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95" windowWidth="20610" windowHeight="11520"/>
  </bookViews>
  <sheets>
    <sheet name="Balton 2013-1" sheetId="1" r:id="rId1"/>
  </sheets>
  <definedNames>
    <definedName name="_xlnm.Print_Area" localSheetId="0">'Balton 2013-1'!$A$2:$L$49</definedName>
  </definedNames>
  <calcPr calcId="145621"/>
</workbook>
</file>

<file path=xl/calcChain.xml><?xml version="1.0" encoding="utf-8"?>
<calcChain xmlns="http://schemas.openxmlformats.org/spreadsheetml/2006/main">
  <c r="K48" i="1" l="1"/>
  <c r="H48" i="1"/>
  <c r="J48" i="1" s="1"/>
  <c r="L48" i="1" s="1"/>
  <c r="K47" i="1"/>
  <c r="H47" i="1"/>
  <c r="J47" i="1" s="1"/>
  <c r="K46" i="1"/>
  <c r="H46" i="1"/>
  <c r="J46" i="1" s="1"/>
  <c r="L46" i="1" s="1"/>
  <c r="K45" i="1"/>
  <c r="H45" i="1"/>
  <c r="J45" i="1" s="1"/>
  <c r="K44" i="1"/>
  <c r="H44" i="1"/>
  <c r="J44" i="1" s="1"/>
  <c r="K43" i="1"/>
  <c r="H43" i="1"/>
  <c r="J43" i="1" s="1"/>
  <c r="K42" i="1"/>
  <c r="H42" i="1"/>
  <c r="J42" i="1" s="1"/>
  <c r="L42" i="1" s="1"/>
  <c r="K41" i="1"/>
  <c r="H41" i="1"/>
  <c r="J41" i="1" s="1"/>
  <c r="K40" i="1"/>
  <c r="H40" i="1"/>
  <c r="J40" i="1" s="1"/>
  <c r="L40" i="1" s="1"/>
  <c r="K39" i="1"/>
  <c r="H39" i="1"/>
  <c r="J39" i="1" s="1"/>
  <c r="K38" i="1"/>
  <c r="H38" i="1"/>
  <c r="J38" i="1" s="1"/>
  <c r="K37" i="1"/>
  <c r="H37" i="1"/>
  <c r="J37" i="1" s="1"/>
  <c r="K36" i="1"/>
  <c r="H36" i="1"/>
  <c r="J36" i="1" s="1"/>
  <c r="K35" i="1"/>
  <c r="H35" i="1"/>
  <c r="J35" i="1" s="1"/>
  <c r="K34" i="1"/>
  <c r="H34" i="1"/>
  <c r="J34" i="1" s="1"/>
  <c r="L34" i="1" s="1"/>
  <c r="K33" i="1"/>
  <c r="H33" i="1"/>
  <c r="J33" i="1" s="1"/>
  <c r="K32" i="1"/>
  <c r="H32" i="1"/>
  <c r="J32" i="1" s="1"/>
  <c r="L32" i="1" s="1"/>
  <c r="K31" i="1"/>
  <c r="H31" i="1"/>
  <c r="J31" i="1" s="1"/>
  <c r="K30" i="1"/>
  <c r="H30" i="1"/>
  <c r="J30" i="1" s="1"/>
  <c r="L30" i="1" s="1"/>
  <c r="K29" i="1"/>
  <c r="H29" i="1"/>
  <c r="J29" i="1" s="1"/>
  <c r="K28" i="1"/>
  <c r="H28" i="1"/>
  <c r="J28" i="1" s="1"/>
  <c r="L28" i="1" s="1"/>
  <c r="K27" i="1"/>
  <c r="H27" i="1"/>
  <c r="J27" i="1" s="1"/>
  <c r="K26" i="1"/>
  <c r="H26" i="1"/>
  <c r="J26" i="1" s="1"/>
  <c r="L26" i="1" s="1"/>
  <c r="K25" i="1"/>
  <c r="H25" i="1"/>
  <c r="J25" i="1" s="1"/>
  <c r="K24" i="1"/>
  <c r="H24" i="1"/>
  <c r="J24" i="1" s="1"/>
  <c r="L24" i="1" s="1"/>
  <c r="K23" i="1"/>
  <c r="H23" i="1"/>
  <c r="J23" i="1" s="1"/>
  <c r="K22" i="1"/>
  <c r="H22" i="1"/>
  <c r="J22" i="1" s="1"/>
  <c r="L22" i="1" s="1"/>
  <c r="K21" i="1"/>
  <c r="H21" i="1"/>
  <c r="J21" i="1" s="1"/>
  <c r="K20" i="1"/>
  <c r="H20" i="1"/>
  <c r="J20" i="1" s="1"/>
  <c r="L20" i="1" s="1"/>
  <c r="K19" i="1"/>
  <c r="H19" i="1"/>
  <c r="J19" i="1" s="1"/>
  <c r="K18" i="1"/>
  <c r="H18" i="1"/>
  <c r="J18" i="1" s="1"/>
  <c r="L18" i="1" s="1"/>
  <c r="K17" i="1"/>
  <c r="H17" i="1"/>
  <c r="J17" i="1" s="1"/>
  <c r="K16" i="1"/>
  <c r="H16" i="1"/>
  <c r="J16" i="1" s="1"/>
  <c r="L16" i="1" s="1"/>
  <c r="K15" i="1"/>
  <c r="H15" i="1"/>
  <c r="J15" i="1" s="1"/>
  <c r="K14" i="1"/>
  <c r="H14" i="1"/>
  <c r="J14" i="1" s="1"/>
  <c r="L14" i="1" s="1"/>
  <c r="K13" i="1"/>
  <c r="H13" i="1"/>
  <c r="J13" i="1" s="1"/>
  <c r="K12" i="1"/>
  <c r="H12" i="1"/>
  <c r="J12" i="1" s="1"/>
  <c r="L12" i="1" s="1"/>
  <c r="K11" i="1"/>
  <c r="H11" i="1"/>
  <c r="J11" i="1" s="1"/>
  <c r="K10" i="1"/>
  <c r="H10" i="1"/>
  <c r="J10" i="1" s="1"/>
  <c r="L10" i="1" s="1"/>
  <c r="K9" i="1"/>
  <c r="H9" i="1"/>
  <c r="J9" i="1" s="1"/>
  <c r="K8" i="1"/>
  <c r="H8" i="1"/>
  <c r="J8" i="1" s="1"/>
  <c r="L21" i="1" l="1"/>
  <c r="L23" i="1"/>
  <c r="L27" i="1"/>
  <c r="L29" i="1"/>
  <c r="L31" i="1"/>
  <c r="L35" i="1"/>
  <c r="L37" i="1"/>
  <c r="L9" i="1"/>
  <c r="L11" i="1"/>
  <c r="L17" i="1"/>
  <c r="L19" i="1"/>
  <c r="L36" i="1"/>
  <c r="L38" i="1"/>
  <c r="L41" i="1"/>
  <c r="L43" i="1"/>
  <c r="L45" i="1"/>
  <c r="L47" i="1"/>
  <c r="L13" i="1"/>
  <c r="L15" i="1"/>
  <c r="L25" i="1"/>
  <c r="L33" i="1"/>
  <c r="L39" i="1"/>
  <c r="L44" i="1"/>
  <c r="L8" i="1"/>
  <c r="K7" i="1"/>
  <c r="K49" i="1" s="1"/>
  <c r="H7" i="1" l="1"/>
  <c r="J7" i="1" l="1"/>
  <c r="J49" i="1" s="1"/>
  <c r="L7" i="1" l="1"/>
  <c r="L49" i="1" s="1"/>
</calcChain>
</file>

<file path=xl/sharedStrings.xml><?xml version="1.0" encoding="utf-8"?>
<sst xmlns="http://schemas.openxmlformats.org/spreadsheetml/2006/main" count="118" uniqueCount="75">
  <si>
    <t xml:space="preserve"> </t>
  </si>
  <si>
    <t>Wartość roczna</t>
  </si>
  <si>
    <t>Opis</t>
  </si>
  <si>
    <t>Nazwa handlowa/producent</t>
  </si>
  <si>
    <t>J.m.</t>
  </si>
  <si>
    <t xml:space="preserve">Ilość </t>
  </si>
  <si>
    <t>Cena jedn. Netto</t>
  </si>
  <si>
    <t>Cena z VAT  brutto</t>
  </si>
  <si>
    <t>VAT</t>
  </si>
  <si>
    <t>Wartość Brutto</t>
  </si>
  <si>
    <t>szt</t>
  </si>
  <si>
    <t>Zestaw do rozszerzania dróg żółciowych  typu Soehendra posiadający znacznik radiologiczny średnicy 6Fr</t>
  </si>
  <si>
    <t>Zestaw do rozszerzania dróg żółciowych  typu Soehendra posiadający znacznik radiologiczny średnicy 8Fr</t>
  </si>
  <si>
    <t>Zestaw do rozszerzania dróg żółciowych  typu Soehendra posiadający znacznik radiologiczny średnicy 10Fr</t>
  </si>
  <si>
    <t>Koszyk bez dodatkowych ramion, wielorazowego użytku,  min. śr. Kanału roboczego 2,8mm, dł. Robocza 1900mm, średnica koszyka 22mm, posiadający rozkręcaną metalową część dystalną, co co umożliwia nakręcenie na rękojeść awaryjnego litotryptora bez zniszczenia koszyka</t>
  </si>
  <si>
    <t>Klipsownice hemostatyczne jednorazowego użytku: z klipsem załadowanym do zestawu, szerokość rozwarcia ramion klipsa 11 mm, z możliwością kilkukrotnego otwarcia i zamknięcia ramion klipsa przed całkowitym uwolnieniem, dostępne w długościach pozwalających na stosowanie w gastro i kolonoskopie, min. średnica kanału roboczego 2,8 mm</t>
  </si>
  <si>
    <t>Wielorazowy papilotom trójkanałowy końcówka widoczna w fluoroskopi min śr kanału roboczego 2,8 mm, przyjmujący prowadnice 0,035 dł cięciwy roboczej 20 mm, dł końcówki dystalnej pomiędzy 3-7 mm śr końcówk i 4,5Fr. Min dł robocza 1950 mm. Długość końcówki dystalnej w zależności od potrzeb Zamawiającego.</t>
  </si>
  <si>
    <t>Szczypce chwytajace zębem szczura, szerokość rozwarcia ramion 4,7mm, szerokość kanału roboczego 2,8mm, długość robocza 1650mm</t>
  </si>
  <si>
    <t>Proteza podwójny świński ogon średnicy 5 f/5cm</t>
  </si>
  <si>
    <t>Ustniki jednorazowe duże z gumką</t>
  </si>
  <si>
    <t>Szczotki do badań cytologicznych mozliwe do wprowadzenia do kanału roboczego srednicy 2,8 mm, Długość robocza minimalna 1900 mm Szczotka wysuwana z osłony w miejscu pobrania materiału</t>
  </si>
  <si>
    <t>Pętle do polipektomii, jednorazowego użytku, monofilament . Z funkcja rotacji 6,10,15,25,35 mm   Ilości w poszczególnych rozmiarach w/g zapotrzebowań Zamawiającego.</t>
  </si>
  <si>
    <t>Korki bipsyjne do endoskopów firmy OLYMPUS, które Zamawiający posiada,</t>
  </si>
  <si>
    <t>Balony do rozszerzania dróg żółciowych  kompatybilne z posiadanym urządzeniem do napełniania balonu  Możliwość wprowadzenia na prowadnicy 0,035  poprzez kanał roboczy   posiadanych duodnoskopów.  Posiadajacy znaczniki na początku i na końcu balonu widoczne w skopii RTG</t>
  </si>
  <si>
    <t>Balony do rozszerzania jelita lub przełyku  kompatybilne z posiadanym urządzeniem do napełniania balonu  Możliwość wprowadzenia na prowadnicy 0,035  poprzez kanał roboczy posiadanych kolonoskopów . Posiadajacy znaczniki na początku i na końcu balonu widoczne w skopii RTG</t>
  </si>
  <si>
    <t>Zestawy do drenażu przezskórnego dróg żółciowych z miękką osłoną igly do pierwszego wkłucia . Możliwość stabilizacji ksztaltu cewnika po wprowadzeniu do drzewa żółciowego, posiadający znaczniki na początku i na końcu balonu widoczne w skopii RTG</t>
  </si>
  <si>
    <t>Wartość Netto</t>
  </si>
  <si>
    <t>Wartość VAT</t>
  </si>
  <si>
    <t>1.1</t>
  </si>
  <si>
    <t>1.2</t>
  </si>
  <si>
    <t>1.3</t>
  </si>
  <si>
    <t>Klipsy jednorazowego użytku kompatybilne z klipsownicą HX11 OUR firmy OLYMPUS, którą Zamawiający posiada, kąt rozwarcia klipsów w zakresie 90-135 stopni, długość ramion klipsa od 7,5 mm do 10 mm, pakowane po 40 szt</t>
  </si>
  <si>
    <t>op</t>
  </si>
  <si>
    <t xml:space="preserve">Zestaw do bandingu żylaków przełyku typu six shuter - mozliwość założenia czterech- szęściu gumek bez wyjmowania aparatu nie wymagający wprowadzania dodatkowych elementów podczas zabiegu. </t>
  </si>
  <si>
    <t>Igły do ostrzykiwania
średnica kanału roboczego 2,8mm,dł robocza 2300,średnica igły 0,6mm, długość max. igły 5mm, możliwość wprowadzenia do duodenoskopu
śr. ostrza 0,7mm , długość całkowita igły nie większa niż 15 mm.</t>
  </si>
  <si>
    <t>Wielorazowe szczypce chwytające, 5- ramienne do usuwania polipów i ciał obcych, średnica kanału roboczego 2,8mm, długość robocza 2300mm, szerokość otwarcia 20mm. Kompatybilne ze sprzętem firmy OLYMPUS, który Zamawiający posiada</t>
  </si>
  <si>
    <t>Zakrywka wodoodporna uszczelniająca do aparatu gastro, kolo, duodenoskopy firmy OLYMPUS, który Zamawiający posiada (GIF 180, CF 180AL)</t>
  </si>
  <si>
    <t>Jednorazowa pułapka na polipy z czteroma komorami do pobierania. Wykonana z przezroczystego plastiku, 4 komory do pobierania, system wskaźnikowy do 4 komór, łatwa instalacja szeregowa</t>
  </si>
  <si>
    <t>Rurka wody do kanału roboczego pompy płuczącej OFP-2, jednorazowe, firmy OLYMPUS, którą Zamawiający posiada</t>
  </si>
  <si>
    <t>Rurka do irygacji, do pompy OFP-1 firmy OLYMPUS, którą Zamawiający posiada</t>
  </si>
  <si>
    <t>32.1</t>
  </si>
  <si>
    <t>32.2</t>
  </si>
  <si>
    <t>Nr pakietu</t>
  </si>
  <si>
    <t>Podsumowanie</t>
  </si>
  <si>
    <t>Sprawa P/08/01/2014/END</t>
  </si>
  <si>
    <t>Nr poz. w pakiecie</t>
  </si>
  <si>
    <t>Stent samoroprezalny nitilonowy do protezoanie nowotowrowych zweżen przełyku pokryty siolikonem od wewnatrz . kolnierze niepokrywane. Markery radiologiczne na początku i koncu stentu. Mozliwosc repozycji po czesciowym uwolnieniu.</t>
  </si>
  <si>
    <t>Samorozprężalny stent do protezowania nienowotworowych zwężeń przełyku; wykonany z siatki poliestrowej, pokryty na całej długości tworzywem silokonowym, z markerami na obu końcach i w środku widocznymi w obrazie endoskopowym i w promieniach RTG</t>
  </si>
  <si>
    <t>Samorozprężalny stent do protezowania nienowotworowych zwężeń dróg żółciowych; wykonany z siatki poliestrowej, pokryty na całej długości tworzywem silokonowym, z markerami na obu końcach i w środku widocznymi w obrazie endoskopowym i w promieniach RTG.</t>
  </si>
  <si>
    <t>Proteza samorozprężalna jelitowa nadająca się do protezowania nowotworu jelita grubego z nitinolu rozszerzana na końcach. Giętki zestaw wprowadzający dostosowany do współpracy z prowadnicą0,035 system aplikacji pozwalający na korektę położenia po częściowym uwolnieniu .długość cewnika wprowadzającego min 205cm system uwalniania od strony dystalnej. Długość protezy w zależności od potrzeb zamawiającego. Możliwość wprowadzenia poprzez kanał roboczy posiadanych endoskopów firmy OLYMPUS</t>
  </si>
  <si>
    <t>28.1</t>
  </si>
  <si>
    <t>28.2</t>
  </si>
  <si>
    <t>2.1</t>
  </si>
  <si>
    <t>2.2</t>
  </si>
  <si>
    <t>2.3</t>
  </si>
  <si>
    <t xml:space="preserve"> Koszyk wielorazowy z dodatkowymi ramionami typu kwiat,  minimalna średnica kanału roboczego 2,8mm, długość robocza 1950mm,średnica koszyka 20,  minimalna średnica kanału roboczego 2,8mm, długość robocza 1950mm,</t>
  </si>
  <si>
    <t>Szczypce biopsyjne gastroskopowe wielorazowego użytku, łyżeczki biopsyjne typu standardowe, owalne, z okienkiem i z igłą, długość narzędzia 155 cm, min. średnica kanału roboczego 2,8 mm, pakowane pojedyńczo</t>
  </si>
  <si>
    <t>Prowadnica do zabiegów ERCP, typu zebra przez co identyfikująca ruch, dł. 450-480cm, 5cm koniec cieniodajny pokryty hydrofilnie, średnica prowadnicy 0,018, 0,021, 0,025 i 0,035 z miękką końcówką wykazującą właściwą sztywność w części proksymalnej zapobiegającą wyciągnięciu podczas protezowania. Ilości w poszczególnych rozmiarach w zależności od potrzeb Zamawiającego</t>
  </si>
  <si>
    <t>Koszyk spiralny wielorazowy,Ustawienie drutów spiralnych odcinkowo w położeniu minimum 70 stopni w stosunku do osi długiej .  Długość robocza   min 1900 mm  szerokość rozwarcia 15,20 30mm</t>
  </si>
  <si>
    <t>27.1</t>
  </si>
  <si>
    <t>27.2</t>
  </si>
  <si>
    <t>Cewnik trzustkowy  wielorazowy z krótką stożkową  końcówką średnicy 2,5 f przyjmujący  prowadnice 0,025, posiadający znacznik fluoroskopowy na końcu, minimalna długośc roboczą 1950 mm minimalna średnica kanału 2,2</t>
  </si>
  <si>
    <t>Protezy średnicy  10  Fr typu  Tannenbaum . długości pomiędzy zaczepami  5, 7, 9  cm. Rozmiary wg zapotrzebowań Zamawiającego.</t>
  </si>
  <si>
    <t>Cewnik żółciowy cewnik wielorazowy z krótką zwężaną końcówka średnicy  3,5 Fr przyjmujący prowadnice 0,035, posiadający znacznik fluoroskopowy na końcu minimalna długość robocza 1950, Minimalna średnica kanału 2,2.</t>
  </si>
  <si>
    <t xml:space="preserve">Balony do usuwania złogów z możliwością inflacji do średnicy w granicach 9mm- 18mm, współpracuje z prowadnikiem 0,035, możliwość kontrastowania  dystalnie  balonu,
</t>
  </si>
  <si>
    <t xml:space="preserve">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Koszyk do ekstrakcji złogów czterodrutowy z funkcją awaryjnej litotrypsji z zabezpieczeniem przed uwięźnięciem złogu wewnątrz kosza, z krótkim kanałem na prowadnik od strony dystalnej, współpracuje z prowadnikiem 0,035; wymagane rozmiary kosza: 1,5 cm x 6 cm, długości kosza w formie schowanej do osłonki 40mm, 50mm, 60mm, 70mm, dormia lub basket, </t>
  </si>
  <si>
    <t>Szczypce biopsyjne gastroskopowe wielorazowego użytku, łyżeczki biopsyjne typu standardowe, owalne, z okienkiem i z igłą, długość narzędzia 155 cm, min. średnica kanału roboczego 2,8 mm, pakowane pojedyńczo.</t>
  </si>
  <si>
    <t xml:space="preserve">Szczypce biopsyjne kolonoskopowe wielorazowego użytku, łyżeczki biopsyjne typu standardowe, owalne, z okienkiem i z igłą, długość narzędzia 230 cm, min. średnica kanału roboczego 2,8 mm, pakowane pojedyńczo.
</t>
  </si>
  <si>
    <t>32.3</t>
  </si>
  <si>
    <t>32.4</t>
  </si>
  <si>
    <t>Załącznik nr 5 do SIWZ</t>
  </si>
  <si>
    <t>Pętle elektrochirurgiczne kolonoskopowe wielorazowe z plecionego drutu o średnicy w zakresie 0,43 do 0,47 mm, kształt owalny o średnicy 15 i 25 mm bez osłonki, długość narzędzia 230 cm, minimalna średnica kanału roboczego
 2,8 mm, z osłonami , kompatybilne do uchwytu firmy OLYMPUS, który Zamawiający posiada. W zestawie drut do wprowadzania pętli. Rozmiary wg zapotrzebowań Zamawiającego</t>
  </si>
  <si>
    <t xml:space="preserve">Papilotomy igłowe wielorazowe. Z ostrzem igłowym minimalna średnica kanału 2,2mm, dł robocza 1950mm,igła wysuwana 4mm, Papilotomy igłowe wielorazowe. Z ostrzem igłowym minimalna średnica kanału 2,2mm, dł robocza 1950mm. </t>
  </si>
  <si>
    <t>Protezy typu Amsterdam charakteryzujace się  elastycznością ułatwiającą wprowadzenie a jednocześnie dostateczną twardością materiału zapobiegającą zagięciom podczas wprowadzenia poprzez zwężenia; ze skrzydłami (zaczepami) stabilizujące położenie z gładką powierzchnią wewnętrzną ułatwiającą odpływ i zapobiegającą inkrustacji żółci. Ilości w poszczególnych rozmiarach wg zapotrzebowań Zamawiającego. Protezy o średnicy 5, 7, 8,5 i 10Fr  długości pomiędzy zaczepami 5, 7, 9, 12 i 15 cm</t>
  </si>
  <si>
    <t>Protezy typu Zimmon średnicy 5Fr, 7Fr (pojedyńczy typ świński ogon oraz liczne otwory boczne) 2, 4, 6, 8, 10 i 12 cm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</si>
</sst>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26">
    <font>
      <sz val="10"/>
      <name val="Arial CE"/>
      <charset val="238"/>
    </font>
    <font>
      <sz val="11"/>
      <color theme="1"/>
      <name val="Calibri"/>
      <family val="2"/>
      <charset val="238"/>
      <scheme val="minor"/>
    </font>
    <font>
      <sz val="10"/>
      <name val="Arial CE"/>
      <charset val="238"/>
    </font>
    <font>
      <u/>
      <sz val="10"/>
      <color indexed="12"/>
      <name val="Arial CE"/>
      <charset val="238"/>
    </font>
    <font>
      <b/>
      <sz val="14"/>
      <name val="Arial CE"/>
      <family val="2"/>
      <charset val="238"/>
    </font>
    <font>
      <b/>
      <sz val="11"/>
      <color indexed="10"/>
      <name val="Arial CE"/>
      <family val="2"/>
      <charset val="238"/>
    </font>
    <font>
      <b/>
      <sz val="11"/>
      <name val="Arial CE"/>
      <family val="2"/>
      <charset val="238"/>
    </font>
    <font>
      <b/>
      <sz val="12"/>
      <name val="Arial"/>
      <family val="2"/>
      <charset val="238"/>
    </font>
    <font>
      <b/>
      <sz val="12"/>
      <name val="Arial CE"/>
      <family val="2"/>
      <charset val="238"/>
    </font>
    <font>
      <sz val="10"/>
      <name val="Arial"/>
      <family val="2"/>
      <charset val="238"/>
    </font>
    <font>
      <sz val="11"/>
      <name val="Calibri"/>
      <family val="2"/>
      <charset val="238"/>
    </font>
    <font>
      <b/>
      <sz val="14"/>
      <name val="Calibri"/>
      <family val="2"/>
      <charset val="238"/>
    </font>
    <font>
      <sz val="11"/>
      <color indexed="8"/>
      <name val="Czcionka tekstu podstawowego"/>
      <family val="2"/>
      <charset val="238"/>
    </font>
    <font>
      <b/>
      <sz val="12"/>
      <color indexed="8"/>
      <name val="Arial"/>
      <family val="2"/>
      <charset val="238"/>
    </font>
    <font>
      <u/>
      <sz val="10"/>
      <name val="Arial"/>
      <family val="2"/>
      <charset val="238"/>
    </font>
    <font>
      <sz val="12"/>
      <color indexed="8"/>
      <name val="Arial"/>
      <family val="2"/>
      <charset val="238"/>
    </font>
    <font>
      <sz val="9"/>
      <name val="Arial"/>
      <family val="2"/>
      <charset val="238"/>
    </font>
    <font>
      <sz val="12"/>
      <color indexed="8"/>
      <name val="Czcionka tekstu podstawowego"/>
      <family val="2"/>
      <charset val="238"/>
    </font>
    <font>
      <sz val="10"/>
      <color indexed="8"/>
      <name val="Arial"/>
      <family val="2"/>
      <charset val="238"/>
    </font>
    <font>
      <b/>
      <sz val="12"/>
      <color indexed="8"/>
      <name val="Czcionka tekstu podstawowego"/>
      <family val="2"/>
      <charset val="238"/>
    </font>
    <font>
      <sz val="11"/>
      <color indexed="8"/>
      <name val="Calibri"/>
      <family val="2"/>
      <charset val="238"/>
    </font>
    <font>
      <sz val="10"/>
      <name val="Arial CE"/>
      <family val="2"/>
      <charset val="238"/>
    </font>
    <font>
      <sz val="11"/>
      <color indexed="8"/>
      <name val="Calibri"/>
      <family val="2"/>
    </font>
    <font>
      <b/>
      <sz val="14"/>
      <color indexed="10"/>
      <name val="Arial CE"/>
      <family val="2"/>
      <charset val="238"/>
    </font>
    <font>
      <b/>
      <sz val="12"/>
      <name val="Arial CE"/>
      <charset val="238"/>
    </font>
    <font>
      <b/>
      <sz val="11"/>
      <name val="Arial"/>
      <family val="2"/>
      <charset val="238"/>
    </font>
  </fonts>
  <fills count="6">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rgb="FFD5F6A8"/>
        <bgColor indexed="64"/>
      </patternFill>
    </fill>
    <fill>
      <patternFill patternType="solid">
        <fgColor rgb="FFFFFF66"/>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5">
    <xf numFmtId="0" fontId="0" fillId="0" borderId="0"/>
    <xf numFmtId="43" fontId="2" fillId="0" borderId="0" applyFont="0" applyFill="0" applyBorder="0" applyAlignment="0" applyProtection="0"/>
    <xf numFmtId="0" fontId="3" fillId="0" borderId="0" applyNumberFormat="0" applyFill="0" applyBorder="0" applyAlignment="0" applyProtection="0">
      <alignment vertical="top"/>
      <protection locked="0"/>
    </xf>
    <xf numFmtId="0" fontId="9" fillId="0" borderId="0"/>
    <xf numFmtId="0" fontId="9" fillId="0" borderId="0"/>
    <xf numFmtId="0" fontId="9" fillId="0" borderId="0"/>
    <xf numFmtId="0" fontId="12" fillId="0" borderId="0"/>
    <xf numFmtId="43" fontId="9"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9" fillId="0" borderId="0" applyFont="0" applyFill="0" applyBorder="0" applyAlignment="0" applyProtection="0"/>
    <xf numFmtId="0" fontId="21" fillId="0" borderId="0"/>
    <xf numFmtId="0" fontId="9" fillId="0" borderId="0"/>
    <xf numFmtId="0" fontId="9" fillId="0" borderId="0"/>
    <xf numFmtId="0" fontId="9" fillId="0" borderId="0"/>
    <xf numFmtId="0" fontId="21" fillId="0" borderId="0"/>
    <xf numFmtId="0" fontId="9" fillId="0" borderId="0"/>
    <xf numFmtId="0" fontId="9" fillId="0" borderId="0"/>
    <xf numFmtId="0" fontId="2" fillId="0" borderId="0"/>
    <xf numFmtId="0" fontId="9" fillId="0" borderId="0"/>
    <xf numFmtId="0" fontId="2" fillId="0" borderId="0"/>
    <xf numFmtId="0" fontId="9" fillId="0" borderId="0"/>
    <xf numFmtId="0" fontId="9" fillId="0" borderId="0"/>
    <xf numFmtId="0" fontId="9" fillId="0" borderId="0"/>
    <xf numFmtId="0" fontId="9" fillId="0" borderId="0"/>
    <xf numFmtId="0" fontId="1" fillId="0" borderId="0"/>
    <xf numFmtId="0" fontId="2" fillId="0" borderId="0"/>
    <xf numFmtId="0" fontId="22" fillId="0" borderId="0" applyFill="0"/>
    <xf numFmtId="0" fontId="20" fillId="0" borderId="0"/>
    <xf numFmtId="9" fontId="9" fillId="0" borderId="0" applyFont="0" applyFill="0" applyBorder="0" applyAlignment="0" applyProtection="0"/>
    <xf numFmtId="9" fontId="2"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44" fontId="2" fillId="0" borderId="0" applyFont="0" applyFill="0" applyBorder="0" applyAlignment="0" applyProtection="0"/>
    <xf numFmtId="44" fontId="9" fillId="0" borderId="0" applyFont="0" applyFill="0" applyBorder="0" applyAlignment="0" applyProtection="0"/>
  </cellStyleXfs>
  <cellXfs count="57">
    <xf numFmtId="0" fontId="0" fillId="0" borderId="0" xfId="0"/>
    <xf numFmtId="0" fontId="0" fillId="0" borderId="0" xfId="0" applyAlignment="1">
      <alignment wrapText="1"/>
    </xf>
    <xf numFmtId="9" fontId="0" fillId="0" borderId="0" xfId="0" applyNumberFormat="1"/>
    <xf numFmtId="0" fontId="5" fillId="0" borderId="0" xfId="0" applyFont="1"/>
    <xf numFmtId="0" fontId="4" fillId="0" borderId="0" xfId="0" applyFont="1" applyAlignment="1">
      <alignment horizontal="center" wrapText="1"/>
    </xf>
    <xf numFmtId="0" fontId="4" fillId="0" borderId="0" xfId="0" applyFont="1" applyAlignment="1">
      <alignment horizontal="center"/>
    </xf>
    <xf numFmtId="9" fontId="4" fillId="0" borderId="0" xfId="0" applyNumberFormat="1" applyFont="1" applyAlignment="1">
      <alignment horizontal="center"/>
    </xf>
    <xf numFmtId="0" fontId="7" fillId="2" borderId="1" xfId="5" applyFont="1" applyFill="1" applyBorder="1" applyAlignment="1">
      <alignment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3" fontId="11" fillId="2" borderId="1" xfId="1" applyFont="1" applyFill="1" applyBorder="1" applyAlignment="1">
      <alignment horizontal="center" vertical="center" wrapText="1"/>
    </xf>
    <xf numFmtId="2" fontId="4" fillId="2" borderId="1" xfId="0" applyNumberFormat="1" applyFont="1" applyFill="1" applyBorder="1" applyAlignment="1">
      <alignment horizontal="center" vertical="center"/>
    </xf>
    <xf numFmtId="9" fontId="6" fillId="2" borderId="1" xfId="0" applyNumberFormat="1" applyFont="1" applyFill="1" applyBorder="1" applyAlignment="1">
      <alignment horizontal="center" vertical="center"/>
    </xf>
    <xf numFmtId="0" fontId="9" fillId="0" borderId="0" xfId="0" applyFont="1"/>
    <xf numFmtId="0" fontId="13" fillId="0" borderId="0" xfId="6" applyFont="1"/>
    <xf numFmtId="0" fontId="14" fillId="0" borderId="0" xfId="2" applyFont="1" applyAlignment="1" applyProtection="1"/>
    <xf numFmtId="0" fontId="15" fillId="0" borderId="0" xfId="6" applyFont="1"/>
    <xf numFmtId="0" fontId="16" fillId="0" borderId="0" xfId="0" applyFont="1"/>
    <xf numFmtId="0" fontId="17" fillId="0" borderId="0" xfId="6" applyFont="1"/>
    <xf numFmtId="0" fontId="18" fillId="0" borderId="0" xfId="0" applyFont="1"/>
    <xf numFmtId="0" fontId="19" fillId="0" borderId="0" xfId="6" applyFont="1"/>
    <xf numFmtId="0" fontId="23" fillId="0" borderId="0" xfId="0" applyFont="1" applyAlignment="1">
      <alignment wrapText="1"/>
    </xf>
    <xf numFmtId="4" fontId="8" fillId="4" borderId="1" xfId="0" applyNumberFormat="1" applyFont="1" applyFill="1" applyBorder="1" applyAlignment="1">
      <alignment horizontal="center" vertical="center"/>
    </xf>
    <xf numFmtId="4" fontId="8" fillId="4" borderId="1" xfId="0" applyNumberFormat="1" applyFont="1" applyFill="1" applyBorder="1" applyAlignment="1">
      <alignment vertical="center"/>
    </xf>
    <xf numFmtId="0" fontId="16" fillId="0" borderId="1" xfId="0" applyFont="1" applyFill="1" applyBorder="1" applyAlignment="1">
      <alignment horizontal="center" vertical="center"/>
    </xf>
    <xf numFmtId="0" fontId="16"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6" fillId="0" borderId="3" xfId="0" applyFont="1" applyFill="1" applyBorder="1" applyAlignment="1">
      <alignment horizontal="center" vertical="center" wrapText="1"/>
    </xf>
    <xf numFmtId="2" fontId="16" fillId="0" borderId="1" xfId="3" applyNumberFormat="1" applyFont="1" applyFill="1" applyBorder="1" applyAlignment="1">
      <alignment horizontal="right" vertical="center"/>
    </xf>
    <xf numFmtId="2" fontId="16" fillId="0" borderId="1" xfId="0" applyNumberFormat="1" applyFont="1" applyFill="1" applyBorder="1" applyAlignment="1">
      <alignment horizontal="right" vertical="center"/>
    </xf>
    <xf numFmtId="9" fontId="16" fillId="0" borderId="1" xfId="0" applyNumberFormat="1" applyFont="1" applyFill="1" applyBorder="1" applyAlignment="1">
      <alignment horizontal="center" vertical="center"/>
    </xf>
    <xf numFmtId="4" fontId="16" fillId="0" borderId="1" xfId="0" applyNumberFormat="1" applyFont="1" applyFill="1" applyBorder="1" applyAlignment="1">
      <alignment horizontal="right" vertical="center"/>
    </xf>
    <xf numFmtId="4" fontId="16" fillId="0" borderId="1" xfId="0" applyNumberFormat="1" applyFont="1" applyBorder="1" applyAlignment="1">
      <alignment vertical="center"/>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3" xfId="0" applyFont="1" applyFill="1" applyBorder="1" applyAlignment="1">
      <alignment horizontal="center" vertical="center" wrapText="1"/>
    </xf>
    <xf numFmtId="0" fontId="0" fillId="0" borderId="0" xfId="0" applyBorder="1"/>
    <xf numFmtId="0" fontId="6" fillId="0" borderId="0" xfId="0" applyFont="1" applyBorder="1" applyAlignment="1">
      <alignment horizontal="center" vertical="center"/>
    </xf>
    <xf numFmtId="0" fontId="13" fillId="2" borderId="1" xfId="4" applyFont="1" applyFill="1" applyBorder="1" applyAlignment="1">
      <alignment horizontal="center" vertical="center"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0" fontId="6" fillId="5" borderId="5" xfId="0" applyFont="1" applyFill="1" applyBorder="1" applyAlignment="1">
      <alignment vertical="center" wrapText="1"/>
    </xf>
    <xf numFmtId="0" fontId="6" fillId="5" borderId="2" xfId="0" applyFont="1" applyFill="1" applyBorder="1" applyAlignment="1">
      <alignment horizontal="center" vertical="center" wrapText="1"/>
    </xf>
    <xf numFmtId="9" fontId="6" fillId="5" borderId="1" xfId="0" applyNumberFormat="1" applyFont="1" applyFill="1" applyBorder="1" applyAlignment="1">
      <alignment horizontal="center" vertical="center" wrapText="1"/>
    </xf>
    <xf numFmtId="0" fontId="24" fillId="5" borderId="0" xfId="0" applyFont="1" applyFill="1" applyAlignment="1">
      <alignment vertical="center" wrapText="1"/>
    </xf>
    <xf numFmtId="0" fontId="24" fillId="0" borderId="1" xfId="0" applyFont="1" applyBorder="1" applyAlignment="1">
      <alignment horizontal="center" vertical="center"/>
    </xf>
    <xf numFmtId="0" fontId="25" fillId="0" borderId="3" xfId="0" applyFont="1" applyFill="1" applyBorder="1" applyAlignment="1">
      <alignment horizontal="center" vertical="center"/>
    </xf>
    <xf numFmtId="0" fontId="25" fillId="0" borderId="1" xfId="0" applyFont="1" applyFill="1" applyBorder="1" applyAlignment="1">
      <alignment horizontal="center" vertical="center"/>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4" fillId="0" borderId="0" xfId="0" applyFont="1" applyAlignment="1">
      <alignment horizontal="center" vertical="center"/>
    </xf>
    <xf numFmtId="0" fontId="6" fillId="5" borderId="1" xfId="0" applyFont="1" applyFill="1" applyBorder="1" applyAlignment="1">
      <alignment horizontal="center" vertical="center"/>
    </xf>
    <xf numFmtId="0" fontId="6"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7" xfId="0" applyFont="1" applyFill="1" applyBorder="1" applyAlignment="1">
      <alignment horizontal="center" vertical="center"/>
    </xf>
  </cellXfs>
  <cellStyles count="35">
    <cellStyle name="Dziesiętny" xfId="1" builtinId="3"/>
    <cellStyle name="Dziesiętny 2" xfId="7"/>
    <cellStyle name="Dziesiętny 2 2" xfId="8"/>
    <cellStyle name="Dziesiętny 3" xfId="9"/>
    <cellStyle name="Dziesiętny 3 2" xfId="10"/>
    <cellStyle name="Excel Built-in Normal" xfId="11"/>
    <cellStyle name="Hiperłącze" xfId="2" builtinId="8"/>
    <cellStyle name="Normal 2 16" xfId="12"/>
    <cellStyle name="Normal 2 16 2" xfId="13"/>
    <cellStyle name="Normal_wyysyjqqhjq9yjqjys9lys4sl8dl4C2lhyh9Ch2q 1 " xfId="14"/>
    <cellStyle name="Normalny" xfId="0" builtinId="0"/>
    <cellStyle name="Normalny 2" xfId="15"/>
    <cellStyle name="Normalny 2 2" xfId="16"/>
    <cellStyle name="Normalny 2 2 2" xfId="17"/>
    <cellStyle name="Normalny 3" xfId="5"/>
    <cellStyle name="Normalny 3 2" xfId="18"/>
    <cellStyle name="Normalny 3 3" xfId="19"/>
    <cellStyle name="Normalny 4" xfId="20"/>
    <cellStyle name="Normalny 4 2" xfId="21"/>
    <cellStyle name="Normalny 5" xfId="22"/>
    <cellStyle name="Normalny 5 2" xfId="23"/>
    <cellStyle name="Normalny 5 2 2" xfId="24"/>
    <cellStyle name="Normalny 6" xfId="25"/>
    <cellStyle name="Normalny 6 2" xfId="26"/>
    <cellStyle name="Normalny 7" xfId="27"/>
    <cellStyle name="Normalny 8" xfId="28"/>
    <cellStyle name="Normalny_Centralna ster. Chełm" xfId="6"/>
    <cellStyle name="Normalny_pakiet cewniki" xfId="4"/>
    <cellStyle name="Normalny_Wycena stawka VAT" xfId="3"/>
    <cellStyle name="Procentowy 2" xfId="29"/>
    <cellStyle name="Procentowy 2 2" xfId="30"/>
    <cellStyle name="Procentowy 3" xfId="31"/>
    <cellStyle name="Walutowy 2" xfId="32"/>
    <cellStyle name="Walutowy 2 2" xfId="33"/>
    <cellStyle name="Walutowy 3" xfId="34"/>
  </cellStyles>
  <dxfs count="0"/>
  <tableStyles count="0" defaultTableStyle="TableStyleMedium2" defaultPivotStyle="PivotStyleLight16"/>
  <colors>
    <mruColors>
      <color rgb="FFFFFF66"/>
      <color rgb="FFD5F6A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5"/>
  <sheetViews>
    <sheetView tabSelected="1" topLeftCell="A16" zoomScale="75" zoomScaleNormal="75" workbookViewId="0">
      <selection activeCell="E8" sqref="E8"/>
    </sheetView>
  </sheetViews>
  <sheetFormatPr defaultRowHeight="12.75"/>
  <cols>
    <col min="2" max="2" width="12.42578125" customWidth="1"/>
    <col min="3" max="3" width="83.28515625" customWidth="1"/>
    <col min="4" max="4" width="25" style="1" customWidth="1"/>
    <col min="5" max="5" width="13.42578125" customWidth="1"/>
    <col min="6" max="6" width="10.7109375" customWidth="1"/>
    <col min="7" max="7" width="11.42578125" customWidth="1"/>
    <col min="8" max="8" width="10.85546875" customWidth="1"/>
    <col min="9" max="9" width="6" style="2" customWidth="1"/>
    <col min="10" max="10" width="13.28515625" customWidth="1"/>
    <col min="11" max="11" width="13.42578125" customWidth="1"/>
    <col min="12" max="12" width="12.140625" customWidth="1"/>
  </cols>
  <sheetData>
    <row r="2" spans="1:12">
      <c r="A2" t="s">
        <v>44</v>
      </c>
    </row>
    <row r="3" spans="1:12" ht="27.75" customHeight="1">
      <c r="C3" s="21" t="s">
        <v>70</v>
      </c>
      <c r="D3" s="52"/>
      <c r="E3" s="52"/>
      <c r="F3" s="52"/>
      <c r="G3" s="52"/>
      <c r="H3" s="52"/>
      <c r="I3" s="52"/>
      <c r="J3" s="52"/>
    </row>
    <row r="4" spans="1:12" ht="33.75" customHeight="1">
      <c r="C4" s="3"/>
      <c r="D4" s="4"/>
      <c r="E4" s="5" t="s">
        <v>0</v>
      </c>
      <c r="F4" s="5" t="s">
        <v>0</v>
      </c>
      <c r="G4" s="5" t="s">
        <v>0</v>
      </c>
      <c r="H4" s="5"/>
      <c r="I4" s="6"/>
      <c r="J4" s="5"/>
    </row>
    <row r="5" spans="1:12" ht="24.75" customHeight="1">
      <c r="A5" s="40"/>
      <c r="B5" s="40"/>
      <c r="C5" s="40"/>
      <c r="D5" s="41"/>
      <c r="E5" s="40"/>
      <c r="F5" s="40"/>
      <c r="G5" s="53"/>
      <c r="H5" s="53"/>
      <c r="I5" s="53"/>
      <c r="J5" s="54" t="s">
        <v>1</v>
      </c>
      <c r="K5" s="55"/>
      <c r="L5" s="56"/>
    </row>
    <row r="6" spans="1:12" ht="57" customHeight="1">
      <c r="A6" s="45" t="s">
        <v>42</v>
      </c>
      <c r="B6" s="42" t="s">
        <v>45</v>
      </c>
      <c r="C6" s="43" t="s">
        <v>2</v>
      </c>
      <c r="D6" s="43" t="s">
        <v>3</v>
      </c>
      <c r="E6" s="43" t="s">
        <v>4</v>
      </c>
      <c r="F6" s="41" t="s">
        <v>5</v>
      </c>
      <c r="G6" s="41" t="s">
        <v>6</v>
      </c>
      <c r="H6" s="41" t="s">
        <v>7</v>
      </c>
      <c r="I6" s="44" t="s">
        <v>8</v>
      </c>
      <c r="J6" s="41" t="s">
        <v>9</v>
      </c>
      <c r="K6" s="41" t="s">
        <v>26</v>
      </c>
      <c r="L6" s="41" t="s">
        <v>27</v>
      </c>
    </row>
    <row r="7" spans="1:12" ht="72">
      <c r="A7" s="49">
        <v>1</v>
      </c>
      <c r="B7" s="47" t="s">
        <v>28</v>
      </c>
      <c r="C7" s="25" t="s">
        <v>73</v>
      </c>
      <c r="D7" s="26"/>
      <c r="E7" s="24" t="s">
        <v>10</v>
      </c>
      <c r="F7" s="27">
        <v>100</v>
      </c>
      <c r="G7" s="28">
        <v>0</v>
      </c>
      <c r="H7" s="29">
        <f t="shared" ref="H7" si="0">PRODUCT(G7,I7)+G7</f>
        <v>0</v>
      </c>
      <c r="I7" s="30">
        <v>0.08</v>
      </c>
      <c r="J7" s="31">
        <f t="shared" ref="J7" si="1">PRODUCT(H7,F7)</f>
        <v>0</v>
      </c>
      <c r="K7" s="32">
        <f>F7*G7</f>
        <v>0</v>
      </c>
      <c r="L7" s="32">
        <f>J7-K7</f>
        <v>0</v>
      </c>
    </row>
    <row r="8" spans="1:12" ht="24">
      <c r="A8" s="51"/>
      <c r="B8" s="48" t="s">
        <v>29</v>
      </c>
      <c r="C8" s="33" t="s">
        <v>74</v>
      </c>
      <c r="D8" s="34"/>
      <c r="E8" s="35" t="s">
        <v>10</v>
      </c>
      <c r="F8" s="36">
        <v>100</v>
      </c>
      <c r="G8" s="28">
        <v>0</v>
      </c>
      <c r="H8" s="29">
        <f t="shared" ref="H8:H48" si="2">PRODUCT(G8,I8)+G8</f>
        <v>0</v>
      </c>
      <c r="I8" s="30">
        <v>0.08</v>
      </c>
      <c r="J8" s="31">
        <f t="shared" ref="J8:J48" si="3">PRODUCT(H8,F8)</f>
        <v>0</v>
      </c>
      <c r="K8" s="32">
        <f t="shared" ref="K8:K48" si="4">F8*G8</f>
        <v>0</v>
      </c>
      <c r="L8" s="32">
        <f t="shared" ref="L8:L48" si="5">J8-K8</f>
        <v>0</v>
      </c>
    </row>
    <row r="9" spans="1:12" ht="15">
      <c r="A9" s="50"/>
      <c r="B9" s="48" t="s">
        <v>30</v>
      </c>
      <c r="C9" s="33" t="s">
        <v>18</v>
      </c>
      <c r="D9" s="34"/>
      <c r="E9" s="35" t="s">
        <v>10</v>
      </c>
      <c r="F9" s="36">
        <v>5</v>
      </c>
      <c r="G9" s="28">
        <v>0</v>
      </c>
      <c r="H9" s="29">
        <f t="shared" si="2"/>
        <v>0</v>
      </c>
      <c r="I9" s="30">
        <v>0.08</v>
      </c>
      <c r="J9" s="31">
        <f t="shared" si="3"/>
        <v>0</v>
      </c>
      <c r="K9" s="32">
        <f t="shared" si="4"/>
        <v>0</v>
      </c>
      <c r="L9" s="32">
        <f t="shared" si="5"/>
        <v>0</v>
      </c>
    </row>
    <row r="10" spans="1:12" ht="24">
      <c r="A10" s="49">
        <v>2</v>
      </c>
      <c r="B10" s="48" t="s">
        <v>52</v>
      </c>
      <c r="C10" s="33" t="s">
        <v>11</v>
      </c>
      <c r="D10" s="34"/>
      <c r="E10" s="35" t="s">
        <v>10</v>
      </c>
      <c r="F10" s="36">
        <v>2</v>
      </c>
      <c r="G10" s="28">
        <v>0</v>
      </c>
      <c r="H10" s="29">
        <f t="shared" si="2"/>
        <v>0</v>
      </c>
      <c r="I10" s="30">
        <v>0.08</v>
      </c>
      <c r="J10" s="31">
        <f t="shared" si="3"/>
        <v>0</v>
      </c>
      <c r="K10" s="32">
        <f t="shared" si="4"/>
        <v>0</v>
      </c>
      <c r="L10" s="32">
        <f t="shared" si="5"/>
        <v>0</v>
      </c>
    </row>
    <row r="11" spans="1:12" ht="24">
      <c r="A11" s="51"/>
      <c r="B11" s="48" t="s">
        <v>53</v>
      </c>
      <c r="C11" s="33" t="s">
        <v>12</v>
      </c>
      <c r="D11" s="34"/>
      <c r="E11" s="35" t="s">
        <v>10</v>
      </c>
      <c r="F11" s="36">
        <v>2</v>
      </c>
      <c r="G11" s="28">
        <v>0</v>
      </c>
      <c r="H11" s="29">
        <f t="shared" si="2"/>
        <v>0</v>
      </c>
      <c r="I11" s="30">
        <v>0.08</v>
      </c>
      <c r="J11" s="31">
        <f t="shared" si="3"/>
        <v>0</v>
      </c>
      <c r="K11" s="32">
        <f t="shared" si="4"/>
        <v>0</v>
      </c>
      <c r="L11" s="32">
        <f t="shared" si="5"/>
        <v>0</v>
      </c>
    </row>
    <row r="12" spans="1:12" ht="24">
      <c r="A12" s="50"/>
      <c r="B12" s="48" t="s">
        <v>54</v>
      </c>
      <c r="C12" s="33" t="s">
        <v>13</v>
      </c>
      <c r="D12" s="34"/>
      <c r="E12" s="35" t="s">
        <v>10</v>
      </c>
      <c r="F12" s="36">
        <v>2</v>
      </c>
      <c r="G12" s="28">
        <v>0</v>
      </c>
      <c r="H12" s="29">
        <f t="shared" si="2"/>
        <v>0</v>
      </c>
      <c r="I12" s="30">
        <v>0.08</v>
      </c>
      <c r="J12" s="31">
        <f t="shared" si="3"/>
        <v>0</v>
      </c>
      <c r="K12" s="32">
        <f t="shared" si="4"/>
        <v>0</v>
      </c>
      <c r="L12" s="32">
        <f t="shared" si="5"/>
        <v>0</v>
      </c>
    </row>
    <row r="13" spans="1:12" ht="36">
      <c r="A13" s="46">
        <v>3</v>
      </c>
      <c r="B13" s="48"/>
      <c r="C13" s="33" t="s">
        <v>14</v>
      </c>
      <c r="D13" s="34"/>
      <c r="E13" s="35" t="s">
        <v>10</v>
      </c>
      <c r="F13" s="36">
        <v>15</v>
      </c>
      <c r="G13" s="28">
        <v>0</v>
      </c>
      <c r="H13" s="29">
        <f t="shared" si="2"/>
        <v>0</v>
      </c>
      <c r="I13" s="30">
        <v>0.08</v>
      </c>
      <c r="J13" s="31">
        <f t="shared" si="3"/>
        <v>0</v>
      </c>
      <c r="K13" s="32">
        <f t="shared" si="4"/>
        <v>0</v>
      </c>
      <c r="L13" s="32">
        <f t="shared" si="5"/>
        <v>0</v>
      </c>
    </row>
    <row r="14" spans="1:12" ht="36">
      <c r="A14" s="46">
        <v>4</v>
      </c>
      <c r="B14" s="48"/>
      <c r="C14" s="33" t="s">
        <v>46</v>
      </c>
      <c r="D14" s="34"/>
      <c r="E14" s="35" t="s">
        <v>10</v>
      </c>
      <c r="F14" s="36">
        <v>2</v>
      </c>
      <c r="G14" s="28">
        <v>0</v>
      </c>
      <c r="H14" s="29">
        <f t="shared" si="2"/>
        <v>0</v>
      </c>
      <c r="I14" s="30">
        <v>0.08</v>
      </c>
      <c r="J14" s="31">
        <f t="shared" si="3"/>
        <v>0</v>
      </c>
      <c r="K14" s="32">
        <f t="shared" si="4"/>
        <v>0</v>
      </c>
      <c r="L14" s="32">
        <f t="shared" si="5"/>
        <v>0</v>
      </c>
    </row>
    <row r="15" spans="1:12" ht="36">
      <c r="A15" s="46">
        <v>5</v>
      </c>
      <c r="B15" s="48"/>
      <c r="C15" s="25" t="s">
        <v>47</v>
      </c>
      <c r="D15" s="26"/>
      <c r="E15" s="24" t="s">
        <v>10</v>
      </c>
      <c r="F15" s="27">
        <v>1</v>
      </c>
      <c r="G15" s="28">
        <v>0</v>
      </c>
      <c r="H15" s="29">
        <f t="shared" si="2"/>
        <v>0</v>
      </c>
      <c r="I15" s="30">
        <v>0.08</v>
      </c>
      <c r="J15" s="31">
        <f t="shared" si="3"/>
        <v>0</v>
      </c>
      <c r="K15" s="32">
        <f t="shared" si="4"/>
        <v>0</v>
      </c>
      <c r="L15" s="32">
        <f t="shared" si="5"/>
        <v>0</v>
      </c>
    </row>
    <row r="16" spans="1:12" ht="36">
      <c r="A16" s="46">
        <v>6</v>
      </c>
      <c r="B16" s="48"/>
      <c r="C16" s="25" t="s">
        <v>48</v>
      </c>
      <c r="D16" s="26"/>
      <c r="E16" s="24" t="s">
        <v>10</v>
      </c>
      <c r="F16" s="27">
        <v>2</v>
      </c>
      <c r="G16" s="28">
        <v>0</v>
      </c>
      <c r="H16" s="29">
        <f t="shared" si="2"/>
        <v>0</v>
      </c>
      <c r="I16" s="30">
        <v>0.08</v>
      </c>
      <c r="J16" s="31">
        <f t="shared" si="3"/>
        <v>0</v>
      </c>
      <c r="K16" s="32">
        <f t="shared" si="4"/>
        <v>0</v>
      </c>
      <c r="L16" s="32">
        <f t="shared" si="5"/>
        <v>0</v>
      </c>
    </row>
    <row r="17" spans="1:12" ht="48">
      <c r="A17" s="46">
        <v>7</v>
      </c>
      <c r="B17" s="48"/>
      <c r="C17" s="25" t="s">
        <v>15</v>
      </c>
      <c r="D17" s="26"/>
      <c r="E17" s="24" t="s">
        <v>10</v>
      </c>
      <c r="F17" s="27">
        <v>4</v>
      </c>
      <c r="G17" s="28">
        <v>0</v>
      </c>
      <c r="H17" s="29">
        <f t="shared" si="2"/>
        <v>0</v>
      </c>
      <c r="I17" s="30">
        <v>0.08</v>
      </c>
      <c r="J17" s="31">
        <f t="shared" si="3"/>
        <v>0</v>
      </c>
      <c r="K17" s="32">
        <f t="shared" si="4"/>
        <v>0</v>
      </c>
      <c r="L17" s="32">
        <f t="shared" si="5"/>
        <v>0</v>
      </c>
    </row>
    <row r="18" spans="1:12" ht="72">
      <c r="A18" s="46">
        <v>8</v>
      </c>
      <c r="B18" s="48"/>
      <c r="C18" s="25" t="s">
        <v>49</v>
      </c>
      <c r="D18" s="26"/>
      <c r="E18" s="24" t="s">
        <v>10</v>
      </c>
      <c r="F18" s="27">
        <v>15</v>
      </c>
      <c r="G18" s="28">
        <v>0</v>
      </c>
      <c r="H18" s="29">
        <f t="shared" si="2"/>
        <v>0</v>
      </c>
      <c r="I18" s="30">
        <v>0.08</v>
      </c>
      <c r="J18" s="31">
        <f t="shared" si="3"/>
        <v>0</v>
      </c>
      <c r="K18" s="32">
        <f t="shared" si="4"/>
        <v>0</v>
      </c>
      <c r="L18" s="32">
        <f t="shared" si="5"/>
        <v>0</v>
      </c>
    </row>
    <row r="19" spans="1:12" ht="36">
      <c r="A19" s="46">
        <v>9</v>
      </c>
      <c r="B19" s="48"/>
      <c r="C19" s="25" t="s">
        <v>72</v>
      </c>
      <c r="D19" s="26"/>
      <c r="E19" s="24" t="s">
        <v>10</v>
      </c>
      <c r="F19" s="27">
        <v>10</v>
      </c>
      <c r="G19" s="28">
        <v>0</v>
      </c>
      <c r="H19" s="29">
        <f t="shared" si="2"/>
        <v>0</v>
      </c>
      <c r="I19" s="30">
        <v>0.08</v>
      </c>
      <c r="J19" s="31">
        <f t="shared" si="3"/>
        <v>0</v>
      </c>
      <c r="K19" s="32">
        <f t="shared" si="4"/>
        <v>0</v>
      </c>
      <c r="L19" s="32">
        <f t="shared" si="5"/>
        <v>0</v>
      </c>
    </row>
    <row r="20" spans="1:12" ht="36">
      <c r="A20" s="46">
        <v>10</v>
      </c>
      <c r="B20" s="48"/>
      <c r="C20" s="25" t="s">
        <v>55</v>
      </c>
      <c r="D20" s="26"/>
      <c r="E20" s="24" t="s">
        <v>10</v>
      </c>
      <c r="F20" s="27">
        <v>25</v>
      </c>
      <c r="G20" s="28">
        <v>0</v>
      </c>
      <c r="H20" s="29">
        <f t="shared" si="2"/>
        <v>0</v>
      </c>
      <c r="I20" s="30">
        <v>0.08</v>
      </c>
      <c r="J20" s="31">
        <f t="shared" si="3"/>
        <v>0</v>
      </c>
      <c r="K20" s="32">
        <f t="shared" si="4"/>
        <v>0</v>
      </c>
      <c r="L20" s="32">
        <f t="shared" si="5"/>
        <v>0</v>
      </c>
    </row>
    <row r="21" spans="1:12" ht="36">
      <c r="A21" s="46">
        <v>11</v>
      </c>
      <c r="B21" s="48"/>
      <c r="C21" s="25" t="s">
        <v>56</v>
      </c>
      <c r="D21" s="26"/>
      <c r="E21" s="24" t="s">
        <v>10</v>
      </c>
      <c r="F21" s="27">
        <v>2</v>
      </c>
      <c r="G21" s="28">
        <v>0</v>
      </c>
      <c r="H21" s="29">
        <f t="shared" si="2"/>
        <v>0</v>
      </c>
      <c r="I21" s="30">
        <v>0.08</v>
      </c>
      <c r="J21" s="31">
        <f t="shared" si="3"/>
        <v>0</v>
      </c>
      <c r="K21" s="32">
        <f t="shared" si="4"/>
        <v>0</v>
      </c>
      <c r="L21" s="32">
        <f t="shared" si="5"/>
        <v>0</v>
      </c>
    </row>
    <row r="22" spans="1:12" ht="48">
      <c r="A22" s="46">
        <v>12</v>
      </c>
      <c r="B22" s="48"/>
      <c r="C22" s="25" t="s">
        <v>57</v>
      </c>
      <c r="D22" s="26"/>
      <c r="E22" s="24" t="s">
        <v>10</v>
      </c>
      <c r="F22" s="27">
        <v>200</v>
      </c>
      <c r="G22" s="28">
        <v>0</v>
      </c>
      <c r="H22" s="29">
        <f t="shared" si="2"/>
        <v>0</v>
      </c>
      <c r="I22" s="30">
        <v>0.08</v>
      </c>
      <c r="J22" s="31">
        <f t="shared" si="3"/>
        <v>0</v>
      </c>
      <c r="K22" s="32">
        <f t="shared" si="4"/>
        <v>0</v>
      </c>
      <c r="L22" s="32">
        <f t="shared" si="5"/>
        <v>0</v>
      </c>
    </row>
    <row r="23" spans="1:12" ht="48">
      <c r="A23" s="46">
        <v>13</v>
      </c>
      <c r="B23" s="48"/>
      <c r="C23" s="25" t="s">
        <v>16</v>
      </c>
      <c r="D23" s="26"/>
      <c r="E23" s="24" t="s">
        <v>10</v>
      </c>
      <c r="F23" s="27">
        <v>10</v>
      </c>
      <c r="G23" s="28">
        <v>0</v>
      </c>
      <c r="H23" s="29">
        <f t="shared" si="2"/>
        <v>0</v>
      </c>
      <c r="I23" s="30">
        <v>0.08</v>
      </c>
      <c r="J23" s="31">
        <f t="shared" si="3"/>
        <v>0</v>
      </c>
      <c r="K23" s="32">
        <f t="shared" si="4"/>
        <v>0</v>
      </c>
      <c r="L23" s="32">
        <f t="shared" si="5"/>
        <v>0</v>
      </c>
    </row>
    <row r="24" spans="1:12" ht="15.75">
      <c r="A24" s="46">
        <v>14</v>
      </c>
      <c r="B24" s="48"/>
      <c r="C24" s="25" t="s">
        <v>22</v>
      </c>
      <c r="D24" s="26"/>
      <c r="E24" s="24" t="s">
        <v>10</v>
      </c>
      <c r="F24" s="27">
        <v>150</v>
      </c>
      <c r="G24" s="28">
        <v>0</v>
      </c>
      <c r="H24" s="29">
        <f t="shared" si="2"/>
        <v>0</v>
      </c>
      <c r="I24" s="30">
        <v>0.08</v>
      </c>
      <c r="J24" s="31">
        <f t="shared" si="3"/>
        <v>0</v>
      </c>
      <c r="K24" s="32">
        <f t="shared" si="4"/>
        <v>0</v>
      </c>
      <c r="L24" s="32">
        <f t="shared" si="5"/>
        <v>0</v>
      </c>
    </row>
    <row r="25" spans="1:12" ht="24">
      <c r="A25" s="46">
        <v>15</v>
      </c>
      <c r="B25" s="48"/>
      <c r="C25" s="25" t="s">
        <v>58</v>
      </c>
      <c r="D25" s="26"/>
      <c r="E25" s="24" t="s">
        <v>10</v>
      </c>
      <c r="F25" s="27">
        <v>5</v>
      </c>
      <c r="G25" s="28">
        <v>0</v>
      </c>
      <c r="H25" s="29">
        <f t="shared" si="2"/>
        <v>0</v>
      </c>
      <c r="I25" s="30">
        <v>0.08</v>
      </c>
      <c r="J25" s="31">
        <f t="shared" si="3"/>
        <v>0</v>
      </c>
      <c r="K25" s="32">
        <f t="shared" si="4"/>
        <v>0</v>
      </c>
      <c r="L25" s="32">
        <f t="shared" si="5"/>
        <v>0</v>
      </c>
    </row>
    <row r="26" spans="1:12" ht="24">
      <c r="A26" s="46">
        <v>16</v>
      </c>
      <c r="B26" s="48"/>
      <c r="C26" s="25" t="s">
        <v>17</v>
      </c>
      <c r="D26" s="26"/>
      <c r="E26" s="24" t="s">
        <v>10</v>
      </c>
      <c r="F26" s="27">
        <v>2</v>
      </c>
      <c r="G26" s="28">
        <v>0</v>
      </c>
      <c r="H26" s="29">
        <f t="shared" si="2"/>
        <v>0</v>
      </c>
      <c r="I26" s="30">
        <v>0.08</v>
      </c>
      <c r="J26" s="31">
        <f t="shared" si="3"/>
        <v>0</v>
      </c>
      <c r="K26" s="32">
        <f t="shared" si="4"/>
        <v>0</v>
      </c>
      <c r="L26" s="32">
        <f t="shared" si="5"/>
        <v>0</v>
      </c>
    </row>
    <row r="27" spans="1:12" ht="36">
      <c r="A27" s="46">
        <v>17</v>
      </c>
      <c r="B27" s="48"/>
      <c r="C27" s="33" t="s">
        <v>61</v>
      </c>
      <c r="D27" s="26"/>
      <c r="E27" s="24" t="s">
        <v>10</v>
      </c>
      <c r="F27" s="27">
        <v>5</v>
      </c>
      <c r="G27" s="28">
        <v>0</v>
      </c>
      <c r="H27" s="29">
        <f t="shared" si="2"/>
        <v>0</v>
      </c>
      <c r="I27" s="30">
        <v>0.08</v>
      </c>
      <c r="J27" s="31">
        <f t="shared" si="3"/>
        <v>0</v>
      </c>
      <c r="K27" s="32">
        <f t="shared" si="4"/>
        <v>0</v>
      </c>
      <c r="L27" s="32">
        <f t="shared" si="5"/>
        <v>0</v>
      </c>
    </row>
    <row r="28" spans="1:12" ht="24">
      <c r="A28" s="46">
        <v>18</v>
      </c>
      <c r="B28" s="48"/>
      <c r="C28" s="25" t="s">
        <v>62</v>
      </c>
      <c r="D28" s="26"/>
      <c r="E28" s="24" t="s">
        <v>10</v>
      </c>
      <c r="F28" s="27">
        <v>10</v>
      </c>
      <c r="G28" s="28">
        <v>0</v>
      </c>
      <c r="H28" s="29">
        <f t="shared" si="2"/>
        <v>0</v>
      </c>
      <c r="I28" s="30">
        <v>0.08</v>
      </c>
      <c r="J28" s="31">
        <f t="shared" si="3"/>
        <v>0</v>
      </c>
      <c r="K28" s="32">
        <f t="shared" si="4"/>
        <v>0</v>
      </c>
      <c r="L28" s="32">
        <f t="shared" si="5"/>
        <v>0</v>
      </c>
    </row>
    <row r="29" spans="1:12" ht="36">
      <c r="A29" s="46">
        <v>19</v>
      </c>
      <c r="B29" s="48"/>
      <c r="C29" s="25" t="s">
        <v>63</v>
      </c>
      <c r="D29" s="26"/>
      <c r="E29" s="24" t="s">
        <v>10</v>
      </c>
      <c r="F29" s="27">
        <v>2</v>
      </c>
      <c r="G29" s="28">
        <v>0</v>
      </c>
      <c r="H29" s="29">
        <f t="shared" si="2"/>
        <v>0</v>
      </c>
      <c r="I29" s="30">
        <v>0.08</v>
      </c>
      <c r="J29" s="31">
        <f t="shared" si="3"/>
        <v>0</v>
      </c>
      <c r="K29" s="32">
        <f t="shared" si="4"/>
        <v>0</v>
      </c>
      <c r="L29" s="32">
        <f t="shared" si="5"/>
        <v>0</v>
      </c>
    </row>
    <row r="30" spans="1:12" ht="48">
      <c r="A30" s="46">
        <v>20</v>
      </c>
      <c r="B30" s="48"/>
      <c r="C30" s="25" t="s">
        <v>64</v>
      </c>
      <c r="D30" s="26"/>
      <c r="E30" s="24" t="s">
        <v>10</v>
      </c>
      <c r="F30" s="27">
        <v>60</v>
      </c>
      <c r="G30" s="28">
        <v>0</v>
      </c>
      <c r="H30" s="29">
        <f t="shared" si="2"/>
        <v>0</v>
      </c>
      <c r="I30" s="30">
        <v>0.08</v>
      </c>
      <c r="J30" s="31">
        <f t="shared" si="3"/>
        <v>0</v>
      </c>
      <c r="K30" s="32">
        <f t="shared" si="4"/>
        <v>0</v>
      </c>
      <c r="L30" s="32">
        <f t="shared" si="5"/>
        <v>0</v>
      </c>
    </row>
    <row r="31" spans="1:12" ht="96">
      <c r="A31" s="46">
        <v>21</v>
      </c>
      <c r="B31" s="48"/>
      <c r="C31" s="25" t="s">
        <v>65</v>
      </c>
      <c r="D31" s="26"/>
      <c r="E31" s="24" t="s">
        <v>10</v>
      </c>
      <c r="F31" s="27">
        <v>2</v>
      </c>
      <c r="G31" s="28">
        <v>0</v>
      </c>
      <c r="H31" s="29">
        <f t="shared" si="2"/>
        <v>0</v>
      </c>
      <c r="I31" s="30">
        <v>0.08</v>
      </c>
      <c r="J31" s="31">
        <f t="shared" si="3"/>
        <v>0</v>
      </c>
      <c r="K31" s="32">
        <f t="shared" si="4"/>
        <v>0</v>
      </c>
      <c r="L31" s="32">
        <f t="shared" si="5"/>
        <v>0</v>
      </c>
    </row>
    <row r="32" spans="1:12" ht="15.75">
      <c r="A32" s="46">
        <v>22</v>
      </c>
      <c r="B32" s="48"/>
      <c r="C32" s="25" t="s">
        <v>19</v>
      </c>
      <c r="D32" s="26"/>
      <c r="E32" s="24" t="s">
        <v>10</v>
      </c>
      <c r="F32" s="27">
        <v>300</v>
      </c>
      <c r="G32" s="28">
        <v>0</v>
      </c>
      <c r="H32" s="29">
        <f t="shared" si="2"/>
        <v>0</v>
      </c>
      <c r="I32" s="30">
        <v>0.08</v>
      </c>
      <c r="J32" s="31">
        <f t="shared" si="3"/>
        <v>0</v>
      </c>
      <c r="K32" s="32">
        <f t="shared" si="4"/>
        <v>0</v>
      </c>
      <c r="L32" s="32">
        <f t="shared" si="5"/>
        <v>0</v>
      </c>
    </row>
    <row r="33" spans="1:12" ht="24">
      <c r="A33" s="46">
        <v>23</v>
      </c>
      <c r="B33" s="48"/>
      <c r="C33" s="25" t="s">
        <v>20</v>
      </c>
      <c r="D33" s="26"/>
      <c r="E33" s="24" t="s">
        <v>10</v>
      </c>
      <c r="F33" s="27">
        <v>5</v>
      </c>
      <c r="G33" s="28">
        <v>0</v>
      </c>
      <c r="H33" s="29">
        <f t="shared" si="2"/>
        <v>0</v>
      </c>
      <c r="I33" s="30">
        <v>0.08</v>
      </c>
      <c r="J33" s="31">
        <f t="shared" si="3"/>
        <v>0</v>
      </c>
      <c r="K33" s="32">
        <f t="shared" si="4"/>
        <v>0</v>
      </c>
      <c r="L33" s="32">
        <f t="shared" si="5"/>
        <v>0</v>
      </c>
    </row>
    <row r="34" spans="1:12" ht="36">
      <c r="A34" s="46">
        <v>24</v>
      </c>
      <c r="B34" s="48"/>
      <c r="C34" s="25" t="s">
        <v>23</v>
      </c>
      <c r="D34" s="26"/>
      <c r="E34" s="24" t="s">
        <v>10</v>
      </c>
      <c r="F34" s="27">
        <v>5</v>
      </c>
      <c r="G34" s="28">
        <v>0</v>
      </c>
      <c r="H34" s="29">
        <f t="shared" si="2"/>
        <v>0</v>
      </c>
      <c r="I34" s="30">
        <v>0.08</v>
      </c>
      <c r="J34" s="31">
        <f t="shared" si="3"/>
        <v>0</v>
      </c>
      <c r="K34" s="32">
        <f t="shared" si="4"/>
        <v>0</v>
      </c>
      <c r="L34" s="32">
        <f t="shared" si="5"/>
        <v>0</v>
      </c>
    </row>
    <row r="35" spans="1:12" ht="36">
      <c r="A35" s="46">
        <v>25</v>
      </c>
      <c r="B35" s="48"/>
      <c r="C35" s="25" t="s">
        <v>24</v>
      </c>
      <c r="D35" s="26"/>
      <c r="E35" s="24" t="s">
        <v>10</v>
      </c>
      <c r="F35" s="27">
        <v>2</v>
      </c>
      <c r="G35" s="28">
        <v>0</v>
      </c>
      <c r="H35" s="29">
        <f t="shared" si="2"/>
        <v>0</v>
      </c>
      <c r="I35" s="30">
        <v>0.08</v>
      </c>
      <c r="J35" s="31">
        <f t="shared" si="3"/>
        <v>0</v>
      </c>
      <c r="K35" s="32">
        <f t="shared" si="4"/>
        <v>0</v>
      </c>
      <c r="L35" s="32">
        <f t="shared" si="5"/>
        <v>0</v>
      </c>
    </row>
    <row r="36" spans="1:12" ht="36">
      <c r="A36" s="46">
        <v>26</v>
      </c>
      <c r="B36" s="48"/>
      <c r="C36" s="25" t="s">
        <v>25</v>
      </c>
      <c r="D36" s="26"/>
      <c r="E36" s="24" t="s">
        <v>10</v>
      </c>
      <c r="F36" s="27">
        <v>20</v>
      </c>
      <c r="G36" s="28">
        <v>0</v>
      </c>
      <c r="H36" s="29">
        <f t="shared" si="2"/>
        <v>0</v>
      </c>
      <c r="I36" s="30">
        <v>0.08</v>
      </c>
      <c r="J36" s="31">
        <f t="shared" si="3"/>
        <v>0</v>
      </c>
      <c r="K36" s="32">
        <f t="shared" si="4"/>
        <v>0</v>
      </c>
      <c r="L36" s="32">
        <f t="shared" si="5"/>
        <v>0</v>
      </c>
    </row>
    <row r="37" spans="1:12" ht="36">
      <c r="A37" s="49">
        <v>27</v>
      </c>
      <c r="B37" s="48" t="s">
        <v>59</v>
      </c>
      <c r="C37" s="25" t="s">
        <v>66</v>
      </c>
      <c r="D37" s="26"/>
      <c r="E37" s="24" t="s">
        <v>10</v>
      </c>
      <c r="F37" s="27">
        <v>20</v>
      </c>
      <c r="G37" s="28">
        <v>0</v>
      </c>
      <c r="H37" s="29">
        <f t="shared" si="2"/>
        <v>0</v>
      </c>
      <c r="I37" s="30">
        <v>0.08</v>
      </c>
      <c r="J37" s="31">
        <f t="shared" si="3"/>
        <v>0</v>
      </c>
      <c r="K37" s="32">
        <f t="shared" si="4"/>
        <v>0</v>
      </c>
      <c r="L37" s="32">
        <f t="shared" si="5"/>
        <v>0</v>
      </c>
    </row>
    <row r="38" spans="1:12" ht="48">
      <c r="A38" s="50"/>
      <c r="B38" s="48" t="s">
        <v>60</v>
      </c>
      <c r="C38" s="25" t="s">
        <v>67</v>
      </c>
      <c r="D38" s="26"/>
      <c r="E38" s="24" t="s">
        <v>10</v>
      </c>
      <c r="F38" s="27">
        <v>10</v>
      </c>
      <c r="G38" s="28">
        <v>0</v>
      </c>
      <c r="H38" s="29">
        <f t="shared" si="2"/>
        <v>0</v>
      </c>
      <c r="I38" s="30">
        <v>0.08</v>
      </c>
      <c r="J38" s="31">
        <f t="shared" si="3"/>
        <v>0</v>
      </c>
      <c r="K38" s="32">
        <f t="shared" si="4"/>
        <v>0</v>
      </c>
      <c r="L38" s="32">
        <f t="shared" si="5"/>
        <v>0</v>
      </c>
    </row>
    <row r="39" spans="1:12" ht="60">
      <c r="A39" s="49">
        <v>28</v>
      </c>
      <c r="B39" s="48" t="s">
        <v>50</v>
      </c>
      <c r="C39" s="25" t="s">
        <v>71</v>
      </c>
      <c r="D39" s="26"/>
      <c r="E39" s="24" t="s">
        <v>10</v>
      </c>
      <c r="F39" s="27">
        <v>10</v>
      </c>
      <c r="G39" s="28">
        <v>0</v>
      </c>
      <c r="H39" s="29">
        <f t="shared" si="2"/>
        <v>0</v>
      </c>
      <c r="I39" s="30">
        <v>0.08</v>
      </c>
      <c r="J39" s="31">
        <f t="shared" si="3"/>
        <v>0</v>
      </c>
      <c r="K39" s="32">
        <f t="shared" si="4"/>
        <v>0</v>
      </c>
      <c r="L39" s="32">
        <f t="shared" si="5"/>
        <v>0</v>
      </c>
    </row>
    <row r="40" spans="1:12" ht="36">
      <c r="A40" s="50"/>
      <c r="B40" s="48" t="s">
        <v>51</v>
      </c>
      <c r="C40" s="25" t="s">
        <v>31</v>
      </c>
      <c r="D40" s="26"/>
      <c r="E40" s="24" t="s">
        <v>32</v>
      </c>
      <c r="F40" s="27">
        <v>3</v>
      </c>
      <c r="G40" s="28">
        <v>0</v>
      </c>
      <c r="H40" s="29">
        <f t="shared" si="2"/>
        <v>0</v>
      </c>
      <c r="I40" s="30">
        <v>0.08</v>
      </c>
      <c r="J40" s="31">
        <f t="shared" si="3"/>
        <v>0</v>
      </c>
      <c r="K40" s="32">
        <f t="shared" si="4"/>
        <v>0</v>
      </c>
      <c r="L40" s="32">
        <f t="shared" si="5"/>
        <v>0</v>
      </c>
    </row>
    <row r="41" spans="1:12" ht="24">
      <c r="A41" s="46">
        <v>29</v>
      </c>
      <c r="B41" s="48"/>
      <c r="C41" s="25" t="s">
        <v>33</v>
      </c>
      <c r="D41" s="26"/>
      <c r="E41" s="24" t="s">
        <v>10</v>
      </c>
      <c r="F41" s="27">
        <v>30</v>
      </c>
      <c r="G41" s="28">
        <v>0</v>
      </c>
      <c r="H41" s="29">
        <f t="shared" si="2"/>
        <v>0</v>
      </c>
      <c r="I41" s="30">
        <v>0.08</v>
      </c>
      <c r="J41" s="31">
        <f t="shared" si="3"/>
        <v>0</v>
      </c>
      <c r="K41" s="32">
        <f t="shared" si="4"/>
        <v>0</v>
      </c>
      <c r="L41" s="32">
        <f t="shared" si="5"/>
        <v>0</v>
      </c>
    </row>
    <row r="42" spans="1:12" ht="48">
      <c r="A42" s="46">
        <v>30</v>
      </c>
      <c r="B42" s="48"/>
      <c r="C42" s="25" t="s">
        <v>34</v>
      </c>
      <c r="D42" s="26"/>
      <c r="E42" s="24" t="s">
        <v>10</v>
      </c>
      <c r="F42" s="27">
        <v>300</v>
      </c>
      <c r="G42" s="28">
        <v>0</v>
      </c>
      <c r="H42" s="29">
        <f t="shared" si="2"/>
        <v>0</v>
      </c>
      <c r="I42" s="30">
        <v>0.08</v>
      </c>
      <c r="J42" s="31">
        <f t="shared" si="3"/>
        <v>0</v>
      </c>
      <c r="K42" s="32">
        <f t="shared" si="4"/>
        <v>0</v>
      </c>
      <c r="L42" s="32">
        <f t="shared" si="5"/>
        <v>0</v>
      </c>
    </row>
    <row r="43" spans="1:12" ht="36">
      <c r="A43" s="46">
        <v>31</v>
      </c>
      <c r="B43" s="48"/>
      <c r="C43" s="25" t="s">
        <v>35</v>
      </c>
      <c r="D43" s="26"/>
      <c r="E43" s="24" t="s">
        <v>10</v>
      </c>
      <c r="F43" s="27">
        <v>1</v>
      </c>
      <c r="G43" s="28">
        <v>0</v>
      </c>
      <c r="H43" s="29">
        <f t="shared" si="2"/>
        <v>0</v>
      </c>
      <c r="I43" s="30">
        <v>0.08</v>
      </c>
      <c r="J43" s="31">
        <f t="shared" si="3"/>
        <v>0</v>
      </c>
      <c r="K43" s="32">
        <f t="shared" si="4"/>
        <v>0</v>
      </c>
      <c r="L43" s="32">
        <f t="shared" si="5"/>
        <v>0</v>
      </c>
    </row>
    <row r="44" spans="1:12" ht="24">
      <c r="A44" s="49">
        <v>32</v>
      </c>
      <c r="B44" s="48" t="s">
        <v>40</v>
      </c>
      <c r="C44" s="25" t="s">
        <v>36</v>
      </c>
      <c r="D44" s="26"/>
      <c r="E44" s="24" t="s">
        <v>10</v>
      </c>
      <c r="F44" s="27">
        <v>2</v>
      </c>
      <c r="G44" s="28">
        <v>0</v>
      </c>
      <c r="H44" s="29">
        <f t="shared" si="2"/>
        <v>0</v>
      </c>
      <c r="I44" s="30">
        <v>0.08</v>
      </c>
      <c r="J44" s="31">
        <f t="shared" si="3"/>
        <v>0</v>
      </c>
      <c r="K44" s="32">
        <f t="shared" si="4"/>
        <v>0</v>
      </c>
      <c r="L44" s="32">
        <f t="shared" si="5"/>
        <v>0</v>
      </c>
    </row>
    <row r="45" spans="1:12" ht="24">
      <c r="A45" s="51"/>
      <c r="B45" s="48" t="s">
        <v>41</v>
      </c>
      <c r="C45" s="25" t="s">
        <v>37</v>
      </c>
      <c r="D45" s="26"/>
      <c r="E45" s="24" t="s">
        <v>10</v>
      </c>
      <c r="F45" s="27">
        <v>24</v>
      </c>
      <c r="G45" s="28">
        <v>0</v>
      </c>
      <c r="H45" s="29">
        <f t="shared" si="2"/>
        <v>0</v>
      </c>
      <c r="I45" s="30">
        <v>0.08</v>
      </c>
      <c r="J45" s="31">
        <f t="shared" si="3"/>
        <v>0</v>
      </c>
      <c r="K45" s="32">
        <f t="shared" si="4"/>
        <v>0</v>
      </c>
      <c r="L45" s="32">
        <f t="shared" si="5"/>
        <v>0</v>
      </c>
    </row>
    <row r="46" spans="1:12" ht="24">
      <c r="A46" s="51"/>
      <c r="B46" s="48" t="s">
        <v>68</v>
      </c>
      <c r="C46" s="25" t="s">
        <v>38</v>
      </c>
      <c r="D46" s="26"/>
      <c r="E46" s="24" t="s">
        <v>10</v>
      </c>
      <c r="F46" s="27">
        <v>10</v>
      </c>
      <c r="G46" s="28">
        <v>0</v>
      </c>
      <c r="H46" s="29">
        <f t="shared" si="2"/>
        <v>0</v>
      </c>
      <c r="I46" s="30">
        <v>0.08</v>
      </c>
      <c r="J46" s="31">
        <f t="shared" si="3"/>
        <v>0</v>
      </c>
      <c r="K46" s="32">
        <f t="shared" si="4"/>
        <v>0</v>
      </c>
      <c r="L46" s="32">
        <f t="shared" si="5"/>
        <v>0</v>
      </c>
    </row>
    <row r="47" spans="1:12" ht="15">
      <c r="A47" s="50"/>
      <c r="B47" s="48" t="s">
        <v>69</v>
      </c>
      <c r="C47" s="25" t="s">
        <v>39</v>
      </c>
      <c r="D47" s="26"/>
      <c r="E47" s="24" t="s">
        <v>10</v>
      </c>
      <c r="F47" s="27">
        <v>5</v>
      </c>
      <c r="G47" s="28">
        <v>0</v>
      </c>
      <c r="H47" s="29">
        <f t="shared" si="2"/>
        <v>0</v>
      </c>
      <c r="I47" s="30">
        <v>0.08</v>
      </c>
      <c r="J47" s="31">
        <f t="shared" si="3"/>
        <v>0</v>
      </c>
      <c r="K47" s="32">
        <f t="shared" si="4"/>
        <v>0</v>
      </c>
      <c r="L47" s="32">
        <f t="shared" si="5"/>
        <v>0</v>
      </c>
    </row>
    <row r="48" spans="1:12" ht="24">
      <c r="A48" s="46">
        <v>33</v>
      </c>
      <c r="B48" s="48"/>
      <c r="C48" s="25" t="s">
        <v>21</v>
      </c>
      <c r="D48" s="26"/>
      <c r="E48" s="24" t="s">
        <v>10</v>
      </c>
      <c r="F48" s="27">
        <v>115</v>
      </c>
      <c r="G48" s="28">
        <v>0</v>
      </c>
      <c r="H48" s="29">
        <f t="shared" si="2"/>
        <v>0</v>
      </c>
      <c r="I48" s="30">
        <v>0.08</v>
      </c>
      <c r="J48" s="31">
        <f t="shared" si="3"/>
        <v>0</v>
      </c>
      <c r="K48" s="32">
        <f t="shared" si="4"/>
        <v>0</v>
      </c>
      <c r="L48" s="32">
        <f t="shared" si="5"/>
        <v>0</v>
      </c>
    </row>
    <row r="49" spans="1:12" ht="57.75" customHeight="1">
      <c r="A49" s="37"/>
      <c r="B49" s="38"/>
      <c r="C49" s="39" t="s">
        <v>43</v>
      </c>
      <c r="D49" s="7"/>
      <c r="E49" s="8"/>
      <c r="F49" s="9"/>
      <c r="G49" s="10"/>
      <c r="H49" s="11"/>
      <c r="I49" s="12"/>
      <c r="J49" s="22">
        <f>SUM(J7:J48)</f>
        <v>0</v>
      </c>
      <c r="K49" s="23">
        <f>SUM(K7:K48)</f>
        <v>0</v>
      </c>
      <c r="L49" s="23">
        <f>SUM(L7:L48)</f>
        <v>0</v>
      </c>
    </row>
    <row r="50" spans="1:12" ht="15">
      <c r="A50" s="37"/>
      <c r="B50" s="38"/>
    </row>
    <row r="52" spans="1:12" ht="15.75">
      <c r="B52" s="13"/>
      <c r="C52" s="14"/>
    </row>
    <row r="53" spans="1:12" ht="15">
      <c r="B53" s="15"/>
      <c r="C53" s="16"/>
    </row>
    <row r="54" spans="1:12" ht="15">
      <c r="B54" s="17"/>
      <c r="C54" s="18"/>
    </row>
    <row r="55" spans="1:12" ht="15.75">
      <c r="B55" s="19"/>
      <c r="C55" s="14"/>
    </row>
    <row r="56" spans="1:12" ht="15.75">
      <c r="B56" s="19"/>
      <c r="C56" s="14"/>
    </row>
    <row r="57" spans="1:12" ht="15.75">
      <c r="B57" s="19"/>
      <c r="C57" s="20"/>
    </row>
    <row r="58" spans="1:12" ht="15.75">
      <c r="C58" s="14"/>
    </row>
    <row r="59" spans="1:12" ht="15.75">
      <c r="C59" s="14"/>
    </row>
    <row r="65" spans="6:6">
      <c r="F65" t="s">
        <v>0</v>
      </c>
    </row>
  </sheetData>
  <mergeCells count="8">
    <mergeCell ref="A39:A40"/>
    <mergeCell ref="A44:A47"/>
    <mergeCell ref="D3:J3"/>
    <mergeCell ref="G5:I5"/>
    <mergeCell ref="A7:A9"/>
    <mergeCell ref="A37:A38"/>
    <mergeCell ref="A10:A12"/>
    <mergeCell ref="J5:L5"/>
  </mergeCells>
  <pageMargins left="0.32" right="0.45" top="0.48" bottom="1" header="0.5" footer="0.5"/>
  <pageSetup paperSize="9" scale="60" orientation="landscape"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vt:i4>
      </vt:variant>
      <vt:variant>
        <vt:lpstr>Zakresy nazwane</vt:lpstr>
      </vt:variant>
      <vt:variant>
        <vt:i4>1</vt:i4>
      </vt:variant>
    </vt:vector>
  </HeadingPairs>
  <TitlesOfParts>
    <vt:vector size="2" baseType="lpstr">
      <vt:lpstr>Balton 2013-1</vt:lpstr>
      <vt:lpstr>'Balton 2013-1'!Obszar_wydruku</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Zbigniew Kawałek</dc:creator>
  <cp:lastModifiedBy>Zbigniew Kawałek</cp:lastModifiedBy>
  <cp:lastPrinted>2014-02-03T08:55:36Z</cp:lastPrinted>
  <dcterms:created xsi:type="dcterms:W3CDTF">2014-01-15T13:30:30Z</dcterms:created>
  <dcterms:modified xsi:type="dcterms:W3CDTF">2014-02-03T10:18:38Z</dcterms:modified>
</cp:coreProperties>
</file>