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ROCHE P37" sheetId="1" r:id="rId1"/>
  </sheets>
  <definedNames>
    <definedName name="_xlnm.Print_Area" localSheetId="0">'ROCHE P37'!$A$3:$K$79</definedName>
  </definedNames>
  <calcPr calcId="145621"/>
</workbook>
</file>

<file path=xl/calcChain.xml><?xml version="1.0" encoding="utf-8"?>
<calcChain xmlns="http://schemas.openxmlformats.org/spreadsheetml/2006/main">
  <c r="J62" i="1" l="1"/>
  <c r="J59" i="1"/>
  <c r="J58" i="1"/>
  <c r="J51" i="1"/>
  <c r="J47" i="1"/>
  <c r="J48" i="1"/>
  <c r="J49" i="1"/>
  <c r="J50" i="1"/>
  <c r="J46" i="1"/>
  <c r="J4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6" i="1"/>
  <c r="I26" i="1"/>
  <c r="K26" i="1"/>
  <c r="I51" i="1" l="1"/>
  <c r="I12" i="1"/>
  <c r="I11" i="1"/>
  <c r="I10" i="1"/>
  <c r="I9" i="1"/>
  <c r="I8" i="1"/>
  <c r="I7" i="1"/>
  <c r="I6" i="1"/>
  <c r="I58" i="1"/>
  <c r="I59" i="1" s="1"/>
  <c r="I14" i="1"/>
  <c r="I15" i="1"/>
  <c r="I16" i="1"/>
  <c r="I17" i="1"/>
  <c r="I18" i="1"/>
  <c r="I19" i="1"/>
  <c r="I20" i="1"/>
  <c r="I21" i="1"/>
  <c r="I22" i="1"/>
  <c r="I23" i="1"/>
  <c r="I24" i="1"/>
  <c r="I25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13" i="1"/>
  <c r="G58" i="1"/>
  <c r="K58" i="1" s="1"/>
  <c r="K59" i="1" s="1"/>
  <c r="K38" i="1"/>
  <c r="K37" i="1"/>
  <c r="K34" i="1"/>
  <c r="K33" i="1"/>
  <c r="K32" i="1"/>
  <c r="K29" i="1"/>
  <c r="K28" i="1"/>
  <c r="K27" i="1"/>
  <c r="K25" i="1"/>
  <c r="K23" i="1"/>
  <c r="K21" i="1"/>
  <c r="K20" i="1"/>
  <c r="K19" i="1"/>
  <c r="K18" i="1"/>
  <c r="K17" i="1"/>
  <c r="K15" i="1"/>
  <c r="K13" i="1"/>
  <c r="K12" i="1"/>
  <c r="K11" i="1"/>
  <c r="K10" i="1"/>
  <c r="K9" i="1"/>
  <c r="K8" i="1"/>
  <c r="K7" i="1"/>
  <c r="K6" i="1"/>
  <c r="I40" i="1" l="1"/>
  <c r="I62" i="1" s="1"/>
  <c r="K39" i="1"/>
  <c r="K14" i="1"/>
  <c r="K22" i="1"/>
  <c r="K30" i="1"/>
  <c r="K31" i="1"/>
  <c r="K35" i="1"/>
  <c r="K16" i="1"/>
  <c r="K24" i="1"/>
  <c r="K36" i="1"/>
  <c r="K51" i="1"/>
  <c r="K40" i="1" l="1"/>
  <c r="K62" i="1" s="1"/>
</calcChain>
</file>

<file path=xl/sharedStrings.xml><?xml version="1.0" encoding="utf-8"?>
<sst xmlns="http://schemas.openxmlformats.org/spreadsheetml/2006/main" count="110" uniqueCount="96">
  <si>
    <t>Odczynniki Laboratoryjne</t>
  </si>
  <si>
    <t xml:space="preserve"> </t>
  </si>
  <si>
    <t>Lp</t>
  </si>
  <si>
    <t xml:space="preserve">Rodzaj oznaczenia </t>
  </si>
  <si>
    <t>Ilość Oznaczeń</t>
  </si>
  <si>
    <t>Nazwa handlowa odczynnika i nr katalogowy jak na fakturze z określeniem wielkości opakowania</t>
  </si>
  <si>
    <t>Cena z VAT  brutto</t>
  </si>
  <si>
    <t>VAT</t>
  </si>
  <si>
    <t>Wartość Brutto</t>
  </si>
  <si>
    <t>1.</t>
  </si>
  <si>
    <t>TSH</t>
  </si>
  <si>
    <t>2.</t>
  </si>
  <si>
    <t>FT4</t>
  </si>
  <si>
    <t>3.</t>
  </si>
  <si>
    <t>FSH</t>
  </si>
  <si>
    <t>4.</t>
  </si>
  <si>
    <t>LH</t>
  </si>
  <si>
    <t>5.</t>
  </si>
  <si>
    <t>Estradiol</t>
  </si>
  <si>
    <t>6.</t>
  </si>
  <si>
    <t>Progesteron</t>
  </si>
  <si>
    <t>7.</t>
  </si>
  <si>
    <t>Prolaktyna</t>
  </si>
  <si>
    <t>8.</t>
  </si>
  <si>
    <t>9.</t>
  </si>
  <si>
    <t>Testosteron</t>
  </si>
  <si>
    <t>10.</t>
  </si>
  <si>
    <t>Kortyzol</t>
  </si>
  <si>
    <t>11.</t>
  </si>
  <si>
    <t>PSA</t>
  </si>
  <si>
    <t>12.</t>
  </si>
  <si>
    <t>CEA</t>
  </si>
  <si>
    <t>13.</t>
  </si>
  <si>
    <t>14.</t>
  </si>
  <si>
    <t>IgE</t>
  </si>
  <si>
    <t>15.</t>
  </si>
  <si>
    <t>HBs Ag</t>
  </si>
  <si>
    <t>16.</t>
  </si>
  <si>
    <t>Anty- HBs ilościowo</t>
  </si>
  <si>
    <t>17.</t>
  </si>
  <si>
    <t>Anty -HCV</t>
  </si>
  <si>
    <t>18.</t>
  </si>
  <si>
    <t>Anty CCP</t>
  </si>
  <si>
    <t>19.</t>
  </si>
  <si>
    <t>Anty HIV + Ag( combo)</t>
  </si>
  <si>
    <t>20.</t>
  </si>
  <si>
    <t>Toxo IgG ilościowo</t>
  </si>
  <si>
    <t>21.</t>
  </si>
  <si>
    <t>Toxo IgM</t>
  </si>
  <si>
    <t>22.</t>
  </si>
  <si>
    <t>CMV IgM jakościowo</t>
  </si>
  <si>
    <t>23.</t>
  </si>
  <si>
    <t>Parathormon</t>
  </si>
  <si>
    <t>24.</t>
  </si>
  <si>
    <t>Prokalcytonina</t>
  </si>
  <si>
    <t>25.</t>
  </si>
  <si>
    <t>Anty -TPO</t>
  </si>
  <si>
    <t>26.</t>
  </si>
  <si>
    <t>BNP</t>
  </si>
  <si>
    <t>27.</t>
  </si>
  <si>
    <t>CA-15-3</t>
  </si>
  <si>
    <t>28.</t>
  </si>
  <si>
    <t>AFP</t>
  </si>
  <si>
    <t>29.</t>
  </si>
  <si>
    <t>CA 19-9</t>
  </si>
  <si>
    <t>30.</t>
  </si>
  <si>
    <t>CA-125</t>
  </si>
  <si>
    <t>Ferrytyna</t>
  </si>
  <si>
    <t>FT3</t>
  </si>
  <si>
    <t>Anty-Tg</t>
  </si>
  <si>
    <t>RAZEM</t>
  </si>
  <si>
    <t>Materiały Zuzywalne ieksploatacyjne</t>
  </si>
  <si>
    <t>Razem</t>
  </si>
  <si>
    <t>Za niedoszacowanie ilości kalibratorów, materiałów  kontrolnych, materiałów zużywalnych do ilości oznaczeń odpowiada Wykonawca/Oferent</t>
  </si>
  <si>
    <t>Podsumowanie</t>
  </si>
  <si>
    <t>Dzierżawa analizatora</t>
  </si>
  <si>
    <t>Nazwa analizatora, producent</t>
  </si>
  <si>
    <t>Wykonawca oświadcza, iż zaoferowana konfiguracja aparatu zapewnia prawidłową pracę urządzenia bez dodatkowych zakupów</t>
  </si>
  <si>
    <t>Ilość opakowań/szt</t>
  </si>
  <si>
    <t>Cena jedn. Netto za opakowanie</t>
  </si>
  <si>
    <t>Nazwa handlowa asortymentu i nr katalogowy jak na fakturze z określeniem wielkości opakowania</t>
  </si>
  <si>
    <t>Cena z VAT  brutto za opakowanie</t>
  </si>
  <si>
    <t>Wartość netto</t>
  </si>
  <si>
    <t>W wyżej wymienionych ilościach badań należy uwzględnić kalibratory, materiały kontrolne na dwóch poziomach, bądź trzech w zalezności od badanego materiału</t>
  </si>
  <si>
    <t>Sprawa P/56/09/2014/Odcz</t>
  </si>
  <si>
    <t xml:space="preserve">Załacznik nr 5 do SIWZ - asortymentowo cenowy </t>
  </si>
  <si>
    <t>Okres dzierżawy w m-cach</t>
  </si>
  <si>
    <t>Cena netto za miesiąc</t>
  </si>
  <si>
    <t>VAT w %</t>
  </si>
  <si>
    <t>Wartość brutto</t>
  </si>
  <si>
    <t>Wartość VAT</t>
  </si>
  <si>
    <t>Cena brutto za miesiąc</t>
  </si>
  <si>
    <t xml:space="preserve">Wartość </t>
  </si>
  <si>
    <t>Troponina ultra czuła</t>
  </si>
  <si>
    <t>Beta-HCG total</t>
  </si>
  <si>
    <t xml:space="preserve">Witamina 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</si>
</sst>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3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sz val="14"/>
      <name val="Arial CE"/>
      <family val="2"/>
      <charset val="238"/>
    </font>
    <font>
      <b/>
      <sz val="11"/>
      <color indexed="10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color indexed="8"/>
      <name val="Tahoma"/>
      <family val="2"/>
      <charset val="238"/>
    </font>
    <font>
      <sz val="11"/>
      <name val="Tahoma"/>
      <family val="2"/>
      <charset val="238"/>
    </font>
    <font>
      <sz val="10"/>
      <color indexed="8"/>
      <name val="Tahoma"/>
      <family val="2"/>
      <charset val="238"/>
    </font>
    <font>
      <b/>
      <sz val="12"/>
      <name val="Tahoma"/>
      <family val="2"/>
      <charset val="238"/>
    </font>
    <font>
      <b/>
      <sz val="11"/>
      <color indexed="60"/>
      <name val="Tahoma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Tahoma"/>
      <family val="2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</font>
    <font>
      <b/>
      <sz val="11"/>
      <name val="Tahoma"/>
      <family val="2"/>
      <charset val="238"/>
    </font>
    <font>
      <b/>
      <sz val="12"/>
      <color indexed="10"/>
      <name val="Arial CE"/>
      <charset val="238"/>
    </font>
    <font>
      <b/>
      <sz val="14"/>
      <color rgb="FFFF0000"/>
      <name val="Arial CE"/>
      <charset val="238"/>
    </font>
    <font>
      <b/>
      <sz val="12"/>
      <color rgb="FFFF0000"/>
      <name val="Arial CE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5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2" fillId="0" borderId="0"/>
    <xf numFmtId="0" fontId="26" fillId="0" borderId="0" applyFill="0"/>
    <xf numFmtId="0" fontId="24" fillId="0" borderId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2" applyAlignment="1" applyProtection="1"/>
    <xf numFmtId="1" fontId="0" fillId="0" borderId="0" xfId="0" applyNumberFormat="1"/>
    <xf numFmtId="9" fontId="0" fillId="0" borderId="0" xfId="0" applyNumberFormat="1"/>
    <xf numFmtId="1" fontId="4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right" vertical="center"/>
    </xf>
    <xf numFmtId="9" fontId="12" fillId="0" borderId="2" xfId="0" applyNumberFormat="1" applyFont="1" applyBorder="1" applyAlignment="1">
      <alignment horizontal="center" vertical="center"/>
    </xf>
    <xf numFmtId="0" fontId="16" fillId="4" borderId="1" xfId="0" applyFont="1" applyFill="1" applyBorder="1"/>
    <xf numFmtId="0" fontId="0" fillId="4" borderId="1" xfId="0" applyFill="1" applyBorder="1"/>
    <xf numFmtId="1" fontId="0" fillId="4" borderId="1" xfId="0" applyNumberFormat="1" applyFill="1" applyBorder="1"/>
    <xf numFmtId="9" fontId="0" fillId="4" borderId="1" xfId="0" applyNumberFormat="1" applyFill="1" applyBorder="1"/>
    <xf numFmtId="4" fontId="13" fillId="4" borderId="1" xfId="0" applyNumberFormat="1" applyFont="1" applyFill="1" applyBorder="1"/>
    <xf numFmtId="0" fontId="9" fillId="0" borderId="0" xfId="0" applyFont="1"/>
    <xf numFmtId="0" fontId="0" fillId="0" borderId="0" xfId="0" applyAlignment="1"/>
    <xf numFmtId="0" fontId="17" fillId="0" borderId="0" xfId="0" applyFont="1"/>
    <xf numFmtId="0" fontId="9" fillId="0" borderId="0" xfId="0" applyFont="1" applyAlignment="1">
      <alignment horizontal="center"/>
    </xf>
    <xf numFmtId="4" fontId="12" fillId="0" borderId="2" xfId="0" applyNumberFormat="1" applyFont="1" applyBorder="1" applyAlignment="1">
      <alignment horizontal="right" vertical="center"/>
    </xf>
    <xf numFmtId="0" fontId="0" fillId="0" borderId="1" xfId="0" applyBorder="1"/>
    <xf numFmtId="0" fontId="9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 inden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8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43" fontId="11" fillId="3" borderId="1" xfId="1" applyFont="1" applyFill="1" applyBorder="1" applyAlignment="1" applyProtection="1">
      <alignment horizontal="center"/>
      <protection locked="0"/>
    </xf>
    <xf numFmtId="2" fontId="4" fillId="3" borderId="1" xfId="0" applyNumberFormat="1" applyFont="1" applyFill="1" applyBorder="1" applyAlignment="1">
      <alignment horizontal="right" vertical="center"/>
    </xf>
    <xf numFmtId="9" fontId="12" fillId="3" borderId="1" xfId="0" applyNumberFormat="1" applyFont="1" applyFill="1" applyBorder="1" applyAlignment="1">
      <alignment horizontal="center" vertical="center"/>
    </xf>
    <xf numFmtId="43" fontId="11" fillId="3" borderId="1" xfId="1" applyFont="1" applyFill="1" applyBorder="1" applyAlignment="1" applyProtection="1">
      <alignment horizontal="right"/>
      <protection locked="0"/>
    </xf>
    <xf numFmtId="0" fontId="15" fillId="3" borderId="1" xfId="0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9" fillId="3" borderId="1" xfId="0" applyFont="1" applyFill="1" applyBorder="1" applyAlignment="1">
      <alignment wrapText="1"/>
    </xf>
    <xf numFmtId="0" fontId="0" fillId="3" borderId="2" xfId="0" applyFill="1" applyBorder="1"/>
    <xf numFmtId="0" fontId="7" fillId="3" borderId="2" xfId="0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/>
    </xf>
    <xf numFmtId="43" fontId="11" fillId="3" borderId="2" xfId="1" applyFont="1" applyFill="1" applyBorder="1" applyAlignment="1" applyProtection="1">
      <alignment horizontal="right"/>
      <protection locked="0"/>
    </xf>
    <xf numFmtId="2" fontId="4" fillId="3" borderId="2" xfId="0" applyNumberFormat="1" applyFont="1" applyFill="1" applyBorder="1" applyAlignment="1">
      <alignment horizontal="right" vertical="center"/>
    </xf>
    <xf numFmtId="9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wrapText="1"/>
    </xf>
    <xf numFmtId="4" fontId="12" fillId="3" borderId="1" xfId="0" applyNumberFormat="1" applyFont="1" applyFill="1" applyBorder="1" applyAlignment="1">
      <alignment horizontal="right" vertical="center"/>
    </xf>
    <xf numFmtId="0" fontId="15" fillId="3" borderId="1" xfId="0" applyFont="1" applyFill="1" applyBorder="1" applyAlignment="1">
      <alignment vertical="center" wrapText="1"/>
    </xf>
    <xf numFmtId="0" fontId="27" fillId="3" borderId="1" xfId="0" applyFont="1" applyFill="1" applyBorder="1"/>
    <xf numFmtId="4" fontId="12" fillId="3" borderId="1" xfId="0" applyNumberFormat="1" applyFont="1" applyFill="1" applyBorder="1" applyAlignment="1">
      <alignment horizontal="center" vertical="center"/>
    </xf>
    <xf numFmtId="4" fontId="12" fillId="3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2" xfId="0" applyBorder="1" applyAlignment="1">
      <alignment vertical="center" wrapText="1"/>
    </xf>
    <xf numFmtId="43" fontId="11" fillId="0" borderId="2" xfId="1" applyFont="1" applyFill="1" applyBorder="1" applyAlignment="1" applyProtection="1">
      <alignment horizontal="center" vertical="center"/>
      <protection locked="0"/>
    </xf>
    <xf numFmtId="0" fontId="28" fillId="0" borderId="0" xfId="0" applyFont="1"/>
    <xf numFmtId="4" fontId="12" fillId="3" borderId="2" xfId="0" applyNumberFormat="1" applyFont="1" applyFill="1" applyBorder="1" applyAlignment="1">
      <alignment horizontal="right" vertical="center"/>
    </xf>
    <xf numFmtId="0" fontId="0" fillId="6" borderId="0" xfId="0" applyFill="1"/>
    <xf numFmtId="4" fontId="29" fillId="6" borderId="1" xfId="0" applyNumberFormat="1" applyFont="1" applyFill="1" applyBorder="1"/>
    <xf numFmtId="0" fontId="15" fillId="0" borderId="1" xfId="0" applyFont="1" applyFill="1" applyBorder="1" applyAlignment="1">
      <alignment vertical="center" wrapText="1"/>
    </xf>
    <xf numFmtId="0" fontId="30" fillId="0" borderId="0" xfId="0" applyFont="1"/>
    <xf numFmtId="0" fontId="29" fillId="6" borderId="0" xfId="0" applyFont="1" applyFill="1"/>
    <xf numFmtId="0" fontId="0" fillId="0" borderId="0" xfId="0" applyAlignment="1">
      <alignment vertical="top"/>
    </xf>
    <xf numFmtId="0" fontId="13" fillId="0" borderId="0" xfId="0" applyFont="1"/>
    <xf numFmtId="0" fontId="31" fillId="0" borderId="0" xfId="0" applyFont="1"/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0" fontId="8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vertical="center" wrapText="1"/>
    </xf>
    <xf numFmtId="0" fontId="27" fillId="3" borderId="2" xfId="0" applyFont="1" applyFill="1" applyBorder="1"/>
    <xf numFmtId="43" fontId="11" fillId="3" borderId="2" xfId="1" applyFont="1" applyFill="1" applyBorder="1" applyAlignment="1">
      <alignment horizontal="right" vertical="center"/>
    </xf>
    <xf numFmtId="0" fontId="0" fillId="4" borderId="3" xfId="0" applyFill="1" applyBorder="1"/>
    <xf numFmtId="0" fontId="16" fillId="4" borderId="4" xfId="0" applyFont="1" applyFill="1" applyBorder="1"/>
    <xf numFmtId="0" fontId="0" fillId="4" borderId="4" xfId="0" applyFill="1" applyBorder="1"/>
    <xf numFmtId="1" fontId="0" fillId="4" borderId="4" xfId="0" applyNumberFormat="1" applyFill="1" applyBorder="1"/>
    <xf numFmtId="9" fontId="0" fillId="4" borderId="4" xfId="0" applyNumberFormat="1" applyFill="1" applyBorder="1"/>
    <xf numFmtId="4" fontId="13" fillId="4" borderId="4" xfId="0" applyNumberFormat="1" applyFont="1" applyFill="1" applyBorder="1"/>
    <xf numFmtId="4" fontId="12" fillId="4" borderId="5" xfId="0" applyNumberFormat="1" applyFont="1" applyFill="1" applyBorder="1"/>
    <xf numFmtId="0" fontId="27" fillId="0" borderId="1" xfId="0" applyFont="1" applyFill="1" applyBorder="1" applyAlignment="1">
      <alignment horizontal="center" vertical="center"/>
    </xf>
    <xf numFmtId="4" fontId="13" fillId="4" borderId="6" xfId="0" applyNumberFormat="1" applyFont="1" applyFill="1" applyBorder="1"/>
    <xf numFmtId="0" fontId="31" fillId="0" borderId="1" xfId="0" applyFont="1" applyBorder="1" applyAlignment="1">
      <alignment horizontal="center" vertical="center" wrapText="1"/>
    </xf>
    <xf numFmtId="9" fontId="32" fillId="3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1" fontId="32" fillId="0" borderId="1" xfId="0" applyNumberFormat="1" applyFont="1" applyBorder="1" applyAlignment="1">
      <alignment vertical="center" wrapText="1"/>
    </xf>
    <xf numFmtId="9" fontId="32" fillId="0" borderId="1" xfId="0" applyNumberFormat="1" applyFont="1" applyBorder="1" applyAlignment="1">
      <alignment vertical="center" wrapText="1"/>
    </xf>
    <xf numFmtId="4" fontId="32" fillId="0" borderId="1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</cellXfs>
  <cellStyles count="32">
    <cellStyle name="Dziesiętny" xfId="1" builtinId="3"/>
    <cellStyle name="Dziesiętny 2" xfId="3"/>
    <cellStyle name="Dziesiętny 2 2" xfId="4"/>
    <cellStyle name="Dziesiętny 3" xfId="5"/>
    <cellStyle name="Dziesiętny 3 2" xfId="6"/>
    <cellStyle name="Excel Built-in Normal" xfId="7"/>
    <cellStyle name="Hiperłącze" xfId="2" builtinId="8"/>
    <cellStyle name="Normal 2 16" xfId="8"/>
    <cellStyle name="Normal 2 16 2" xfId="9"/>
    <cellStyle name="Normal_wyysyjqqhjq9yjqjys9lys4sl8dl4C2lhyh9Ch2q 1 " xfId="10"/>
    <cellStyle name="Normalny" xfId="0" builtinId="0"/>
    <cellStyle name="Normalny 2" xfId="11"/>
    <cellStyle name="Normalny 2 2" xfId="12"/>
    <cellStyle name="Normalny 2 2 2" xfId="13"/>
    <cellStyle name="Normalny 3" xfId="14"/>
    <cellStyle name="Normalny 3 2" xfId="15"/>
    <cellStyle name="Normalny 3 3" xfId="16"/>
    <cellStyle name="Normalny 4" xfId="17"/>
    <cellStyle name="Normalny 4 2" xfId="18"/>
    <cellStyle name="Normalny 5" xfId="19"/>
    <cellStyle name="Normalny 5 2" xfId="20"/>
    <cellStyle name="Normalny 5 2 2" xfId="21"/>
    <cellStyle name="Normalny 6" xfId="22"/>
    <cellStyle name="Normalny 6 2" xfId="23"/>
    <cellStyle name="Normalny 7" xfId="24"/>
    <cellStyle name="Normalny 8" xfId="25"/>
    <cellStyle name="Procentowy 2" xfId="26"/>
    <cellStyle name="Procentowy 2 2" xfId="27"/>
    <cellStyle name="Procentowy 3" xfId="28"/>
    <cellStyle name="Walutowy 2" xfId="29"/>
    <cellStyle name="Walutowy 2 2" xfId="30"/>
    <cellStyle name="Walutowy 3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topLeftCell="A13" zoomScale="75" zoomScaleNormal="75" workbookViewId="0">
      <selection activeCell="E26" sqref="E26"/>
    </sheetView>
  </sheetViews>
  <sheetFormatPr defaultRowHeight="12.75" x14ac:dyDescent="0.2"/>
  <cols>
    <col min="1" max="1" width="4.85546875" customWidth="1"/>
    <col min="2" max="2" width="35.42578125" customWidth="1"/>
    <col min="3" max="3" width="13.42578125" customWidth="1"/>
    <col min="4" max="4" width="27.140625" customWidth="1"/>
    <col min="5" max="5" width="13.5703125" style="2" customWidth="1"/>
    <col min="6" max="6" width="14.85546875" customWidth="1"/>
    <col min="7" max="7" width="13.85546875" customWidth="1"/>
    <col min="8" max="8" width="7.140625" style="3" customWidth="1"/>
    <col min="9" max="10" width="21.42578125" style="3" customWidth="1"/>
    <col min="11" max="11" width="18.140625" customWidth="1"/>
  </cols>
  <sheetData>
    <row r="1" spans="1:11" ht="43.5" customHeight="1" x14ac:dyDescent="0.2">
      <c r="A1" s="73" t="s">
        <v>84</v>
      </c>
    </row>
    <row r="2" spans="1:11" ht="15.75" x14ac:dyDescent="0.25">
      <c r="B2" s="74" t="s">
        <v>85</v>
      </c>
      <c r="D2" s="1"/>
    </row>
    <row r="3" spans="1:11" ht="33.75" customHeight="1" x14ac:dyDescent="0.25">
      <c r="B3" s="71" t="s">
        <v>0</v>
      </c>
      <c r="C3" s="5"/>
      <c r="D3" s="6" t="s">
        <v>1</v>
      </c>
      <c r="E3" s="4" t="s">
        <v>1</v>
      </c>
      <c r="F3" s="6" t="s">
        <v>1</v>
      </c>
      <c r="G3" s="6"/>
      <c r="H3" s="7"/>
      <c r="I3" s="7"/>
      <c r="J3" s="7"/>
      <c r="K3" s="6"/>
    </row>
    <row r="4" spans="1:11" ht="24.75" customHeight="1" x14ac:dyDescent="0.2">
      <c r="A4" s="8"/>
      <c r="B4" s="8"/>
      <c r="C4" s="8"/>
      <c r="D4" s="8"/>
      <c r="E4" s="9"/>
      <c r="F4" s="97" t="s">
        <v>92</v>
      </c>
      <c r="G4" s="97"/>
      <c r="H4" s="97"/>
      <c r="I4" s="8"/>
      <c r="J4" s="10"/>
      <c r="K4" s="8"/>
    </row>
    <row r="5" spans="1:11" s="48" customFormat="1" ht="81" customHeight="1" x14ac:dyDescent="0.2">
      <c r="A5" s="44" t="s">
        <v>2</v>
      </c>
      <c r="B5" s="45" t="s">
        <v>3</v>
      </c>
      <c r="C5" s="45" t="s">
        <v>4</v>
      </c>
      <c r="D5" s="46" t="s">
        <v>5</v>
      </c>
      <c r="E5" s="46" t="s">
        <v>78</v>
      </c>
      <c r="F5" s="45" t="s">
        <v>79</v>
      </c>
      <c r="G5" s="45" t="s">
        <v>81</v>
      </c>
      <c r="H5" s="47" t="s">
        <v>7</v>
      </c>
      <c r="I5" s="47" t="s">
        <v>82</v>
      </c>
      <c r="J5" s="47" t="s">
        <v>90</v>
      </c>
      <c r="K5" s="45" t="s">
        <v>8</v>
      </c>
    </row>
    <row r="6" spans="1:11" ht="18" x14ac:dyDescent="0.2">
      <c r="A6" s="35" t="s">
        <v>9</v>
      </c>
      <c r="B6" s="58" t="s">
        <v>10</v>
      </c>
      <c r="C6" s="59">
        <v>28000</v>
      </c>
      <c r="D6" s="36"/>
      <c r="E6" s="37"/>
      <c r="F6" s="38"/>
      <c r="G6" s="39"/>
      <c r="H6" s="40">
        <v>0.08</v>
      </c>
      <c r="I6" s="60">
        <f t="shared" ref="I6:I39" si="0">E6*F6</f>
        <v>0</v>
      </c>
      <c r="J6" s="60">
        <f>K6-I6</f>
        <v>0</v>
      </c>
      <c r="K6" s="57">
        <f t="shared" ref="K6:K39" si="1">PRODUCT(G6,E6)</f>
        <v>0</v>
      </c>
    </row>
    <row r="7" spans="1:11" ht="18" x14ac:dyDescent="0.2">
      <c r="A7" s="35" t="s">
        <v>11</v>
      </c>
      <c r="B7" s="58" t="s">
        <v>12</v>
      </c>
      <c r="C7" s="59">
        <v>4400</v>
      </c>
      <c r="D7" s="36"/>
      <c r="E7" s="37"/>
      <c r="F7" s="41"/>
      <c r="G7" s="39"/>
      <c r="H7" s="40">
        <v>0.08</v>
      </c>
      <c r="I7" s="60">
        <f t="shared" si="0"/>
        <v>0</v>
      </c>
      <c r="J7" s="60">
        <f t="shared" ref="J7:J39" si="2">K7-I7</f>
        <v>0</v>
      </c>
      <c r="K7" s="57">
        <f t="shared" si="1"/>
        <v>0</v>
      </c>
    </row>
    <row r="8" spans="1:11" ht="18" x14ac:dyDescent="0.2">
      <c r="A8" s="35" t="s">
        <v>13</v>
      </c>
      <c r="B8" s="58" t="s">
        <v>14</v>
      </c>
      <c r="C8" s="59">
        <v>800</v>
      </c>
      <c r="D8" s="36"/>
      <c r="E8" s="37"/>
      <c r="F8" s="41"/>
      <c r="G8" s="39"/>
      <c r="H8" s="40">
        <v>0.08</v>
      </c>
      <c r="I8" s="60">
        <f t="shared" si="0"/>
        <v>0</v>
      </c>
      <c r="J8" s="60">
        <f t="shared" si="2"/>
        <v>0</v>
      </c>
      <c r="K8" s="57">
        <f t="shared" si="1"/>
        <v>0</v>
      </c>
    </row>
    <row r="9" spans="1:11" ht="18" x14ac:dyDescent="0.2">
      <c r="A9" s="35" t="s">
        <v>15</v>
      </c>
      <c r="B9" s="58" t="s">
        <v>16</v>
      </c>
      <c r="C9" s="59">
        <v>300</v>
      </c>
      <c r="D9" s="36"/>
      <c r="E9" s="37"/>
      <c r="F9" s="41"/>
      <c r="G9" s="39"/>
      <c r="H9" s="40">
        <v>0.08</v>
      </c>
      <c r="I9" s="60">
        <f t="shared" si="0"/>
        <v>0</v>
      </c>
      <c r="J9" s="60">
        <f t="shared" si="2"/>
        <v>0</v>
      </c>
      <c r="K9" s="57">
        <f t="shared" si="1"/>
        <v>0</v>
      </c>
    </row>
    <row r="10" spans="1:11" ht="18" x14ac:dyDescent="0.2">
      <c r="A10" s="35" t="s">
        <v>17</v>
      </c>
      <c r="B10" s="58" t="s">
        <v>18</v>
      </c>
      <c r="C10" s="59">
        <v>700</v>
      </c>
      <c r="D10" s="42"/>
      <c r="E10" s="37"/>
      <c r="F10" s="41"/>
      <c r="G10" s="39"/>
      <c r="H10" s="40">
        <v>0.08</v>
      </c>
      <c r="I10" s="60">
        <f t="shared" si="0"/>
        <v>0</v>
      </c>
      <c r="J10" s="60">
        <f t="shared" si="2"/>
        <v>0</v>
      </c>
      <c r="K10" s="57">
        <f t="shared" si="1"/>
        <v>0</v>
      </c>
    </row>
    <row r="11" spans="1:11" ht="18" x14ac:dyDescent="0.2">
      <c r="A11" s="35" t="s">
        <v>19</v>
      </c>
      <c r="B11" s="58" t="s">
        <v>20</v>
      </c>
      <c r="C11" s="59">
        <v>300</v>
      </c>
      <c r="D11" s="36"/>
      <c r="E11" s="37"/>
      <c r="F11" s="41"/>
      <c r="G11" s="39"/>
      <c r="H11" s="40">
        <v>0.08</v>
      </c>
      <c r="I11" s="60">
        <f t="shared" si="0"/>
        <v>0</v>
      </c>
      <c r="J11" s="60">
        <f t="shared" si="2"/>
        <v>0</v>
      </c>
      <c r="K11" s="57">
        <f t="shared" si="1"/>
        <v>0</v>
      </c>
    </row>
    <row r="12" spans="1:11" ht="18" x14ac:dyDescent="0.2">
      <c r="A12" s="35" t="s">
        <v>21</v>
      </c>
      <c r="B12" s="58" t="s">
        <v>22</v>
      </c>
      <c r="C12" s="59">
        <v>1200</v>
      </c>
      <c r="D12" s="36"/>
      <c r="E12" s="37"/>
      <c r="F12" s="41"/>
      <c r="G12" s="39"/>
      <c r="H12" s="40">
        <v>0.08</v>
      </c>
      <c r="I12" s="60">
        <f t="shared" si="0"/>
        <v>0</v>
      </c>
      <c r="J12" s="60">
        <f t="shared" si="2"/>
        <v>0</v>
      </c>
      <c r="K12" s="57">
        <f t="shared" si="1"/>
        <v>0</v>
      </c>
    </row>
    <row r="13" spans="1:11" ht="18" x14ac:dyDescent="0.2">
      <c r="A13" s="35" t="s">
        <v>23</v>
      </c>
      <c r="B13" s="58" t="s">
        <v>94</v>
      </c>
      <c r="C13" s="59">
        <v>1400</v>
      </c>
      <c r="D13" s="36"/>
      <c r="E13" s="37"/>
      <c r="F13" s="41"/>
      <c r="G13" s="39"/>
      <c r="H13" s="40">
        <v>0.08</v>
      </c>
      <c r="I13" s="60">
        <f t="shared" si="0"/>
        <v>0</v>
      </c>
      <c r="J13" s="60">
        <f t="shared" si="2"/>
        <v>0</v>
      </c>
      <c r="K13" s="57">
        <f t="shared" si="1"/>
        <v>0</v>
      </c>
    </row>
    <row r="14" spans="1:11" ht="18" x14ac:dyDescent="0.2">
      <c r="A14" s="35" t="s">
        <v>24</v>
      </c>
      <c r="B14" s="58" t="s">
        <v>25</v>
      </c>
      <c r="C14" s="59">
        <v>600</v>
      </c>
      <c r="D14" s="36"/>
      <c r="E14" s="37"/>
      <c r="F14" s="41"/>
      <c r="G14" s="39"/>
      <c r="H14" s="40">
        <v>0.08</v>
      </c>
      <c r="I14" s="60">
        <f t="shared" si="0"/>
        <v>0</v>
      </c>
      <c r="J14" s="60">
        <f t="shared" si="2"/>
        <v>0</v>
      </c>
      <c r="K14" s="57">
        <f t="shared" si="1"/>
        <v>0</v>
      </c>
    </row>
    <row r="15" spans="1:11" ht="18" x14ac:dyDescent="0.2">
      <c r="A15" s="35" t="s">
        <v>26</v>
      </c>
      <c r="B15" s="58" t="s">
        <v>27</v>
      </c>
      <c r="C15" s="59">
        <v>1000</v>
      </c>
      <c r="D15" s="36"/>
      <c r="E15" s="37"/>
      <c r="F15" s="41"/>
      <c r="G15" s="39"/>
      <c r="H15" s="40">
        <v>0.08</v>
      </c>
      <c r="I15" s="60">
        <f t="shared" si="0"/>
        <v>0</v>
      </c>
      <c r="J15" s="60">
        <f t="shared" si="2"/>
        <v>0</v>
      </c>
      <c r="K15" s="57">
        <f t="shared" si="1"/>
        <v>0</v>
      </c>
    </row>
    <row r="16" spans="1:11" ht="18" x14ac:dyDescent="0.2">
      <c r="A16" s="35" t="s">
        <v>28</v>
      </c>
      <c r="B16" s="58" t="s">
        <v>29</v>
      </c>
      <c r="C16" s="59">
        <v>3600</v>
      </c>
      <c r="D16" s="36"/>
      <c r="E16" s="37"/>
      <c r="F16" s="41"/>
      <c r="G16" s="39"/>
      <c r="H16" s="40">
        <v>0.08</v>
      </c>
      <c r="I16" s="60">
        <f t="shared" si="0"/>
        <v>0</v>
      </c>
      <c r="J16" s="60">
        <f t="shared" si="2"/>
        <v>0</v>
      </c>
      <c r="K16" s="57">
        <f t="shared" si="1"/>
        <v>0</v>
      </c>
    </row>
    <row r="17" spans="1:11" ht="18" x14ac:dyDescent="0.2">
      <c r="A17" s="35" t="s">
        <v>30</v>
      </c>
      <c r="B17" s="58" t="s">
        <v>31</v>
      </c>
      <c r="C17" s="59">
        <v>1500</v>
      </c>
      <c r="D17" s="36"/>
      <c r="E17" s="37"/>
      <c r="F17" s="41"/>
      <c r="G17" s="39"/>
      <c r="H17" s="40">
        <v>0.08</v>
      </c>
      <c r="I17" s="60">
        <f t="shared" si="0"/>
        <v>0</v>
      </c>
      <c r="J17" s="60">
        <f t="shared" si="2"/>
        <v>0</v>
      </c>
      <c r="K17" s="57">
        <f t="shared" si="1"/>
        <v>0</v>
      </c>
    </row>
    <row r="18" spans="1:11" ht="18" x14ac:dyDescent="0.2">
      <c r="A18" s="35" t="s">
        <v>32</v>
      </c>
      <c r="B18" s="58" t="s">
        <v>93</v>
      </c>
      <c r="C18" s="59">
        <v>22000</v>
      </c>
      <c r="D18" s="36"/>
      <c r="E18" s="37"/>
      <c r="F18" s="41"/>
      <c r="G18" s="39"/>
      <c r="H18" s="40">
        <v>0.08</v>
      </c>
      <c r="I18" s="60">
        <f t="shared" si="0"/>
        <v>0</v>
      </c>
      <c r="J18" s="60">
        <f t="shared" si="2"/>
        <v>0</v>
      </c>
      <c r="K18" s="57">
        <f t="shared" si="1"/>
        <v>0</v>
      </c>
    </row>
    <row r="19" spans="1:11" ht="18" x14ac:dyDescent="0.2">
      <c r="A19" s="35" t="s">
        <v>33</v>
      </c>
      <c r="B19" s="58" t="s">
        <v>34</v>
      </c>
      <c r="C19" s="59">
        <v>1600</v>
      </c>
      <c r="D19" s="36"/>
      <c r="E19" s="37"/>
      <c r="F19" s="41"/>
      <c r="G19" s="39"/>
      <c r="H19" s="40">
        <v>0.08</v>
      </c>
      <c r="I19" s="60">
        <f t="shared" si="0"/>
        <v>0</v>
      </c>
      <c r="J19" s="60">
        <f t="shared" si="2"/>
        <v>0</v>
      </c>
      <c r="K19" s="57">
        <f t="shared" si="1"/>
        <v>0</v>
      </c>
    </row>
    <row r="20" spans="1:11" ht="18" x14ac:dyDescent="0.2">
      <c r="A20" s="35" t="s">
        <v>35</v>
      </c>
      <c r="B20" s="58" t="s">
        <v>36</v>
      </c>
      <c r="C20" s="59">
        <v>9000</v>
      </c>
      <c r="D20" s="36"/>
      <c r="E20" s="37"/>
      <c r="F20" s="41"/>
      <c r="G20" s="39"/>
      <c r="H20" s="40">
        <v>0.08</v>
      </c>
      <c r="I20" s="60">
        <f t="shared" si="0"/>
        <v>0</v>
      </c>
      <c r="J20" s="60">
        <f t="shared" si="2"/>
        <v>0</v>
      </c>
      <c r="K20" s="57">
        <f t="shared" si="1"/>
        <v>0</v>
      </c>
    </row>
    <row r="21" spans="1:11" ht="18" x14ac:dyDescent="0.2">
      <c r="A21" s="35" t="s">
        <v>37</v>
      </c>
      <c r="B21" s="58" t="s">
        <v>38</v>
      </c>
      <c r="C21" s="59">
        <v>1100</v>
      </c>
      <c r="D21" s="36"/>
      <c r="E21" s="37"/>
      <c r="F21" s="41"/>
      <c r="G21" s="39"/>
      <c r="H21" s="40">
        <v>0.08</v>
      </c>
      <c r="I21" s="60">
        <f t="shared" si="0"/>
        <v>0</v>
      </c>
      <c r="J21" s="60">
        <f t="shared" si="2"/>
        <v>0</v>
      </c>
      <c r="K21" s="57">
        <f t="shared" si="1"/>
        <v>0</v>
      </c>
    </row>
    <row r="22" spans="1:11" ht="18" x14ac:dyDescent="0.2">
      <c r="A22" s="35" t="s">
        <v>39</v>
      </c>
      <c r="B22" s="58" t="s">
        <v>40</v>
      </c>
      <c r="C22" s="59">
        <v>10000</v>
      </c>
      <c r="D22" s="36"/>
      <c r="E22" s="37"/>
      <c r="F22" s="41"/>
      <c r="G22" s="39"/>
      <c r="H22" s="40">
        <v>0.08</v>
      </c>
      <c r="I22" s="60">
        <f t="shared" si="0"/>
        <v>0</v>
      </c>
      <c r="J22" s="60">
        <f t="shared" si="2"/>
        <v>0</v>
      </c>
      <c r="K22" s="57">
        <f t="shared" si="1"/>
        <v>0</v>
      </c>
    </row>
    <row r="23" spans="1:11" ht="18" x14ac:dyDescent="0.2">
      <c r="A23" s="35" t="s">
        <v>41</v>
      </c>
      <c r="B23" s="58" t="s">
        <v>42</v>
      </c>
      <c r="C23" s="59">
        <v>2200</v>
      </c>
      <c r="D23" s="36"/>
      <c r="E23" s="37"/>
      <c r="F23" s="41"/>
      <c r="G23" s="39"/>
      <c r="H23" s="40">
        <v>0.08</v>
      </c>
      <c r="I23" s="60">
        <f t="shared" si="0"/>
        <v>0</v>
      </c>
      <c r="J23" s="60">
        <f t="shared" si="2"/>
        <v>0</v>
      </c>
      <c r="K23" s="57">
        <f t="shared" si="1"/>
        <v>0</v>
      </c>
    </row>
    <row r="24" spans="1:11" ht="18" x14ac:dyDescent="0.2">
      <c r="A24" s="35" t="s">
        <v>43</v>
      </c>
      <c r="B24" s="58" t="s">
        <v>44</v>
      </c>
      <c r="C24" s="59">
        <v>3000</v>
      </c>
      <c r="D24" s="36"/>
      <c r="E24" s="37"/>
      <c r="F24" s="41"/>
      <c r="G24" s="39"/>
      <c r="H24" s="40">
        <v>0.08</v>
      </c>
      <c r="I24" s="60">
        <f t="shared" si="0"/>
        <v>0</v>
      </c>
      <c r="J24" s="60">
        <f t="shared" si="2"/>
        <v>0</v>
      </c>
      <c r="K24" s="57">
        <f t="shared" si="1"/>
        <v>0</v>
      </c>
    </row>
    <row r="25" spans="1:11" ht="18" x14ac:dyDescent="0.2">
      <c r="A25" s="35" t="s">
        <v>45</v>
      </c>
      <c r="B25" s="58" t="s">
        <v>46</v>
      </c>
      <c r="C25" s="59">
        <v>300</v>
      </c>
      <c r="D25" s="36"/>
      <c r="E25" s="37"/>
      <c r="F25" s="41"/>
      <c r="G25" s="39"/>
      <c r="H25" s="40">
        <v>0.08</v>
      </c>
      <c r="I25" s="60">
        <f t="shared" si="0"/>
        <v>0</v>
      </c>
      <c r="J25" s="60">
        <f t="shared" si="2"/>
        <v>0</v>
      </c>
      <c r="K25" s="57">
        <f t="shared" si="1"/>
        <v>0</v>
      </c>
    </row>
    <row r="26" spans="1:11" ht="18" x14ac:dyDescent="0.2">
      <c r="A26" s="35" t="s">
        <v>47</v>
      </c>
      <c r="B26" s="58" t="s">
        <v>48</v>
      </c>
      <c r="C26" s="59">
        <v>300</v>
      </c>
      <c r="D26" s="36"/>
      <c r="E26" s="37"/>
      <c r="F26" s="41"/>
      <c r="G26" s="39"/>
      <c r="H26" s="40">
        <v>0.08</v>
      </c>
      <c r="I26" s="60">
        <f t="shared" si="0"/>
        <v>0</v>
      </c>
      <c r="J26" s="60">
        <f t="shared" si="2"/>
        <v>0</v>
      </c>
      <c r="K26" s="57">
        <f t="shared" si="1"/>
        <v>0</v>
      </c>
    </row>
    <row r="27" spans="1:11" ht="18" x14ac:dyDescent="0.2">
      <c r="A27" s="35" t="s">
        <v>49</v>
      </c>
      <c r="B27" s="58" t="s">
        <v>50</v>
      </c>
      <c r="C27" s="59">
        <v>800</v>
      </c>
      <c r="D27" s="36"/>
      <c r="E27" s="37"/>
      <c r="F27" s="41"/>
      <c r="G27" s="39"/>
      <c r="H27" s="40">
        <v>0.08</v>
      </c>
      <c r="I27" s="60">
        <f t="shared" si="0"/>
        <v>0</v>
      </c>
      <c r="J27" s="60">
        <f t="shared" si="2"/>
        <v>0</v>
      </c>
      <c r="K27" s="57">
        <f t="shared" si="1"/>
        <v>0</v>
      </c>
    </row>
    <row r="28" spans="1:11" ht="18" x14ac:dyDescent="0.2">
      <c r="A28" s="35" t="s">
        <v>51</v>
      </c>
      <c r="B28" s="58" t="s">
        <v>52</v>
      </c>
      <c r="C28" s="59">
        <v>500</v>
      </c>
      <c r="D28" s="36"/>
      <c r="E28" s="37"/>
      <c r="F28" s="41"/>
      <c r="G28" s="39"/>
      <c r="H28" s="40">
        <v>0.08</v>
      </c>
      <c r="I28" s="60">
        <f t="shared" si="0"/>
        <v>0</v>
      </c>
      <c r="J28" s="60">
        <f t="shared" si="2"/>
        <v>0</v>
      </c>
      <c r="K28" s="57">
        <f t="shared" si="1"/>
        <v>0</v>
      </c>
    </row>
    <row r="29" spans="1:11" ht="18" x14ac:dyDescent="0.2">
      <c r="A29" s="35" t="s">
        <v>53</v>
      </c>
      <c r="B29" s="58" t="s">
        <v>54</v>
      </c>
      <c r="C29" s="59">
        <v>5000</v>
      </c>
      <c r="D29" s="36"/>
      <c r="E29" s="37"/>
      <c r="F29" s="41"/>
      <c r="G29" s="39"/>
      <c r="H29" s="40">
        <v>0.08</v>
      </c>
      <c r="I29" s="60">
        <f t="shared" si="0"/>
        <v>0</v>
      </c>
      <c r="J29" s="60">
        <f t="shared" si="2"/>
        <v>0</v>
      </c>
      <c r="K29" s="57">
        <f t="shared" si="1"/>
        <v>0</v>
      </c>
    </row>
    <row r="30" spans="1:11" ht="18" x14ac:dyDescent="0.2">
      <c r="A30" s="35" t="s">
        <v>55</v>
      </c>
      <c r="B30" s="58" t="s">
        <v>56</v>
      </c>
      <c r="C30" s="59">
        <v>1400</v>
      </c>
      <c r="D30" s="36"/>
      <c r="E30" s="37"/>
      <c r="F30" s="41"/>
      <c r="G30" s="39"/>
      <c r="H30" s="40">
        <v>0.08</v>
      </c>
      <c r="I30" s="60">
        <f t="shared" si="0"/>
        <v>0</v>
      </c>
      <c r="J30" s="60">
        <f t="shared" si="2"/>
        <v>0</v>
      </c>
      <c r="K30" s="57">
        <f t="shared" si="1"/>
        <v>0</v>
      </c>
    </row>
    <row r="31" spans="1:11" ht="18" x14ac:dyDescent="0.2">
      <c r="A31" s="35" t="s">
        <v>57</v>
      </c>
      <c r="B31" s="58" t="s">
        <v>58</v>
      </c>
      <c r="C31" s="59">
        <v>4000</v>
      </c>
      <c r="D31" s="36"/>
      <c r="E31" s="37"/>
      <c r="F31" s="41"/>
      <c r="G31" s="39"/>
      <c r="H31" s="40">
        <v>0.08</v>
      </c>
      <c r="I31" s="60">
        <f t="shared" si="0"/>
        <v>0</v>
      </c>
      <c r="J31" s="60">
        <f t="shared" si="2"/>
        <v>0</v>
      </c>
      <c r="K31" s="57">
        <f t="shared" si="1"/>
        <v>0</v>
      </c>
    </row>
    <row r="32" spans="1:11" ht="18" x14ac:dyDescent="0.2">
      <c r="A32" s="35" t="s">
        <v>59</v>
      </c>
      <c r="B32" s="58" t="s">
        <v>60</v>
      </c>
      <c r="C32" s="59">
        <v>500</v>
      </c>
      <c r="D32" s="36"/>
      <c r="E32" s="37"/>
      <c r="F32" s="41"/>
      <c r="G32" s="39"/>
      <c r="H32" s="40">
        <v>0.08</v>
      </c>
      <c r="I32" s="60">
        <f t="shared" si="0"/>
        <v>0</v>
      </c>
      <c r="J32" s="60">
        <f t="shared" si="2"/>
        <v>0</v>
      </c>
      <c r="K32" s="57">
        <f t="shared" si="1"/>
        <v>0</v>
      </c>
    </row>
    <row r="33" spans="1:11" ht="18" x14ac:dyDescent="0.2">
      <c r="A33" s="35" t="s">
        <v>61</v>
      </c>
      <c r="B33" s="58" t="s">
        <v>62</v>
      </c>
      <c r="C33" s="59">
        <v>300</v>
      </c>
      <c r="D33" s="36"/>
      <c r="E33" s="37"/>
      <c r="F33" s="41"/>
      <c r="G33" s="39"/>
      <c r="H33" s="40">
        <v>0.08</v>
      </c>
      <c r="I33" s="60">
        <f t="shared" si="0"/>
        <v>0</v>
      </c>
      <c r="J33" s="60">
        <f t="shared" si="2"/>
        <v>0</v>
      </c>
      <c r="K33" s="57">
        <f t="shared" si="1"/>
        <v>0</v>
      </c>
    </row>
    <row r="34" spans="1:11" ht="18" x14ac:dyDescent="0.2">
      <c r="A34" s="35" t="s">
        <v>63</v>
      </c>
      <c r="B34" s="58" t="s">
        <v>64</v>
      </c>
      <c r="C34" s="59">
        <v>1400</v>
      </c>
      <c r="D34" s="36"/>
      <c r="E34" s="37"/>
      <c r="F34" s="41"/>
      <c r="G34" s="39"/>
      <c r="H34" s="40">
        <v>0.08</v>
      </c>
      <c r="I34" s="60">
        <f t="shared" si="0"/>
        <v>0</v>
      </c>
      <c r="J34" s="60">
        <f t="shared" si="2"/>
        <v>0</v>
      </c>
      <c r="K34" s="57">
        <f t="shared" si="1"/>
        <v>0</v>
      </c>
    </row>
    <row r="35" spans="1:11" ht="18" x14ac:dyDescent="0.2">
      <c r="A35" s="35" t="s">
        <v>65</v>
      </c>
      <c r="B35" s="58" t="s">
        <v>66</v>
      </c>
      <c r="C35" s="59">
        <v>1400</v>
      </c>
      <c r="D35" s="36"/>
      <c r="E35" s="37"/>
      <c r="F35" s="41"/>
      <c r="G35" s="39"/>
      <c r="H35" s="40">
        <v>0.08</v>
      </c>
      <c r="I35" s="60">
        <f t="shared" si="0"/>
        <v>0</v>
      </c>
      <c r="J35" s="60">
        <f t="shared" si="2"/>
        <v>0</v>
      </c>
      <c r="K35" s="57">
        <f t="shared" si="1"/>
        <v>0</v>
      </c>
    </row>
    <row r="36" spans="1:11" ht="18" x14ac:dyDescent="0.2">
      <c r="A36" s="35">
        <v>31</v>
      </c>
      <c r="B36" s="58" t="s">
        <v>67</v>
      </c>
      <c r="C36" s="59">
        <v>400</v>
      </c>
      <c r="D36" s="36"/>
      <c r="E36" s="37"/>
      <c r="F36" s="43"/>
      <c r="G36" s="39"/>
      <c r="H36" s="40">
        <v>0.08</v>
      </c>
      <c r="I36" s="60">
        <f t="shared" si="0"/>
        <v>0</v>
      </c>
      <c r="J36" s="60">
        <f t="shared" si="2"/>
        <v>0</v>
      </c>
      <c r="K36" s="57">
        <f t="shared" si="1"/>
        <v>0</v>
      </c>
    </row>
    <row r="37" spans="1:11" ht="18" x14ac:dyDescent="0.2">
      <c r="A37" s="35">
        <v>32</v>
      </c>
      <c r="B37" s="58" t="s">
        <v>95</v>
      </c>
      <c r="C37" s="59">
        <v>3800</v>
      </c>
      <c r="D37" s="36"/>
      <c r="E37" s="37"/>
      <c r="F37" s="43"/>
      <c r="G37" s="39"/>
      <c r="H37" s="40">
        <v>0.08</v>
      </c>
      <c r="I37" s="60">
        <f t="shared" si="0"/>
        <v>0</v>
      </c>
      <c r="J37" s="60">
        <f t="shared" si="2"/>
        <v>0</v>
      </c>
      <c r="K37" s="57">
        <f t="shared" si="1"/>
        <v>0</v>
      </c>
    </row>
    <row r="38" spans="1:11" ht="18" x14ac:dyDescent="0.2">
      <c r="A38" s="35">
        <v>33</v>
      </c>
      <c r="B38" s="58" t="s">
        <v>68</v>
      </c>
      <c r="C38" s="59">
        <v>1500</v>
      </c>
      <c r="D38" s="36"/>
      <c r="E38" s="37"/>
      <c r="F38" s="43"/>
      <c r="G38" s="39"/>
      <c r="H38" s="40">
        <v>0.08</v>
      </c>
      <c r="I38" s="60">
        <f t="shared" si="0"/>
        <v>0</v>
      </c>
      <c r="J38" s="60">
        <f t="shared" si="2"/>
        <v>0</v>
      </c>
      <c r="K38" s="57">
        <f t="shared" si="1"/>
        <v>0</v>
      </c>
    </row>
    <row r="39" spans="1:11" ht="18.75" thickBot="1" x14ac:dyDescent="0.25">
      <c r="A39" s="78">
        <v>34</v>
      </c>
      <c r="B39" s="79" t="s">
        <v>69</v>
      </c>
      <c r="C39" s="80">
        <v>800</v>
      </c>
      <c r="D39" s="51"/>
      <c r="E39" s="52"/>
      <c r="F39" s="81"/>
      <c r="G39" s="54"/>
      <c r="H39" s="55">
        <v>0.08</v>
      </c>
      <c r="I39" s="61">
        <f t="shared" si="0"/>
        <v>0</v>
      </c>
      <c r="J39" s="60">
        <f t="shared" si="2"/>
        <v>0</v>
      </c>
      <c r="K39" s="67">
        <f t="shared" si="1"/>
        <v>0</v>
      </c>
    </row>
    <row r="40" spans="1:11" ht="18.75" thickBot="1" x14ac:dyDescent="0.3">
      <c r="A40" s="82"/>
      <c r="B40" s="83" t="s">
        <v>70</v>
      </c>
      <c r="C40" s="84"/>
      <c r="D40" s="84"/>
      <c r="E40" s="85"/>
      <c r="F40" s="84"/>
      <c r="G40" s="84"/>
      <c r="H40" s="86"/>
      <c r="I40" s="87">
        <f>SUM(I6:I39)</f>
        <v>0</v>
      </c>
      <c r="J40" s="90">
        <f>SUM(J6:J39)</f>
        <v>0</v>
      </c>
      <c r="K40" s="88">
        <f>SUM(K6:K39)</f>
        <v>0</v>
      </c>
    </row>
    <row r="42" spans="1:11" ht="30.75" customHeight="1" x14ac:dyDescent="0.25">
      <c r="B42" s="77" t="s">
        <v>83</v>
      </c>
      <c r="C42" s="21"/>
      <c r="D42" s="21"/>
      <c r="E42" s="21"/>
      <c r="F42" s="21"/>
      <c r="G42" s="21"/>
      <c r="H42" s="21"/>
      <c r="I42" s="21"/>
      <c r="J42" s="21"/>
      <c r="K42" s="22"/>
    </row>
    <row r="43" spans="1:11" ht="30.75" customHeight="1" x14ac:dyDescent="0.25">
      <c r="B43" s="23"/>
    </row>
    <row r="44" spans="1:11" ht="15.75" x14ac:dyDescent="0.25">
      <c r="B44" s="66" t="s">
        <v>71</v>
      </c>
      <c r="C44" s="21"/>
      <c r="D44" s="21" t="s">
        <v>1</v>
      </c>
      <c r="E44" s="21"/>
      <c r="F44" s="21"/>
      <c r="G44" s="21"/>
    </row>
    <row r="45" spans="1:11" ht="71.25" x14ac:dyDescent="0.2">
      <c r="A45" s="89" t="s">
        <v>2</v>
      </c>
      <c r="B45" s="70" t="s">
        <v>80</v>
      </c>
      <c r="C45" s="45"/>
      <c r="D45" s="46" t="s">
        <v>5</v>
      </c>
      <c r="E45" s="46" t="s">
        <v>78</v>
      </c>
      <c r="F45" s="45" t="s">
        <v>79</v>
      </c>
      <c r="G45" s="45" t="s">
        <v>6</v>
      </c>
      <c r="H45" s="47" t="s">
        <v>7</v>
      </c>
      <c r="I45" s="47" t="s">
        <v>82</v>
      </c>
      <c r="J45" s="47" t="s">
        <v>90</v>
      </c>
      <c r="K45" s="45" t="s">
        <v>8</v>
      </c>
    </row>
    <row r="46" spans="1:11" ht="18" x14ac:dyDescent="0.2">
      <c r="A46" s="35">
        <v>1</v>
      </c>
      <c r="B46" s="49"/>
      <c r="C46" s="50"/>
      <c r="D46" s="51"/>
      <c r="E46" s="52"/>
      <c r="F46" s="53"/>
      <c r="G46" s="54"/>
      <c r="H46" s="55"/>
      <c r="I46" s="61"/>
      <c r="J46" s="61">
        <f>K46-I46</f>
        <v>0</v>
      </c>
      <c r="K46" s="67"/>
    </row>
    <row r="47" spans="1:11" ht="18" x14ac:dyDescent="0.2">
      <c r="A47" s="35">
        <v>2</v>
      </c>
      <c r="B47" s="49"/>
      <c r="C47" s="56"/>
      <c r="D47" s="51"/>
      <c r="E47" s="52"/>
      <c r="F47" s="53"/>
      <c r="G47" s="54"/>
      <c r="H47" s="55"/>
      <c r="I47" s="61"/>
      <c r="J47" s="61">
        <f t="shared" ref="J47:J50" si="3">K47-I47</f>
        <v>0</v>
      </c>
      <c r="K47" s="67"/>
    </row>
    <row r="48" spans="1:11" ht="18" x14ac:dyDescent="0.2">
      <c r="A48" s="35">
        <v>3</v>
      </c>
      <c r="B48" s="49"/>
      <c r="C48" s="56"/>
      <c r="D48" s="51"/>
      <c r="E48" s="52"/>
      <c r="F48" s="53"/>
      <c r="G48" s="54"/>
      <c r="H48" s="55"/>
      <c r="I48" s="61"/>
      <c r="J48" s="61">
        <f t="shared" si="3"/>
        <v>0</v>
      </c>
      <c r="K48" s="67"/>
    </row>
    <row r="49" spans="1:11" ht="18" x14ac:dyDescent="0.2">
      <c r="A49" s="35"/>
      <c r="B49" s="49"/>
      <c r="C49" s="56"/>
      <c r="D49" s="51"/>
      <c r="E49" s="52"/>
      <c r="F49" s="53"/>
      <c r="G49" s="54"/>
      <c r="H49" s="55"/>
      <c r="I49" s="61"/>
      <c r="J49" s="61">
        <f t="shared" si="3"/>
        <v>0</v>
      </c>
      <c r="K49" s="67"/>
    </row>
    <row r="50" spans="1:11" ht="18" x14ac:dyDescent="0.2">
      <c r="A50" s="35"/>
      <c r="B50" s="49"/>
      <c r="C50" s="56"/>
      <c r="D50" s="51"/>
      <c r="E50" s="52"/>
      <c r="F50" s="53"/>
      <c r="G50" s="54"/>
      <c r="H50" s="55"/>
      <c r="I50" s="61"/>
      <c r="J50" s="61">
        <f t="shared" si="3"/>
        <v>0</v>
      </c>
      <c r="K50" s="67"/>
    </row>
    <row r="51" spans="1:11" ht="18" x14ac:dyDescent="0.25">
      <c r="A51" s="26"/>
      <c r="B51" s="16" t="s">
        <v>72</v>
      </c>
      <c r="C51" s="17"/>
      <c r="D51" s="17"/>
      <c r="E51" s="18"/>
      <c r="F51" s="17"/>
      <c r="G51" s="17"/>
      <c r="H51" s="19"/>
      <c r="I51" s="20">
        <f>SUM(I46:I48)</f>
        <v>0</v>
      </c>
      <c r="J51" s="20">
        <f>SUM(J46:J50)</f>
        <v>0</v>
      </c>
      <c r="K51" s="20">
        <f>SUM(K45:K48)</f>
        <v>0</v>
      </c>
    </row>
    <row r="52" spans="1:11" x14ac:dyDescent="0.2">
      <c r="I52" s="63"/>
      <c r="J52" s="63"/>
    </row>
    <row r="53" spans="1:11" ht="15.75" x14ac:dyDescent="0.2">
      <c r="B53" s="76" t="s">
        <v>73</v>
      </c>
      <c r="C53" s="21"/>
      <c r="D53" s="21"/>
      <c r="E53" s="21"/>
      <c r="F53" s="21"/>
      <c r="G53" s="21"/>
      <c r="I53" s="63"/>
      <c r="J53" s="63"/>
    </row>
    <row r="54" spans="1:11" x14ac:dyDescent="0.2">
      <c r="B54" s="27"/>
      <c r="C54" s="21"/>
      <c r="D54" s="21"/>
      <c r="E54" s="21"/>
      <c r="F54" s="21"/>
      <c r="G54" s="21"/>
      <c r="I54" s="63"/>
      <c r="J54" s="63"/>
    </row>
    <row r="55" spans="1:11" x14ac:dyDescent="0.2">
      <c r="I55" s="63"/>
      <c r="J55" s="63"/>
    </row>
    <row r="56" spans="1:11" ht="33" customHeight="1" x14ac:dyDescent="0.25">
      <c r="B56" s="66" t="s">
        <v>75</v>
      </c>
      <c r="I56" s="63"/>
      <c r="J56" s="63"/>
    </row>
    <row r="57" spans="1:11" ht="49.5" customHeight="1" x14ac:dyDescent="0.2">
      <c r="B57" s="91" t="s">
        <v>76</v>
      </c>
      <c r="C57" s="93"/>
      <c r="D57" s="93"/>
      <c r="E57" s="94" t="s">
        <v>86</v>
      </c>
      <c r="F57" s="93" t="s">
        <v>87</v>
      </c>
      <c r="G57" s="93" t="s">
        <v>91</v>
      </c>
      <c r="H57" s="95" t="s">
        <v>88</v>
      </c>
      <c r="I57" s="96" t="s">
        <v>82</v>
      </c>
      <c r="J57" s="92" t="s">
        <v>90</v>
      </c>
      <c r="K57" s="93" t="s">
        <v>89</v>
      </c>
    </row>
    <row r="58" spans="1:11" ht="72.75" customHeight="1" x14ac:dyDescent="0.2">
      <c r="B58" s="11"/>
      <c r="C58" s="64"/>
      <c r="D58" s="12"/>
      <c r="E58" s="13">
        <v>36</v>
      </c>
      <c r="F58" s="65"/>
      <c r="G58" s="14">
        <f>F58*H58+F58</f>
        <v>0</v>
      </c>
      <c r="H58" s="15">
        <v>0.23</v>
      </c>
      <c r="I58" s="62">
        <f>E58*F58</f>
        <v>0</v>
      </c>
      <c r="J58" s="62">
        <f>K58-I58</f>
        <v>0</v>
      </c>
      <c r="K58" s="25">
        <f>PRODUCT(G58,E58)</f>
        <v>0</v>
      </c>
    </row>
    <row r="59" spans="1:11" ht="18" x14ac:dyDescent="0.25">
      <c r="B59" s="16" t="s">
        <v>72</v>
      </c>
      <c r="C59" s="17"/>
      <c r="D59" s="17"/>
      <c r="E59" s="18"/>
      <c r="F59" s="17"/>
      <c r="G59" s="17"/>
      <c r="H59" s="19"/>
      <c r="I59" s="20">
        <f>SUM(I58)</f>
        <v>0</v>
      </c>
      <c r="J59" s="20">
        <f>SUM(J58)</f>
        <v>0</v>
      </c>
      <c r="K59" s="20">
        <f>SUM(K58)</f>
        <v>0</v>
      </c>
    </row>
    <row r="62" spans="1:11" ht="18" x14ac:dyDescent="0.25">
      <c r="F62" s="72" t="s">
        <v>74</v>
      </c>
      <c r="G62" s="68"/>
      <c r="I62" s="69">
        <f>I59+I51+I40</f>
        <v>0</v>
      </c>
      <c r="J62" s="69">
        <f>K62-I62</f>
        <v>0</v>
      </c>
      <c r="K62" s="69">
        <f>K59+K51+K40</f>
        <v>0</v>
      </c>
    </row>
    <row r="64" spans="1:11" ht="15.75" x14ac:dyDescent="0.25">
      <c r="B64" s="75" t="s">
        <v>77</v>
      </c>
      <c r="C64" s="21"/>
      <c r="D64" s="21"/>
      <c r="E64" s="21"/>
      <c r="F64" s="21"/>
      <c r="G64" s="21"/>
      <c r="H64" s="21"/>
      <c r="I64" s="21"/>
      <c r="J64" s="21"/>
      <c r="K64" s="21"/>
    </row>
    <row r="65" spans="2:11" ht="15.75" x14ac:dyDescent="0.25">
      <c r="B65" s="28"/>
      <c r="C65" s="21"/>
      <c r="D65" s="21"/>
      <c r="E65" s="21"/>
      <c r="F65" s="21"/>
      <c r="G65" s="21"/>
      <c r="H65" s="21"/>
      <c r="I65" s="21"/>
      <c r="J65" s="21"/>
      <c r="K65" s="21"/>
    </row>
    <row r="66" spans="2:11" ht="15.75" x14ac:dyDescent="0.25">
      <c r="B66" s="29"/>
      <c r="C66" s="21"/>
      <c r="D66" s="21"/>
      <c r="E66" s="21"/>
      <c r="F66" s="21"/>
      <c r="G66" s="21"/>
      <c r="H66" s="21"/>
      <c r="I66" s="21"/>
      <c r="J66" s="21"/>
      <c r="K66" s="21"/>
    </row>
    <row r="67" spans="2:11" x14ac:dyDescent="0.2">
      <c r="B67" s="30"/>
      <c r="C67" s="21"/>
      <c r="D67" s="21"/>
      <c r="E67" s="21"/>
      <c r="F67" s="21"/>
      <c r="G67" s="21"/>
      <c r="H67" s="21"/>
      <c r="I67" s="21"/>
      <c r="J67" s="21"/>
      <c r="K67" s="21"/>
    </row>
    <row r="68" spans="2:11" x14ac:dyDescent="0.2">
      <c r="B68" s="30"/>
      <c r="C68" s="21"/>
      <c r="D68" s="21"/>
      <c r="E68" s="21"/>
      <c r="F68" s="21"/>
      <c r="G68" s="21"/>
      <c r="H68" s="21"/>
      <c r="I68" s="21"/>
      <c r="J68" s="21"/>
      <c r="K68" s="21"/>
    </row>
    <row r="69" spans="2:11" x14ac:dyDescent="0.2">
      <c r="B69" s="31"/>
      <c r="C69" s="21"/>
      <c r="D69" s="21"/>
      <c r="E69" s="21"/>
      <c r="F69" s="21"/>
      <c r="G69" s="21"/>
      <c r="H69" s="21"/>
      <c r="I69" s="21"/>
      <c r="J69" s="21"/>
      <c r="K69" s="21"/>
    </row>
    <row r="70" spans="2:11" x14ac:dyDescent="0.2">
      <c r="B70" s="31"/>
      <c r="C70" s="21"/>
      <c r="D70" s="21"/>
      <c r="E70" s="21"/>
      <c r="F70" s="21"/>
      <c r="G70" s="21"/>
      <c r="H70" s="21"/>
      <c r="I70" s="21"/>
      <c r="J70" s="21"/>
      <c r="K70" s="21"/>
    </row>
    <row r="71" spans="2:11" x14ac:dyDescent="0.2">
      <c r="B71" s="21"/>
      <c r="C71" s="21"/>
      <c r="D71" s="21"/>
      <c r="E71" s="21"/>
      <c r="F71" s="21"/>
      <c r="G71" s="21"/>
      <c r="H71" s="21"/>
      <c r="I71" s="21"/>
      <c r="J71" s="21"/>
      <c r="K71" s="21"/>
    </row>
    <row r="74" spans="2:11" ht="15" x14ac:dyDescent="0.25">
      <c r="B74" s="32"/>
      <c r="C74" s="21"/>
      <c r="D74" s="21"/>
    </row>
    <row r="75" spans="2:11" ht="15" x14ac:dyDescent="0.25">
      <c r="B75" s="33"/>
      <c r="C75" s="21"/>
      <c r="D75" s="21"/>
    </row>
    <row r="76" spans="2:11" x14ac:dyDescent="0.2">
      <c r="B76" s="24"/>
      <c r="C76" s="21"/>
      <c r="D76" s="21"/>
    </row>
    <row r="77" spans="2:11" ht="15" x14ac:dyDescent="0.25">
      <c r="B77" s="32"/>
      <c r="C77" s="21"/>
      <c r="D77" s="21"/>
    </row>
    <row r="78" spans="2:11" ht="14.25" x14ac:dyDescent="0.2">
      <c r="B78" s="34"/>
      <c r="C78" s="21"/>
      <c r="D78" s="21"/>
    </row>
    <row r="79" spans="2:11" ht="14.25" x14ac:dyDescent="0.2">
      <c r="B79" s="34"/>
      <c r="C79" s="21"/>
      <c r="D79" s="21"/>
    </row>
    <row r="80" spans="2:11" x14ac:dyDescent="0.2">
      <c r="B80" s="24"/>
      <c r="C80" s="21"/>
      <c r="D80" s="21"/>
    </row>
    <row r="81" spans="2:4" x14ac:dyDescent="0.2">
      <c r="B81" s="24"/>
      <c r="C81" s="21"/>
      <c r="D81" s="21"/>
    </row>
  </sheetData>
  <mergeCells count="1">
    <mergeCell ref="F4:H4"/>
  </mergeCells>
  <pageMargins left="0.57999999999999996" right="0.56000000000000005" top="1" bottom="1" header="0.5" footer="0.5"/>
  <pageSetup paperSize="9" scale="5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ROCHE P37</vt:lpstr>
      <vt:lpstr>'ROCHE P37'!Obszar_wydruku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dcterms:created xsi:type="dcterms:W3CDTF">2014-09-17T08:16:14Z</dcterms:created>
  <dcterms:modified xsi:type="dcterms:W3CDTF">2014-09-26T08:54:57Z</dcterms:modified>
</cp:coreProperties>
</file>