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900" windowWidth="27555" windowHeight="11250"/>
  </bookViews>
  <sheets>
    <sheet name="Arkusz1" sheetId="1" r:id="rId1"/>
  </sheets>
  <definedNames>
    <definedName name="_xlnm.Print_Area" localSheetId="0">Arkusz1!$A$1:$L$636</definedName>
  </definedNames>
  <calcPr calcId="145621"/>
</workbook>
</file>

<file path=xl/calcChain.xml><?xml version="1.0" encoding="utf-8"?>
<calcChain xmlns="http://schemas.openxmlformats.org/spreadsheetml/2006/main">
  <c r="K623" i="1" l="1"/>
  <c r="I623" i="1"/>
  <c r="I163" i="1"/>
  <c r="I164" i="1" s="1"/>
  <c r="H163" i="1"/>
  <c r="K163" i="1" s="1"/>
  <c r="J163" i="1" l="1"/>
  <c r="J164" i="1" s="1"/>
  <c r="K164" i="1"/>
  <c r="I121" i="1" l="1"/>
  <c r="K121" i="1" l="1"/>
  <c r="J121" i="1"/>
  <c r="I270" i="1"/>
  <c r="H270" i="1"/>
  <c r="K270" i="1" s="1"/>
  <c r="J270" i="1" s="1"/>
  <c r="I269" i="1"/>
  <c r="H269" i="1"/>
  <c r="K269" i="1" s="1"/>
  <c r="J269" i="1" s="1"/>
  <c r="I268" i="1"/>
  <c r="H268" i="1"/>
  <c r="K268" i="1" s="1"/>
  <c r="J268" i="1" s="1"/>
  <c r="I267" i="1"/>
  <c r="H267" i="1"/>
  <c r="K267" i="1" s="1"/>
  <c r="J267" i="1" s="1"/>
  <c r="I266" i="1"/>
  <c r="H266" i="1"/>
  <c r="K266" i="1" s="1"/>
  <c r="J266" i="1" s="1"/>
  <c r="I265" i="1"/>
  <c r="H265" i="1"/>
  <c r="K265" i="1" s="1"/>
  <c r="J265" i="1" s="1"/>
  <c r="I264" i="1"/>
  <c r="H264" i="1"/>
  <c r="K264" i="1" s="1"/>
  <c r="J264" i="1" s="1"/>
  <c r="I263" i="1"/>
  <c r="H263" i="1"/>
  <c r="K263" i="1" s="1"/>
  <c r="J263" i="1" s="1"/>
  <c r="I45" i="1"/>
  <c r="K45" i="1"/>
  <c r="I271" i="1" l="1"/>
  <c r="J271" i="1"/>
  <c r="K271" i="1"/>
  <c r="J45" i="1"/>
  <c r="K422" i="1" l="1"/>
  <c r="I422" i="1"/>
  <c r="J422" i="1" l="1"/>
  <c r="K417" i="1"/>
  <c r="I417" i="1"/>
  <c r="J417" i="1"/>
  <c r="I461" i="1" l="1"/>
  <c r="H461" i="1"/>
  <c r="K461" i="1" s="1"/>
  <c r="J461" i="1" s="1"/>
  <c r="I78" i="1" l="1"/>
  <c r="H78" i="1"/>
  <c r="K78" i="1" s="1"/>
  <c r="J78" i="1" s="1"/>
  <c r="I77" i="1"/>
  <c r="H77" i="1"/>
  <c r="K77" i="1" s="1"/>
  <c r="J77" i="1" s="1"/>
  <c r="I620" i="1" l="1"/>
  <c r="H620" i="1"/>
  <c r="K620" i="1" s="1"/>
  <c r="I619" i="1"/>
  <c r="H619" i="1"/>
  <c r="K619" i="1" s="1"/>
  <c r="J619" i="1" s="1"/>
  <c r="I618" i="1"/>
  <c r="H618" i="1"/>
  <c r="K618" i="1" s="1"/>
  <c r="I617" i="1"/>
  <c r="H617" i="1"/>
  <c r="K617" i="1" s="1"/>
  <c r="H114" i="1"/>
  <c r="K114" i="1" s="1"/>
  <c r="I114" i="1"/>
  <c r="I621" i="1" l="1"/>
  <c r="J618" i="1"/>
  <c r="J620" i="1"/>
  <c r="J114" i="1"/>
  <c r="K621" i="1"/>
  <c r="J617" i="1"/>
  <c r="I612" i="1"/>
  <c r="I613" i="1" s="1"/>
  <c r="H612" i="1"/>
  <c r="K612" i="1" s="1"/>
  <c r="K613" i="1" s="1"/>
  <c r="I441" i="1"/>
  <c r="H441" i="1"/>
  <c r="K441" i="1" s="1"/>
  <c r="J621" i="1" l="1"/>
  <c r="J441" i="1"/>
  <c r="J612" i="1"/>
  <c r="J613" i="1" s="1"/>
  <c r="I607" i="1" l="1"/>
  <c r="H607" i="1"/>
  <c r="K607" i="1" s="1"/>
  <c r="I606" i="1"/>
  <c r="H606" i="1"/>
  <c r="K606" i="1" s="1"/>
  <c r="J607" i="1" l="1"/>
  <c r="I608" i="1"/>
  <c r="K608" i="1"/>
  <c r="J606" i="1"/>
  <c r="J608" i="1" l="1"/>
  <c r="I178" i="1"/>
  <c r="H178" i="1"/>
  <c r="K178" i="1" s="1"/>
  <c r="I177" i="1"/>
  <c r="H177" i="1"/>
  <c r="K177" i="1" s="1"/>
  <c r="J178" i="1" l="1"/>
  <c r="J177" i="1"/>
  <c r="H471" i="1"/>
  <c r="K471" i="1" s="1"/>
  <c r="I471" i="1"/>
  <c r="J471" i="1" l="1"/>
  <c r="I601" i="1"/>
  <c r="I602" i="1" s="1"/>
  <c r="H601" i="1"/>
  <c r="K601" i="1" s="1"/>
  <c r="K602" i="1" s="1"/>
  <c r="J601" i="1" l="1"/>
  <c r="J602" i="1" s="1"/>
  <c r="H519" i="1" l="1"/>
  <c r="K519" i="1" s="1"/>
  <c r="I519" i="1"/>
  <c r="J519" i="1" l="1"/>
  <c r="I237" i="1"/>
  <c r="H237" i="1"/>
  <c r="K237" i="1" s="1"/>
  <c r="I236" i="1"/>
  <c r="H236" i="1"/>
  <c r="K236" i="1" s="1"/>
  <c r="I235" i="1"/>
  <c r="H235" i="1"/>
  <c r="K235" i="1" s="1"/>
  <c r="I234" i="1"/>
  <c r="H234" i="1"/>
  <c r="K234" i="1" s="1"/>
  <c r="I326" i="1"/>
  <c r="H326" i="1"/>
  <c r="K326" i="1" s="1"/>
  <c r="I325" i="1"/>
  <c r="H325" i="1"/>
  <c r="K325" i="1" s="1"/>
  <c r="I324" i="1"/>
  <c r="H324" i="1"/>
  <c r="K324" i="1" s="1"/>
  <c r="I323" i="1"/>
  <c r="H323" i="1"/>
  <c r="K323" i="1" s="1"/>
  <c r="I322" i="1"/>
  <c r="H322" i="1"/>
  <c r="K322" i="1" s="1"/>
  <c r="I321" i="1"/>
  <c r="H321" i="1"/>
  <c r="K321" i="1" s="1"/>
  <c r="H192" i="1"/>
  <c r="K192" i="1" s="1"/>
  <c r="I192" i="1"/>
  <c r="J321" i="1" l="1"/>
  <c r="J192" i="1"/>
  <c r="J324" i="1"/>
  <c r="I327" i="1"/>
  <c r="J237" i="1"/>
  <c r="J236" i="1"/>
  <c r="I238" i="1"/>
  <c r="J235" i="1"/>
  <c r="J234" i="1"/>
  <c r="J326" i="1"/>
  <c r="J325" i="1"/>
  <c r="K238" i="1"/>
  <c r="J323" i="1"/>
  <c r="K327" i="1"/>
  <c r="J322" i="1"/>
  <c r="H244" i="1"/>
  <c r="K244" i="1" s="1"/>
  <c r="I244" i="1"/>
  <c r="H257" i="1"/>
  <c r="K257" i="1" s="1"/>
  <c r="I257" i="1"/>
  <c r="J327" i="1" l="1"/>
  <c r="J257" i="1"/>
  <c r="J238" i="1"/>
  <c r="J244" i="1"/>
  <c r="I596" i="1"/>
  <c r="H596" i="1"/>
  <c r="K596" i="1" s="1"/>
  <c r="I591" i="1"/>
  <c r="H591" i="1"/>
  <c r="K591" i="1" s="1"/>
  <c r="I586" i="1"/>
  <c r="H586" i="1"/>
  <c r="K586" i="1" s="1"/>
  <c r="I585" i="1"/>
  <c r="H585" i="1"/>
  <c r="K585" i="1" s="1"/>
  <c r="I580" i="1"/>
  <c r="H580" i="1"/>
  <c r="K580" i="1" s="1"/>
  <c r="I579" i="1"/>
  <c r="H579" i="1"/>
  <c r="K579" i="1" s="1"/>
  <c r="I578" i="1"/>
  <c r="H578" i="1"/>
  <c r="K578" i="1" s="1"/>
  <c r="I577" i="1"/>
  <c r="H577" i="1"/>
  <c r="K577" i="1" s="1"/>
  <c r="I576" i="1"/>
  <c r="H576" i="1"/>
  <c r="K576" i="1" s="1"/>
  <c r="I571" i="1"/>
  <c r="H571" i="1"/>
  <c r="K571" i="1" s="1"/>
  <c r="I566" i="1"/>
  <c r="H566" i="1"/>
  <c r="K566" i="1" s="1"/>
  <c r="I561" i="1"/>
  <c r="H561" i="1"/>
  <c r="K561" i="1" s="1"/>
  <c r="I560" i="1"/>
  <c r="H560" i="1"/>
  <c r="K560" i="1" s="1"/>
  <c r="I555" i="1"/>
  <c r="H555" i="1"/>
  <c r="K555" i="1" s="1"/>
  <c r="I550" i="1"/>
  <c r="H550" i="1"/>
  <c r="K550" i="1" s="1"/>
  <c r="I545" i="1"/>
  <c r="H545" i="1"/>
  <c r="K545" i="1" s="1"/>
  <c r="I544" i="1"/>
  <c r="H544" i="1"/>
  <c r="K544" i="1" s="1"/>
  <c r="I539" i="1"/>
  <c r="H539" i="1"/>
  <c r="K539" i="1" s="1"/>
  <c r="I538" i="1"/>
  <c r="H538" i="1"/>
  <c r="K538" i="1" s="1"/>
  <c r="I533" i="1"/>
  <c r="H533" i="1"/>
  <c r="K533" i="1" s="1"/>
  <c r="I528" i="1"/>
  <c r="H528" i="1"/>
  <c r="K528" i="1" s="1"/>
  <c r="I527" i="1"/>
  <c r="H527" i="1"/>
  <c r="K527" i="1" s="1"/>
  <c r="I526" i="1"/>
  <c r="H526" i="1"/>
  <c r="K526" i="1" s="1"/>
  <c r="I525" i="1"/>
  <c r="H525" i="1"/>
  <c r="K525" i="1" s="1"/>
  <c r="I520" i="1"/>
  <c r="H520" i="1"/>
  <c r="K520" i="1" s="1"/>
  <c r="I518" i="1"/>
  <c r="H518" i="1"/>
  <c r="K518" i="1" s="1"/>
  <c r="I517" i="1"/>
  <c r="H517" i="1"/>
  <c r="K517" i="1" s="1"/>
  <c r="I516" i="1"/>
  <c r="H516" i="1"/>
  <c r="K516" i="1" s="1"/>
  <c r="I515" i="1"/>
  <c r="H515" i="1"/>
  <c r="K515" i="1" s="1"/>
  <c r="I510" i="1"/>
  <c r="H510" i="1"/>
  <c r="K510" i="1" s="1"/>
  <c r="I509" i="1"/>
  <c r="H509" i="1"/>
  <c r="K509" i="1" s="1"/>
  <c r="I504" i="1"/>
  <c r="H504" i="1"/>
  <c r="K504" i="1" s="1"/>
  <c r="I499" i="1"/>
  <c r="H499" i="1"/>
  <c r="K499" i="1" s="1"/>
  <c r="I494" i="1"/>
  <c r="H494" i="1"/>
  <c r="K494" i="1" s="1"/>
  <c r="I493" i="1"/>
  <c r="H493" i="1"/>
  <c r="K493" i="1" s="1"/>
  <c r="I492" i="1"/>
  <c r="H492" i="1"/>
  <c r="K492" i="1" s="1"/>
  <c r="I487" i="1"/>
  <c r="H487" i="1"/>
  <c r="K487" i="1" s="1"/>
  <c r="I480" i="1"/>
  <c r="H480" i="1"/>
  <c r="K480" i="1" s="1"/>
  <c r="I476" i="1"/>
  <c r="H476" i="1"/>
  <c r="K476" i="1" s="1"/>
  <c r="I475" i="1"/>
  <c r="H475" i="1"/>
  <c r="K475" i="1" s="1"/>
  <c r="I474" i="1"/>
  <c r="H474" i="1"/>
  <c r="K474" i="1" s="1"/>
  <c r="I473" i="1"/>
  <c r="H473" i="1"/>
  <c r="K473" i="1" s="1"/>
  <c r="I472" i="1"/>
  <c r="H472" i="1"/>
  <c r="K472" i="1" s="1"/>
  <c r="I470" i="1"/>
  <c r="H470" i="1"/>
  <c r="K470" i="1" s="1"/>
  <c r="I469" i="1"/>
  <c r="H469" i="1"/>
  <c r="K469" i="1" s="1"/>
  <c r="I468" i="1"/>
  <c r="H468" i="1"/>
  <c r="K468" i="1" s="1"/>
  <c r="I467" i="1"/>
  <c r="H467" i="1"/>
  <c r="K467" i="1" s="1"/>
  <c r="I466" i="1"/>
  <c r="H466" i="1"/>
  <c r="K466" i="1" s="1"/>
  <c r="I465" i="1"/>
  <c r="H465" i="1"/>
  <c r="K465" i="1" s="1"/>
  <c r="I464" i="1"/>
  <c r="H464" i="1"/>
  <c r="K464" i="1" s="1"/>
  <c r="I463" i="1"/>
  <c r="H463" i="1"/>
  <c r="K463" i="1" s="1"/>
  <c r="I462" i="1"/>
  <c r="H462" i="1"/>
  <c r="K462" i="1" s="1"/>
  <c r="I460" i="1"/>
  <c r="H460" i="1"/>
  <c r="K460" i="1" s="1"/>
  <c r="I455" i="1"/>
  <c r="H455" i="1"/>
  <c r="K455" i="1" s="1"/>
  <c r="I454" i="1"/>
  <c r="H454" i="1"/>
  <c r="K454" i="1" s="1"/>
  <c r="I453" i="1"/>
  <c r="H453" i="1"/>
  <c r="K453" i="1" s="1"/>
  <c r="I452" i="1"/>
  <c r="H452" i="1"/>
  <c r="K452" i="1" s="1"/>
  <c r="I451" i="1"/>
  <c r="H451" i="1"/>
  <c r="K451" i="1" s="1"/>
  <c r="I450" i="1"/>
  <c r="H450" i="1"/>
  <c r="K450" i="1" s="1"/>
  <c r="I449" i="1"/>
  <c r="H449" i="1"/>
  <c r="K449" i="1" s="1"/>
  <c r="I442" i="1"/>
  <c r="H442" i="1"/>
  <c r="K442" i="1" s="1"/>
  <c r="I440" i="1"/>
  <c r="H440" i="1"/>
  <c r="K440" i="1" s="1"/>
  <c r="I439" i="1"/>
  <c r="H439" i="1"/>
  <c r="K439" i="1" s="1"/>
  <c r="I434" i="1"/>
  <c r="H434" i="1"/>
  <c r="K434" i="1" s="1"/>
  <c r="I427" i="1"/>
  <c r="H427" i="1"/>
  <c r="K427" i="1" s="1"/>
  <c r="I408" i="1"/>
  <c r="H408" i="1"/>
  <c r="K408" i="1" s="1"/>
  <c r="I407" i="1"/>
  <c r="H407" i="1"/>
  <c r="K407" i="1" s="1"/>
  <c r="I406" i="1"/>
  <c r="H406" i="1"/>
  <c r="K406" i="1" s="1"/>
  <c r="I405" i="1"/>
  <c r="H405" i="1"/>
  <c r="K405" i="1" s="1"/>
  <c r="I404" i="1"/>
  <c r="H404" i="1"/>
  <c r="K404" i="1" s="1"/>
  <c r="I403" i="1"/>
  <c r="H403" i="1"/>
  <c r="K403" i="1" s="1"/>
  <c r="I402" i="1"/>
  <c r="H402" i="1"/>
  <c r="K402" i="1" s="1"/>
  <c r="I401" i="1"/>
  <c r="H401" i="1"/>
  <c r="K401" i="1" s="1"/>
  <c r="I400" i="1"/>
  <c r="H400" i="1"/>
  <c r="K400" i="1" s="1"/>
  <c r="I399" i="1"/>
  <c r="H399" i="1"/>
  <c r="K399" i="1" s="1"/>
  <c r="I398" i="1"/>
  <c r="H398" i="1"/>
  <c r="K398" i="1" s="1"/>
  <c r="I397" i="1"/>
  <c r="H397" i="1"/>
  <c r="K397" i="1" s="1"/>
  <c r="I396" i="1"/>
  <c r="H396" i="1"/>
  <c r="K396" i="1" s="1"/>
  <c r="I389" i="1"/>
  <c r="H389" i="1"/>
  <c r="K389" i="1" s="1"/>
  <c r="I384" i="1"/>
  <c r="H384" i="1"/>
  <c r="K384" i="1" s="1"/>
  <c r="I383" i="1"/>
  <c r="H383" i="1"/>
  <c r="K383" i="1" s="1"/>
  <c r="I382" i="1"/>
  <c r="H382" i="1"/>
  <c r="K382" i="1" s="1"/>
  <c r="I381" i="1"/>
  <c r="H381" i="1"/>
  <c r="K381" i="1" s="1"/>
  <c r="I380" i="1"/>
  <c r="H380" i="1"/>
  <c r="K380" i="1" s="1"/>
  <c r="I379" i="1"/>
  <c r="H379" i="1"/>
  <c r="K379" i="1" s="1"/>
  <c r="I378" i="1"/>
  <c r="H378" i="1"/>
  <c r="K378" i="1" s="1"/>
  <c r="I377" i="1"/>
  <c r="H377" i="1"/>
  <c r="K377" i="1" s="1"/>
  <c r="I376" i="1"/>
  <c r="H376" i="1"/>
  <c r="K376" i="1" s="1"/>
  <c r="I375" i="1"/>
  <c r="H375" i="1"/>
  <c r="K375" i="1" s="1"/>
  <c r="I374" i="1"/>
  <c r="H374" i="1"/>
  <c r="K374" i="1" s="1"/>
  <c r="I373" i="1"/>
  <c r="H373" i="1"/>
  <c r="K373" i="1" s="1"/>
  <c r="I372" i="1"/>
  <c r="H372" i="1"/>
  <c r="K372" i="1" s="1"/>
  <c r="I371" i="1"/>
  <c r="H371" i="1"/>
  <c r="K371" i="1" s="1"/>
  <c r="I370" i="1"/>
  <c r="H370" i="1"/>
  <c r="K370" i="1" s="1"/>
  <c r="I369" i="1"/>
  <c r="H369" i="1"/>
  <c r="K369" i="1" s="1"/>
  <c r="I368" i="1"/>
  <c r="H368" i="1"/>
  <c r="K368" i="1" s="1"/>
  <c r="I367" i="1"/>
  <c r="H367" i="1"/>
  <c r="K367" i="1" s="1"/>
  <c r="I366" i="1"/>
  <c r="H366" i="1"/>
  <c r="K366" i="1" s="1"/>
  <c r="I365" i="1"/>
  <c r="H365" i="1"/>
  <c r="K365" i="1" s="1"/>
  <c r="I364" i="1"/>
  <c r="H364" i="1"/>
  <c r="K364" i="1" s="1"/>
  <c r="I363" i="1"/>
  <c r="H363" i="1"/>
  <c r="K363" i="1" s="1"/>
  <c r="I362" i="1"/>
  <c r="H362" i="1"/>
  <c r="K362" i="1" s="1"/>
  <c r="I361" i="1"/>
  <c r="H361" i="1"/>
  <c r="K361" i="1" s="1"/>
  <c r="I360" i="1"/>
  <c r="H360" i="1"/>
  <c r="K360" i="1" s="1"/>
  <c r="I359" i="1"/>
  <c r="H359" i="1"/>
  <c r="K359" i="1" s="1"/>
  <c r="I358" i="1"/>
  <c r="H358" i="1"/>
  <c r="K358" i="1" s="1"/>
  <c r="I357" i="1"/>
  <c r="H357" i="1"/>
  <c r="K357" i="1" s="1"/>
  <c r="I356" i="1"/>
  <c r="H356" i="1"/>
  <c r="K356" i="1" s="1"/>
  <c r="I355" i="1"/>
  <c r="H355" i="1"/>
  <c r="K355" i="1" s="1"/>
  <c r="I354" i="1"/>
  <c r="H354" i="1"/>
  <c r="K354" i="1" s="1"/>
  <c r="I353" i="1"/>
  <c r="H353" i="1"/>
  <c r="K353" i="1" s="1"/>
  <c r="I352" i="1"/>
  <c r="H352" i="1"/>
  <c r="K352" i="1" s="1"/>
  <c r="I351" i="1"/>
  <c r="H351" i="1"/>
  <c r="K351" i="1" s="1"/>
  <c r="I350" i="1"/>
  <c r="H350" i="1"/>
  <c r="K350" i="1" s="1"/>
  <c r="I349" i="1"/>
  <c r="H349" i="1"/>
  <c r="K349" i="1" s="1"/>
  <c r="I348" i="1"/>
  <c r="H348" i="1"/>
  <c r="K348" i="1" s="1"/>
  <c r="I347" i="1"/>
  <c r="H347" i="1"/>
  <c r="K347" i="1" s="1"/>
  <c r="I346" i="1"/>
  <c r="H346" i="1"/>
  <c r="K346" i="1" s="1"/>
  <c r="I345" i="1"/>
  <c r="H345" i="1"/>
  <c r="K345" i="1" s="1"/>
  <c r="I344" i="1"/>
  <c r="H344" i="1"/>
  <c r="K344" i="1" s="1"/>
  <c r="I343" i="1"/>
  <c r="H343" i="1"/>
  <c r="K343" i="1" s="1"/>
  <c r="I342" i="1"/>
  <c r="H342" i="1"/>
  <c r="K342" i="1" s="1"/>
  <c r="I341" i="1"/>
  <c r="H341" i="1"/>
  <c r="K341" i="1" s="1"/>
  <c r="I340" i="1"/>
  <c r="H340" i="1"/>
  <c r="K340" i="1" s="1"/>
  <c r="I339" i="1"/>
  <c r="H339" i="1"/>
  <c r="K339" i="1" s="1"/>
  <c r="I338" i="1"/>
  <c r="H338" i="1"/>
  <c r="K338" i="1" s="1"/>
  <c r="I337" i="1"/>
  <c r="H337" i="1"/>
  <c r="K337" i="1" s="1"/>
  <c r="I336" i="1"/>
  <c r="H336" i="1"/>
  <c r="K336" i="1" s="1"/>
  <c r="I335" i="1"/>
  <c r="H335" i="1"/>
  <c r="K335" i="1" s="1"/>
  <c r="I334" i="1"/>
  <c r="H334" i="1"/>
  <c r="K334" i="1" s="1"/>
  <c r="I333" i="1"/>
  <c r="H333" i="1"/>
  <c r="K333" i="1" s="1"/>
  <c r="I332" i="1"/>
  <c r="H332" i="1"/>
  <c r="K332" i="1" s="1"/>
  <c r="I316" i="1"/>
  <c r="H316" i="1"/>
  <c r="K316" i="1" s="1"/>
  <c r="I315" i="1"/>
  <c r="H315" i="1"/>
  <c r="K315" i="1" s="1"/>
  <c r="I314" i="1"/>
  <c r="H314" i="1"/>
  <c r="K314" i="1" s="1"/>
  <c r="I313" i="1"/>
  <c r="H313" i="1"/>
  <c r="K313" i="1" s="1"/>
  <c r="I312" i="1"/>
  <c r="H312" i="1"/>
  <c r="K312" i="1" s="1"/>
  <c r="I311" i="1"/>
  <c r="H311" i="1"/>
  <c r="K311" i="1" s="1"/>
  <c r="I305" i="1"/>
  <c r="H305" i="1"/>
  <c r="K305" i="1" s="1"/>
  <c r="I300" i="1"/>
  <c r="H300" i="1"/>
  <c r="K300" i="1" s="1"/>
  <c r="I299" i="1"/>
  <c r="H299" i="1"/>
  <c r="K299" i="1" s="1"/>
  <c r="I298" i="1"/>
  <c r="H298" i="1"/>
  <c r="K298" i="1" s="1"/>
  <c r="I293" i="1"/>
  <c r="H293" i="1"/>
  <c r="K293" i="1" s="1"/>
  <c r="I292" i="1"/>
  <c r="H292" i="1"/>
  <c r="K292" i="1" s="1"/>
  <c r="I291" i="1"/>
  <c r="H291" i="1"/>
  <c r="K291" i="1" s="1"/>
  <c r="I290" i="1"/>
  <c r="H290" i="1"/>
  <c r="K290" i="1" s="1"/>
  <c r="I289" i="1"/>
  <c r="H289" i="1"/>
  <c r="K289" i="1" s="1"/>
  <c r="I288" i="1"/>
  <c r="H288" i="1"/>
  <c r="K288" i="1" s="1"/>
  <c r="I287" i="1"/>
  <c r="H287" i="1"/>
  <c r="K287" i="1" s="1"/>
  <c r="I281" i="1"/>
  <c r="H281" i="1"/>
  <c r="K281" i="1" s="1"/>
  <c r="I276" i="1"/>
  <c r="H276" i="1"/>
  <c r="K276" i="1" s="1"/>
  <c r="I275" i="1"/>
  <c r="H275" i="1"/>
  <c r="K275" i="1" s="1"/>
  <c r="I258" i="1"/>
  <c r="H258" i="1"/>
  <c r="K258" i="1" s="1"/>
  <c r="I256" i="1"/>
  <c r="H256" i="1"/>
  <c r="K256" i="1" s="1"/>
  <c r="I255" i="1"/>
  <c r="H255" i="1"/>
  <c r="K255" i="1" s="1"/>
  <c r="I254" i="1"/>
  <c r="H254" i="1"/>
  <c r="K254" i="1" s="1"/>
  <c r="I253" i="1"/>
  <c r="H253" i="1"/>
  <c r="K253" i="1" s="1"/>
  <c r="I252" i="1"/>
  <c r="H252" i="1"/>
  <c r="K252" i="1" s="1"/>
  <c r="I251" i="1"/>
  <c r="H251" i="1"/>
  <c r="K251" i="1" s="1"/>
  <c r="I250" i="1"/>
  <c r="H250" i="1"/>
  <c r="K250" i="1" s="1"/>
  <c r="I249" i="1"/>
  <c r="H249" i="1"/>
  <c r="K249" i="1" s="1"/>
  <c r="I248" i="1"/>
  <c r="H248" i="1"/>
  <c r="K248" i="1" s="1"/>
  <c r="I247" i="1"/>
  <c r="H247" i="1"/>
  <c r="K247" i="1" s="1"/>
  <c r="I246" i="1"/>
  <c r="H246" i="1"/>
  <c r="K246" i="1" s="1"/>
  <c r="I245" i="1"/>
  <c r="H245" i="1"/>
  <c r="K245" i="1" s="1"/>
  <c r="I243" i="1"/>
  <c r="H243" i="1"/>
  <c r="K243" i="1" s="1"/>
  <c r="I229" i="1"/>
  <c r="H229" i="1"/>
  <c r="K229" i="1" s="1"/>
  <c r="I228" i="1"/>
  <c r="H228" i="1"/>
  <c r="K228" i="1" s="1"/>
  <c r="I227" i="1"/>
  <c r="H227" i="1"/>
  <c r="K227" i="1" s="1"/>
  <c r="I226" i="1"/>
  <c r="H226" i="1"/>
  <c r="K226" i="1" s="1"/>
  <c r="I225" i="1"/>
  <c r="H225" i="1"/>
  <c r="K225" i="1" s="1"/>
  <c r="I224" i="1"/>
  <c r="H224" i="1"/>
  <c r="K224" i="1" s="1"/>
  <c r="I219" i="1"/>
  <c r="H219" i="1"/>
  <c r="K219" i="1" s="1"/>
  <c r="I214" i="1"/>
  <c r="H214" i="1"/>
  <c r="K214" i="1" s="1"/>
  <c r="I206" i="1"/>
  <c r="H206" i="1"/>
  <c r="K206" i="1" s="1"/>
  <c r="I205" i="1"/>
  <c r="H205" i="1"/>
  <c r="K205" i="1" s="1"/>
  <c r="I204" i="1"/>
  <c r="H204" i="1"/>
  <c r="K204" i="1" s="1"/>
  <c r="I198" i="1"/>
  <c r="H198" i="1"/>
  <c r="K198" i="1" s="1"/>
  <c r="I193" i="1"/>
  <c r="H193" i="1"/>
  <c r="K193" i="1" s="1"/>
  <c r="I191" i="1"/>
  <c r="H191" i="1"/>
  <c r="K191" i="1" s="1"/>
  <c r="I190" i="1"/>
  <c r="H190" i="1"/>
  <c r="K190" i="1" s="1"/>
  <c r="I189" i="1"/>
  <c r="H189" i="1"/>
  <c r="K189" i="1" s="1"/>
  <c r="I188" i="1"/>
  <c r="H188" i="1"/>
  <c r="K188" i="1" s="1"/>
  <c r="I183" i="1"/>
  <c r="H183" i="1"/>
  <c r="K183" i="1" s="1"/>
  <c r="I176" i="1"/>
  <c r="H176" i="1"/>
  <c r="K176" i="1" s="1"/>
  <c r="I171" i="1"/>
  <c r="H171" i="1"/>
  <c r="K171" i="1" s="1"/>
  <c r="I170" i="1"/>
  <c r="H170" i="1"/>
  <c r="K170" i="1" s="1"/>
  <c r="I85" i="1"/>
  <c r="H85" i="1"/>
  <c r="K85" i="1" s="1"/>
  <c r="I84" i="1"/>
  <c r="H84" i="1"/>
  <c r="K84" i="1" s="1"/>
  <c r="K477" i="1" l="1"/>
  <c r="I477" i="1"/>
  <c r="I385" i="1"/>
  <c r="K385" i="1"/>
  <c r="J251" i="1"/>
  <c r="J289" i="1"/>
  <c r="J291" i="1"/>
  <c r="J293" i="1"/>
  <c r="J299" i="1"/>
  <c r="J243" i="1"/>
  <c r="J254" i="1"/>
  <c r="J256" i="1"/>
  <c r="J281" i="1"/>
  <c r="J288" i="1"/>
  <c r="J290" i="1"/>
  <c r="J292" i="1"/>
  <c r="J298" i="1"/>
  <c r="J300" i="1"/>
  <c r="J214" i="1"/>
  <c r="J206" i="1"/>
  <c r="J454" i="1"/>
  <c r="J460" i="1"/>
  <c r="J463" i="1"/>
  <c r="J465" i="1"/>
  <c r="J247" i="1"/>
  <c r="J571" i="1"/>
  <c r="J467" i="1"/>
  <c r="J469" i="1"/>
  <c r="J473" i="1"/>
  <c r="J475" i="1"/>
  <c r="J480" i="1"/>
  <c r="J492" i="1"/>
  <c r="J494" i="1"/>
  <c r="J504" i="1"/>
  <c r="J578" i="1"/>
  <c r="J252" i="1"/>
  <c r="J451" i="1"/>
  <c r="J545" i="1"/>
  <c r="J171" i="1"/>
  <c r="J246" i="1"/>
  <c r="J248" i="1"/>
  <c r="J255" i="1"/>
  <c r="I294" i="1"/>
  <c r="J455" i="1"/>
  <c r="J462" i="1"/>
  <c r="J464" i="1"/>
  <c r="J466" i="1"/>
  <c r="J468" i="1"/>
  <c r="J470" i="1"/>
  <c r="J472" i="1"/>
  <c r="J474" i="1"/>
  <c r="J476" i="1"/>
  <c r="J515" i="1"/>
  <c r="J516" i="1"/>
  <c r="J518" i="1"/>
  <c r="J591" i="1"/>
  <c r="K409" i="1"/>
  <c r="K529" i="1"/>
  <c r="J205" i="1"/>
  <c r="J333" i="1"/>
  <c r="J338" i="1"/>
  <c r="J341" i="1"/>
  <c r="J346" i="1"/>
  <c r="J349" i="1"/>
  <c r="J357" i="1"/>
  <c r="J365" i="1"/>
  <c r="J373" i="1"/>
  <c r="J450" i="1"/>
  <c r="J561" i="1"/>
  <c r="J577" i="1"/>
  <c r="K194" i="1"/>
  <c r="K428" i="1"/>
  <c r="I521" i="1"/>
  <c r="J183" i="1"/>
  <c r="J227" i="1"/>
  <c r="J250" i="1"/>
  <c r="J315" i="1"/>
  <c r="J354" i="1"/>
  <c r="J362" i="1"/>
  <c r="J370" i="1"/>
  <c r="J378" i="1"/>
  <c r="J381" i="1"/>
  <c r="J399" i="1"/>
  <c r="J408" i="1"/>
  <c r="J427" i="1"/>
  <c r="I456" i="1"/>
  <c r="J510" i="1"/>
  <c r="J528" i="1"/>
  <c r="J539" i="1"/>
  <c r="I581" i="1"/>
  <c r="J190" i="1"/>
  <c r="J311" i="1"/>
  <c r="J334" i="1"/>
  <c r="J342" i="1"/>
  <c r="J350" i="1"/>
  <c r="J358" i="1"/>
  <c r="J366" i="1"/>
  <c r="J374" i="1"/>
  <c r="J382" i="1"/>
  <c r="J400" i="1"/>
  <c r="J404" i="1"/>
  <c r="J434" i="1"/>
  <c r="I495" i="1"/>
  <c r="K230" i="1"/>
  <c r="K259" i="1"/>
  <c r="J287" i="1"/>
  <c r="K294" i="1"/>
  <c r="I428" i="1"/>
  <c r="J170" i="1"/>
  <c r="J189" i="1"/>
  <c r="J204" i="1"/>
  <c r="J219" i="1"/>
  <c r="J226" i="1"/>
  <c r="I259" i="1"/>
  <c r="J245" i="1"/>
  <c r="J253" i="1"/>
  <c r="J305" i="1"/>
  <c r="J314" i="1"/>
  <c r="J576" i="1"/>
  <c r="K581" i="1"/>
  <c r="J176" i="1"/>
  <c r="J188" i="1"/>
  <c r="J225" i="1"/>
  <c r="J229" i="1"/>
  <c r="J276" i="1"/>
  <c r="J337" i="1"/>
  <c r="J361" i="1"/>
  <c r="J377" i="1"/>
  <c r="J389" i="1"/>
  <c r="J191" i="1"/>
  <c r="J224" i="1"/>
  <c r="I230" i="1"/>
  <c r="J228" i="1"/>
  <c r="J275" i="1"/>
  <c r="J312" i="1"/>
  <c r="J452" i="1"/>
  <c r="J453" i="1"/>
  <c r="J579" i="1"/>
  <c r="J580" i="1"/>
  <c r="I317" i="1"/>
  <c r="K495" i="1"/>
  <c r="J396" i="1"/>
  <c r="I409" i="1"/>
  <c r="I194" i="1"/>
  <c r="J198" i="1"/>
  <c r="J249" i="1"/>
  <c r="J258" i="1"/>
  <c r="K317" i="1"/>
  <c r="J449" i="1"/>
  <c r="K456" i="1"/>
  <c r="J193" i="1"/>
  <c r="J313" i="1"/>
  <c r="J345" i="1"/>
  <c r="J353" i="1"/>
  <c r="J369" i="1"/>
  <c r="J403" i="1"/>
  <c r="J407" i="1"/>
  <c r="J442" i="1"/>
  <c r="J509" i="1"/>
  <c r="K521" i="1"/>
  <c r="J527" i="1"/>
  <c r="J560" i="1"/>
  <c r="J316" i="1"/>
  <c r="J335" i="1"/>
  <c r="J339" i="1"/>
  <c r="J343" i="1"/>
  <c r="J347" i="1"/>
  <c r="J351" i="1"/>
  <c r="J355" i="1"/>
  <c r="J359" i="1"/>
  <c r="J363" i="1"/>
  <c r="J367" i="1"/>
  <c r="J371" i="1"/>
  <c r="J375" i="1"/>
  <c r="J379" i="1"/>
  <c r="J383" i="1"/>
  <c r="J397" i="1"/>
  <c r="J401" i="1"/>
  <c r="J405" i="1"/>
  <c r="J439" i="1"/>
  <c r="J525" i="1"/>
  <c r="J533" i="1"/>
  <c r="J544" i="1"/>
  <c r="J550" i="1"/>
  <c r="J566" i="1"/>
  <c r="J585" i="1"/>
  <c r="I529" i="1"/>
  <c r="J332" i="1"/>
  <c r="J336" i="1"/>
  <c r="J340" i="1"/>
  <c r="J344" i="1"/>
  <c r="J348" i="1"/>
  <c r="J352" i="1"/>
  <c r="J356" i="1"/>
  <c r="J360" i="1"/>
  <c r="J364" i="1"/>
  <c r="J368" i="1"/>
  <c r="J372" i="1"/>
  <c r="J376" i="1"/>
  <c r="J380" i="1"/>
  <c r="J384" i="1"/>
  <c r="J398" i="1"/>
  <c r="J402" i="1"/>
  <c r="J406" i="1"/>
  <c r="J440" i="1"/>
  <c r="J487" i="1"/>
  <c r="J493" i="1"/>
  <c r="J499" i="1"/>
  <c r="J517" i="1"/>
  <c r="J520" i="1"/>
  <c r="J526" i="1"/>
  <c r="J538" i="1"/>
  <c r="J555" i="1"/>
  <c r="J586" i="1"/>
  <c r="J596" i="1"/>
  <c r="J84" i="1"/>
  <c r="J85" i="1"/>
  <c r="I158" i="1"/>
  <c r="H158" i="1"/>
  <c r="K158" i="1" s="1"/>
  <c r="I157" i="1"/>
  <c r="H157" i="1"/>
  <c r="K157" i="1" s="1"/>
  <c r="I152" i="1"/>
  <c r="H152" i="1"/>
  <c r="K152" i="1" s="1"/>
  <c r="I151" i="1"/>
  <c r="H151" i="1"/>
  <c r="K151" i="1" s="1"/>
  <c r="I150" i="1"/>
  <c r="H150" i="1"/>
  <c r="K150" i="1" s="1"/>
  <c r="I149" i="1"/>
  <c r="H149" i="1"/>
  <c r="K149" i="1" s="1"/>
  <c r="I148" i="1"/>
  <c r="H148" i="1"/>
  <c r="K148" i="1" s="1"/>
  <c r="I143" i="1"/>
  <c r="H143" i="1"/>
  <c r="K143" i="1" s="1"/>
  <c r="I142" i="1"/>
  <c r="H142" i="1"/>
  <c r="K142" i="1" s="1"/>
  <c r="I141" i="1"/>
  <c r="H141" i="1"/>
  <c r="K141" i="1" s="1"/>
  <c r="I140" i="1"/>
  <c r="H140" i="1"/>
  <c r="K140" i="1" s="1"/>
  <c r="I139" i="1"/>
  <c r="H139" i="1"/>
  <c r="K139" i="1" s="1"/>
  <c r="I138" i="1"/>
  <c r="H138" i="1"/>
  <c r="K138" i="1" s="1"/>
  <c r="I137" i="1"/>
  <c r="H137" i="1"/>
  <c r="K137" i="1" s="1"/>
  <c r="I132" i="1"/>
  <c r="H132" i="1"/>
  <c r="K132" i="1" s="1"/>
  <c r="I131" i="1"/>
  <c r="H131" i="1"/>
  <c r="K131" i="1" s="1"/>
  <c r="I130" i="1"/>
  <c r="H130" i="1"/>
  <c r="K130" i="1" s="1"/>
  <c r="I129" i="1"/>
  <c r="H129" i="1"/>
  <c r="K129" i="1" s="1"/>
  <c r="I128" i="1"/>
  <c r="H128" i="1"/>
  <c r="K128" i="1" s="1"/>
  <c r="I127" i="1"/>
  <c r="H127" i="1"/>
  <c r="K127" i="1" s="1"/>
  <c r="I126" i="1"/>
  <c r="H126" i="1"/>
  <c r="K126" i="1" s="1"/>
  <c r="I113" i="1"/>
  <c r="H113" i="1"/>
  <c r="K113" i="1" s="1"/>
  <c r="I112" i="1"/>
  <c r="H112" i="1"/>
  <c r="K112" i="1" s="1"/>
  <c r="I111" i="1"/>
  <c r="H111" i="1"/>
  <c r="K111" i="1" s="1"/>
  <c r="I110" i="1"/>
  <c r="H110" i="1"/>
  <c r="K110" i="1" s="1"/>
  <c r="I109" i="1"/>
  <c r="H109" i="1"/>
  <c r="K109" i="1" s="1"/>
  <c r="I108" i="1"/>
  <c r="H108" i="1"/>
  <c r="K108" i="1" s="1"/>
  <c r="I101" i="1"/>
  <c r="H101" i="1"/>
  <c r="K101" i="1" s="1"/>
  <c r="I100" i="1"/>
  <c r="H100" i="1"/>
  <c r="K100" i="1" s="1"/>
  <c r="I95" i="1"/>
  <c r="H95" i="1"/>
  <c r="K95" i="1" s="1"/>
  <c r="I94" i="1"/>
  <c r="H94" i="1"/>
  <c r="K94" i="1" s="1"/>
  <c r="I93" i="1"/>
  <c r="H93" i="1"/>
  <c r="K93" i="1" s="1"/>
  <c r="I92" i="1"/>
  <c r="H92" i="1"/>
  <c r="K92" i="1" s="1"/>
  <c r="I91" i="1"/>
  <c r="H91" i="1"/>
  <c r="K91" i="1" s="1"/>
  <c r="I86" i="1"/>
  <c r="H86" i="1"/>
  <c r="K86" i="1" s="1"/>
  <c r="I83" i="1"/>
  <c r="H83" i="1"/>
  <c r="K83" i="1" s="1"/>
  <c r="I72" i="1"/>
  <c r="H72" i="1"/>
  <c r="K72" i="1" s="1"/>
  <c r="I71" i="1"/>
  <c r="H71" i="1"/>
  <c r="K71" i="1" s="1"/>
  <c r="I70" i="1"/>
  <c r="H70" i="1"/>
  <c r="K70" i="1" s="1"/>
  <c r="I69" i="1"/>
  <c r="H69" i="1"/>
  <c r="K69" i="1" s="1"/>
  <c r="I64" i="1"/>
  <c r="H64" i="1"/>
  <c r="K64" i="1" s="1"/>
  <c r="I63" i="1"/>
  <c r="H63" i="1"/>
  <c r="K63" i="1" s="1"/>
  <c r="I58" i="1"/>
  <c r="H58" i="1"/>
  <c r="K58" i="1" s="1"/>
  <c r="I57" i="1"/>
  <c r="H57" i="1"/>
  <c r="K57" i="1" s="1"/>
  <c r="I51" i="1"/>
  <c r="H51" i="1"/>
  <c r="K51" i="1" s="1"/>
  <c r="I50" i="1"/>
  <c r="H50" i="1"/>
  <c r="K5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7" i="1"/>
  <c r="H7" i="1"/>
  <c r="K7" i="1" s="1"/>
  <c r="I6" i="1"/>
  <c r="H6" i="1"/>
  <c r="K6" i="1" s="1"/>
  <c r="H5" i="1"/>
  <c r="K5" i="1" s="1"/>
  <c r="J477" i="1" l="1"/>
  <c r="J385" i="1"/>
  <c r="J294" i="1"/>
  <c r="J101" i="1"/>
  <c r="J495" i="1"/>
  <c r="J31" i="1"/>
  <c r="J158" i="1"/>
  <c r="J15" i="1"/>
  <c r="J71" i="1"/>
  <c r="J23" i="1"/>
  <c r="J39" i="1"/>
  <c r="K52" i="1"/>
  <c r="J128" i="1"/>
  <c r="J130" i="1"/>
  <c r="J132" i="1"/>
  <c r="J148" i="1"/>
  <c r="J150" i="1"/>
  <c r="J152" i="1"/>
  <c r="J428" i="1"/>
  <c r="J143" i="1"/>
  <c r="J194" i="1"/>
  <c r="J19" i="1"/>
  <c r="J27" i="1"/>
  <c r="J35" i="1"/>
  <c r="J63" i="1"/>
  <c r="I87" i="1"/>
  <c r="I96" i="1"/>
  <c r="J112" i="1"/>
  <c r="I133" i="1"/>
  <c r="J317" i="1"/>
  <c r="J581" i="1"/>
  <c r="J58" i="1"/>
  <c r="J92" i="1"/>
  <c r="J94" i="1"/>
  <c r="J127" i="1"/>
  <c r="J129" i="1"/>
  <c r="J131" i="1"/>
  <c r="J149" i="1"/>
  <c r="J151" i="1"/>
  <c r="J456" i="1"/>
  <c r="K73" i="1"/>
  <c r="J100" i="1"/>
  <c r="K102" i="1"/>
  <c r="K8" i="1"/>
  <c r="J11" i="1"/>
  <c r="I40" i="1"/>
  <c r="J108" i="1"/>
  <c r="I115" i="1"/>
  <c r="J126" i="1"/>
  <c r="K133" i="1"/>
  <c r="K144" i="1"/>
  <c r="J157" i="1"/>
  <c r="K159" i="1"/>
  <c r="J7" i="1"/>
  <c r="K40" i="1"/>
  <c r="J14" i="1"/>
  <c r="J18" i="1"/>
  <c r="J22" i="1"/>
  <c r="J26" i="1"/>
  <c r="J30" i="1"/>
  <c r="J34" i="1"/>
  <c r="J38" i="1"/>
  <c r="J51" i="1"/>
  <c r="J70" i="1"/>
  <c r="K115" i="1"/>
  <c r="J111" i="1"/>
  <c r="J139" i="1"/>
  <c r="J142" i="1"/>
  <c r="J409" i="1"/>
  <c r="J6" i="1"/>
  <c r="J13" i="1"/>
  <c r="J17" i="1"/>
  <c r="J21" i="1"/>
  <c r="J25" i="1"/>
  <c r="J29" i="1"/>
  <c r="J33" i="1"/>
  <c r="J37" i="1"/>
  <c r="J50" i="1"/>
  <c r="I52" i="1"/>
  <c r="J69" i="1"/>
  <c r="I73" i="1"/>
  <c r="I102" i="1"/>
  <c r="J110" i="1"/>
  <c r="J138" i="1"/>
  <c r="J141" i="1"/>
  <c r="J259" i="1"/>
  <c r="J12" i="1"/>
  <c r="J16" i="1"/>
  <c r="J20" i="1"/>
  <c r="J24" i="1"/>
  <c r="J28" i="1"/>
  <c r="J32" i="1"/>
  <c r="J36" i="1"/>
  <c r="J57" i="1"/>
  <c r="J64" i="1"/>
  <c r="J72" i="1"/>
  <c r="J83" i="1"/>
  <c r="K87" i="1"/>
  <c r="J91" i="1"/>
  <c r="K96" i="1"/>
  <c r="J93" i="1"/>
  <c r="J95" i="1"/>
  <c r="J109" i="1"/>
  <c r="J113" i="1"/>
  <c r="J137" i="1"/>
  <c r="I144" i="1"/>
  <c r="J140" i="1"/>
  <c r="I159" i="1"/>
  <c r="J521" i="1"/>
  <c r="J529" i="1"/>
  <c r="J230" i="1"/>
  <c r="J86" i="1"/>
  <c r="J52" i="1" l="1"/>
  <c r="J102" i="1"/>
  <c r="J96" i="1"/>
  <c r="J133" i="1"/>
  <c r="J159" i="1"/>
  <c r="J73" i="1"/>
  <c r="J144" i="1"/>
  <c r="J87" i="1"/>
  <c r="J115" i="1"/>
  <c r="J40" i="1"/>
  <c r="K199" i="1" l="1"/>
  <c r="I199" i="1" l="1"/>
  <c r="J199" i="1"/>
  <c r="K282" i="1" l="1"/>
  <c r="I282" i="1"/>
  <c r="J282" i="1"/>
  <c r="K390" i="1" l="1"/>
  <c r="I390" i="1" l="1"/>
  <c r="J390" i="1"/>
  <c r="I306" i="1" l="1"/>
  <c r="J306" i="1" l="1"/>
  <c r="K306" i="1"/>
  <c r="K277" i="1" l="1"/>
  <c r="I277" i="1"/>
  <c r="J277" i="1"/>
  <c r="K435" i="1"/>
  <c r="I435" i="1" l="1"/>
  <c r="J435" i="1"/>
  <c r="I587" i="1" l="1"/>
  <c r="I597" i="1"/>
  <c r="I592" i="1"/>
  <c r="K592" i="1" l="1"/>
  <c r="J592" i="1"/>
  <c r="K587" i="1"/>
  <c r="J587" i="1"/>
  <c r="K597" i="1"/>
  <c r="J597" i="1"/>
  <c r="I572" i="1"/>
  <c r="J567" i="1"/>
  <c r="I511" i="1"/>
  <c r="J481" i="1"/>
  <c r="J184" i="1"/>
  <c r="I179" i="1"/>
  <c r="I5" i="1"/>
  <c r="I8" i="1" l="1"/>
  <c r="J5" i="1"/>
  <c r="J8" i="1" s="1"/>
  <c r="K220" i="1"/>
  <c r="I220" i="1"/>
  <c r="J215" i="1"/>
  <c r="I215" i="1"/>
  <c r="J207" i="1"/>
  <c r="I207" i="1"/>
  <c r="I59" i="1"/>
  <c r="I481" i="1"/>
  <c r="J172" i="1"/>
  <c r="J572" i="1"/>
  <c r="J220" i="1"/>
  <c r="K215" i="1"/>
  <c r="I505" i="1"/>
  <c r="J540" i="1"/>
  <c r="I562" i="1"/>
  <c r="J488" i="1"/>
  <c r="I567" i="1"/>
  <c r="J59" i="1"/>
  <c r="J79" i="1"/>
  <c r="I65" i="1"/>
  <c r="K79" i="1"/>
  <c r="I79" i="1"/>
  <c r="K481" i="1"/>
  <c r="J546" i="1"/>
  <c r="J65" i="1"/>
  <c r="K65" i="1"/>
  <c r="I153" i="1"/>
  <c r="J534" i="1"/>
  <c r="I534" i="1"/>
  <c r="J562" i="1"/>
  <c r="I301" i="1"/>
  <c r="J179" i="1"/>
  <c r="I172" i="1"/>
  <c r="K179" i="1"/>
  <c r="K184" i="1"/>
  <c r="I443" i="1"/>
  <c r="I540" i="1"/>
  <c r="I184" i="1"/>
  <c r="K443" i="1"/>
  <c r="I488" i="1"/>
  <c r="J500" i="1"/>
  <c r="I500" i="1"/>
  <c r="I546" i="1"/>
  <c r="I556" i="1"/>
  <c r="J556" i="1"/>
  <c r="I551" i="1"/>
  <c r="K567" i="1"/>
  <c r="I625" i="1" l="1"/>
  <c r="J511" i="1"/>
  <c r="K207" i="1"/>
  <c r="K511" i="1"/>
  <c r="K572" i="1"/>
  <c r="K540" i="1"/>
  <c r="K301" i="1"/>
  <c r="J301" i="1"/>
  <c r="K172" i="1"/>
  <c r="J443" i="1"/>
  <c r="K500" i="1"/>
  <c r="J505" i="1"/>
  <c r="K488" i="1"/>
  <c r="K59" i="1"/>
  <c r="K546" i="1"/>
  <c r="J551" i="1"/>
  <c r="K551" i="1"/>
  <c r="K534" i="1"/>
  <c r="K556" i="1"/>
  <c r="J153" i="1"/>
  <c r="K562" i="1"/>
  <c r="K505" i="1"/>
  <c r="K153" i="1"/>
  <c r="J623" i="1" l="1"/>
</calcChain>
</file>

<file path=xl/sharedStrings.xml><?xml version="1.0" encoding="utf-8"?>
<sst xmlns="http://schemas.openxmlformats.org/spreadsheetml/2006/main" count="1717" uniqueCount="439">
  <si>
    <t>Pakiet 1 - Cewniki do żył centralnych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</si>
  <si>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</si>
  <si>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</si>
  <si>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</si>
  <si>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</si>
  <si>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</si>
  <si>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</si>
  <si>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</si>
  <si>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</si>
  <si>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</si>
  <si>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</si>
  <si>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</si>
  <si>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1.</t>
  </si>
  <si>
    <t>Cewnik do żył centralnych, poliuretanowy, 1-światłowy( 14 G),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 W zestawie igła Seldingera 18G x 70 mm, rozszerzadło   oraz  kabelek umożliwiający  identyfikację położenia cewnika w naczyniu za pomocą odczytu EKG.</t>
  </si>
  <si>
    <t>szt</t>
  </si>
  <si>
    <t>2.</t>
  </si>
  <si>
    <t xml:space="preserve">Cewnik do żył centralnych, poliuretanowy, 2-światłowy(16 G/16G 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W zestawie igła Seldingera 18G x 70 mm, rozszerzadło   oraz kabelek umożliwiający                                                                                                                                                                           identyfikację położenia cewnika w naczyniu za pomocą odczytu  EKG. </t>
  </si>
  <si>
    <t>3.</t>
  </si>
  <si>
    <t xml:space="preserve">Cewnik do żył centralnych, poliuretanowy,  3-światłowy(16 G/18G/18G 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 W zestawie igła Seldingera 18G x 70 mm, rozszerzadło   oraz kabelek umożliwiający                                                                                                                                                                           identyfikację położenia cewnika w naczyniu za pomocą odczytu  EKG. </t>
  </si>
  <si>
    <t>RAZEM</t>
  </si>
  <si>
    <t>Pakiet 2 - Akcesoria anestezjologiczne</t>
  </si>
  <si>
    <t>rurka intubacyjna bez mankietu 2,5, ustno-nosowa, wykonana z miękkiego, elastycznego tworzywa, podwójna podziałka centymetrowa, wyraźne znaczniki głębokości, linia rtg, jałowa, jednorazowego użytku .</t>
  </si>
  <si>
    <t>rurka intubacyjna bez mankietu 3,0, ustno-nosowa, wykonana z miękkiego, elastycznego tworzywa, podwójna podziałka centymetrowa, wyraźne znaczniki głębokości, linia rtg, jałowa, jednorazowego użytku .</t>
  </si>
  <si>
    <t>rurka intubacyjna bez mankietu 3,5, ustno-nosowa, wykonana z miękkiego, elastycznego tworzywa, podwójna podziałka centymetrowa, wyraźne znaczniki głębokości, linia rtg, jałowa, jednorazowego użytku .</t>
  </si>
  <si>
    <t>rurka intubacyjna bez mankietu 4,0, ustno-nosowa, wykonana z miękkiego, elastycznego tworzywa, podwójna podziałka centymetrowa, wyraźne znaczniki głębokości, linia rtg, jałowa, jednorazowego użytku .</t>
  </si>
  <si>
    <t>rurka intubacyjna bez mankietu 5,0 ustno-nosowa, wykonana z miękkiego, elastycznego tworzywa, podwójna podziałka centymetrowa, wyraźne znaczniki głębokości, linia rtg, jałowa, jednorazowego użytku .</t>
  </si>
  <si>
    <t>rurka intubacyjna bez mankietu 6,0, ustno-nosowa, wykonana z miękkiego, elastycznego tworzywa, podwójna podziałka centymetrowa, wyraźne znaczniki głębokości, linia rtg, jałowa, jednorazowego użytku .</t>
  </si>
  <si>
    <t>rurka intubacyjna bez mankietu 7,0, ustno-nosowa, wykonana z miękkiego, elastycznego tworzywa, podwójna podziałka centymetrowa, wyraźne znaczniki głębokości, linia rtg, jałowa, jednorazowego użytku .</t>
  </si>
  <si>
    <t>Rurka intubacyjna z mankietem uszczelniajacym nr 5</t>
  </si>
  <si>
    <t>Rurka intubacyjna Nr 6,0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</si>
  <si>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7,0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</si>
  <si>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7,5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</si>
  <si>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8,0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</si>
  <si>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8,5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</si>
  <si>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9,0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</si>
  <si>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zbrojona Nr 7,0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</si>
  <si>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zbrojona Nr8,0 przezroczysta z mankietem niskociśnieniowym, z otworem Murphy'ego o zaokrąglonych krawędziach, z oznaczeniem głębokości na rurce, z linią kontrastową widoczną w RTG, z opisem rozmiaru na rurce i łączniku, silikonowana nie</t>
  </si>
  <si>
    <t>Rurka intubacyjna z mankietem i odsysaniem z nad mankietu o potwierdzonej badaniami klinicznymi obniżonej przenikalności dla podtlenku azotu, posiadająca otwór nad mankietem pozwalający odessanie gromadzacej się wydzieliny, wbudowany w sciankę rurki przewód do odsysania, z otworem Murphy'ego, o wygładzonych wszystkich krawędziach wewnątrztchawiczych rozm. nr 7</t>
  </si>
  <si>
    <t>Rurka intubacyjna z mankietem i odsysaniem z nad mankietu o potwierdzonej badaniami klinicznymi obniżonej przenikalności dla podtlenku azotu, posiadająca otwór nad mankietem pozwalający odessanie gromadzacej się wydzieliny, wbudowany w sciankę rurki przewód do odsysania, z otworem Murphy'ego, o wygładzonych wszystkich krawędziach wewnątrztchawiczych rozm. nr 8</t>
  </si>
  <si>
    <t>Rurka tracheotomijna be zmankietu uszczelniającego nr 5</t>
  </si>
  <si>
    <t>Rurka tracheotomijna be zmankietu uszczelniającego nr 6</t>
  </si>
  <si>
    <t>Rurka tracheotomijna be zmankietu uszczelniającego nr 7</t>
  </si>
  <si>
    <t>Rurka tracheotomijna be zmankietu uszczelniającego nr 8</t>
  </si>
  <si>
    <t>Rurka tracheotomijna be zmankietu uszczelniającego nr 9</t>
  </si>
  <si>
    <t xml:space="preserve">Rurka tracheostomijna nr 6 z mankietem niskociśnieniwym i balonikem kontrolnym wskazującym stan napełnienia, silikonowana, linia rtg na całej długości rurki, taśma mocująca, jałowa, jednorazowego użytku </t>
  </si>
  <si>
    <t xml:space="preserve">Rurka tracheostomijna nr 7 z mankietem niskociśnieniwym i balonikem kontrolnym wskazującym stan napełnienia, silikonowana, linia rtg na całej długości rurki, taśma mocująca, jałowa, jednorazowego użytku </t>
  </si>
  <si>
    <t xml:space="preserve">Rurka tracheostomijna nr 8 z mankietem niskociśnieniwym i balonikem kontrolnym wskazującym stan napełnienia, silikonowana, linia rtg na całej długości rurki, taśma mocująca, jałowa, jednorazowego użytku </t>
  </si>
  <si>
    <t xml:space="preserve">Rurka tracheostomijna nr 9 z mankietem niskociśnieniwym i balonikem kontrolnym wskazującym stan napełnienia, silikonowana, linia rtg na całej długości rurki, taśma mocująca, jałowa, jednorazowego użytku </t>
  </si>
  <si>
    <t>Rurka tracheostomijna z mankietem 9 z odsysaniem</t>
  </si>
  <si>
    <t>szt.</t>
  </si>
  <si>
    <t>Rurka tracheostomijna z mankietem nr 8 z odsysaniem</t>
  </si>
  <si>
    <t>Rurka ustno-gardłowa Guedel, jednorazowa, jałowa, pojedynczo pakowana, kolorowy znacznik rozmiarów: rozmiar: 3, 4, 5, 6, 7, 8. Rozm. W zależności od zapotrzebowań Zamawiającego</t>
  </si>
  <si>
    <t>Prowadnica intubacyjna do rurek intubacyjnych - pełny zakres rozmiarów, w zależności od zapotrzebowań Zamawiającego</t>
  </si>
  <si>
    <t>Filtr termovent t wymiennik ciepła i wilgoci</t>
  </si>
  <si>
    <t>Zamknięty system do odsysania zaintubowanego pacjenta (dorosłego) z cewnikiem o podwójnym świetle dł. cewnika 570mm, rozmiar 14, do 72 godz</t>
  </si>
  <si>
    <t>Zamknięty system do odsysania dla pacjentów dorosłych z tracheostomią - dł. cewnika 300mm, rozmiar 14 ,do 72 godz</t>
  </si>
  <si>
    <t>Uchwyt do rurki intubacyjnej. Rozmiar 7,0 - 8,5</t>
  </si>
  <si>
    <t>Uchwyt do rurki trachestomijnej - dla dorosłych</t>
  </si>
  <si>
    <t>Kaniula neonatologiczna typu Neoflon BD G24 - 0,7 (średnica) x 19 mm (długość), ze skrzydłami posiadającymi zdejmowany uchwyt ułatwiający wprowadzenie kaniuli do naczynia, sterylna, apirogenna, bez lateksu, nietoksyczna, j.u do cewnikowania naczyń obwodowych żylnych, celem podawania leków, żywienia pozajelitowego, krwi i preparatów krwiopochodnych. Cewnik kaniuli wykonany z PTFE Neoflon. Oznakowanie kolorystyczne kaniuli zgodne z ISO. Pakowane po jednej sztuce, opakowanie typu blister pack, część plastikowa usztywniona, na opakowaniu fabrycznie nadrukowana informacja z pełnym opisem kaniuli, o braku lateksu lub PCV oraz zapisana wartość przepływu, posiadająca specjalny kształt końca kaniuli i igły z tylnym szlifem w celu łatwego wprowadzania kaniuli, min. przepływ 13ml/min</t>
  </si>
  <si>
    <t>Kaniula neonatologiczna typu Venflon BD G22 - 0,8 (średnica) x 25 (długość) mm, min. przepływ 31ml/min Opis j.w.</t>
  </si>
  <si>
    <t>Kaniula dożylna neoatologiczna typu Neoflon BD G20 GA, 1,0x32, min. przepływ 54 ml/min, inne parametry j.w.</t>
  </si>
  <si>
    <t>4.</t>
  </si>
  <si>
    <t>Kaniula dożylna neoatologiczna typu Neoflon BD G26 GA, 0,6x19, min. przepływ 10 ml/min, inne parametry j.w.</t>
  </si>
  <si>
    <t>Strzykawka 5ml z dodatkowym uszczelnieniem z żelem znieczulającym zawierającym środki bakteriobójcze (glukonian Chloreksydyny, hydrobenzoesan metylu i propylu), data ważności i skład chemiczny na indywidualnej strzykawce, sterylny, opakowanie papier, folia, a'25szt</t>
  </si>
  <si>
    <t>opak</t>
  </si>
  <si>
    <t>Strzykawka 10ml z dodatkowym uszczelnieniem z żelem znieczulającym zawierającym środki bakteriobójcze (glukonian Chloreksydyny, hydrobenzoesan metylu i propylu), data ważności i skład chemiczny na indywidualnej strzykawce, sterylny, opakowanie papier, folia, a'25szt</t>
  </si>
  <si>
    <t>Filmy DVB 35/43</t>
  </si>
  <si>
    <t>op.a'125 szt</t>
  </si>
  <si>
    <t>Filmy DVB 25/30</t>
  </si>
  <si>
    <t>Filmy DVB 20/25</t>
  </si>
  <si>
    <t>Zestaw  Yankauer</t>
  </si>
  <si>
    <t>Dren do ssaka dwukrotnie rozszerzony 9x6,6x3000mm</t>
  </si>
  <si>
    <t>Wkład workowy j.u 1000ml. na wydzielinę z trwale dołączoną spłaszczoną pokrywą, uszczelniający automatycznie po włączeniu ssaka z zastawką zapopiegającą wypływowi wydzieliny do źródła próżni z portem do pobierania próbek.</t>
  </si>
  <si>
    <t>Wkład workowy j.u 2000ml. na wydzielinę z trwale dołączoną spłaszczoną pokrywą, uszczelniający automatycznie po włączeniu ssaka z zastawką zapopiegającą wypływowi wydzieliny do źródła próżni z portem do pobierania próbek.</t>
  </si>
  <si>
    <t>Pojemnik wielorazowego użytku 1000ml na wkłady workowe (nie jałowy), wykonany z przezroczystego tworzywa ze skalą pomiarową, wyposażony w zintegrowany zaczep do mocowania oraz króciec obrotowy, chodkowy do przyłączenia próżni, możliwość sterylizacji w temp. 121 st.C, kompatybilny z poz. 4</t>
  </si>
  <si>
    <t>Pojemnik wielorazowego użytku 2000ml na wkłady workowe (nie jałowy), wykonany z przezroczystego tworzywa ze skalą pomiarową, wyposażony w zintegrowany zaczep do mocowania oraz króciec obrotowy, chodkowy do przyłączenia próżni, możliwość sterylizacji w temp. 121 st.C, kompatybilny z poz. 5</t>
  </si>
  <si>
    <t>Dreny do drenażu klatki piersiowej Thorax z trocarem F24x390mm</t>
  </si>
  <si>
    <t>Dreny do drenażu klatki piersiowej Thorax z trocarem F26x390mm</t>
  </si>
  <si>
    <t>Dreny do drenażu klatki piersiowej Thorax z trocarem F28x390mm</t>
  </si>
  <si>
    <t>Dreny do drenażu klatki piersiowej Thorax z trocarem F30x390mm</t>
  </si>
  <si>
    <t>Dreny do drenażu klatki piersiowej Thorax z trocarem F32x390mm</t>
  </si>
  <si>
    <t>Zestaw kompaktowy do drenażu klatki piersiowej, sterylny, dwukomorowy, umożliwiający podłączenie drenów umieszczonych w jamie opłucnowej podczas zabiegu operacyjnego lub w sytuacjach nagłych, komora kolekcyjna o pojemności 3000 ml, wyraźna skala ilości drenowanego płynu, zabezpieczony port przy drenie łączącym umożliwiający pobieranie świeżo zdrenowanego płynu do badań, przycisk z filtrem do rozszczelniania układu i wyrównania poziomu ciśnień, port do podłączenia i współpracy z "przenośną próznią", stabilny, z uchwytem do przenoszenia i zawieszania przy łóżku pacjenta, dren łączący elastyczny i przeźroczysty, zabezpieczony przed zagięciem metalową sprężyną, umożliwiający zlokalizowanie zaległej treści, z zatyczką, wszystkie elementy w jednym sterylnym opakowaniu</t>
  </si>
  <si>
    <t>Ostrza wymienne chirurgiczne 10 ze stali węglowej
opak a'100 z napisem prodoucenta na każdym ostrzu</t>
  </si>
  <si>
    <t>op</t>
  </si>
  <si>
    <t>Ostrza wymienne chirurgiczne 11 ze stali węglowej
opak a'100 z napisem prodoucenta na każdym ostrzu</t>
  </si>
  <si>
    <t>Ostrza wymienne chirurgiczne 12 ze stali węglowej
opak a'100 z napisem prodoucenta na każdym ostrzu</t>
  </si>
  <si>
    <t>Ostrza wymienne chirurgiczne 15 ze stali węglowej
opak a'100 z napisem producenta na każdym ostrzu</t>
  </si>
  <si>
    <t>5.</t>
  </si>
  <si>
    <t>Ostrza wymienne chirurgiczne 18 ze stali węglowej
opak a'100 z napisem prodoucenta na każdym ostrzu</t>
  </si>
  <si>
    <t>6.</t>
  </si>
  <si>
    <t>Ostrza wymienne chirurgiczne 20 ze stali węglowej
opak a'100 z napisem prdoucenta na każdym ostrzu</t>
  </si>
  <si>
    <t>7.</t>
  </si>
  <si>
    <t>Ostrza wymienne chirurgiczne 22 ze stali węglowej opak a'100 z napisem prdoucenta na każdym ostrzu</t>
  </si>
  <si>
    <t>Igła 18G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</si>
  <si>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19G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</si>
  <si>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20G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</si>
  <si>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22G dł.88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</si>
  <si>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 xml:space="preserve">Igła 25G  dł. 120 mm do znieczulenia podpajęczynókowego typu Pencil Point  z igłą prowadzącą 20G/35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</si>
  <si>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 xml:space="preserve">Igła 27G dł. 88 mm   do znieczulenia podpajęczynókowego typu Pencil Point  z igłą prowadzącą 22G/35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</si>
  <si>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>Razem</t>
  </si>
  <si>
    <t>Dren Redon nr 12 dł. 75 (70)</t>
  </si>
  <si>
    <t>Dren Redon nr 14 70(75) cm</t>
  </si>
  <si>
    <t>Dren Redon nr 16 dł. 75 (70)</t>
  </si>
  <si>
    <t>Dren Redon nr 18 dł. 75 (70)</t>
  </si>
  <si>
    <t>Dren Redon nr 20</t>
  </si>
  <si>
    <t>Pojemnik próbek śluzu - objętość 40 ml opatrzony skalą rozpoczynającą się od 5ml z odstępami 1ml. Giętki wąż lateksowy umożliwia połączenie z cewnikiem odsysającym z regulatorem ssania do cewnika z nasadą lejkowatą, można uzyskać połączenie przez przełożenie dającego się zdjąć korektora na wąż lateksowy</t>
  </si>
  <si>
    <t>Obwód oddechowy jednorazowy do respiratorów dla dorosłych rozmiar 22M/15F dł. 180cm (2 rury + łącznik Y dł. 180cm)</t>
  </si>
  <si>
    <t xml:space="preserve">Obwód oddechowy jednorazowy do aparatów do znieczuleń dla dorosłych, dla wielu pacjentów rozmiar 22M-22M/15F dł. 180cm (2 rury z łącznikiem Y dł. 180cm + 1 rura z workiem oddechowym o pojemności 1,5 - 2l) </t>
  </si>
  <si>
    <t>Jednorazowy układ oddechowy jednorurowy dwuświatłowy o średnicy 22mm do respiratora dł. 150-280 cm, z kolankiem. Wydajność ogrzania powietrza wdychanego 4,1 stopnia Celcjusza przy przepływie 10 l/min. Rura wydechowa do podłączenia do respiratora rozciągliwa do 50 cm. Jednorazowy, bez zawartości ftalanów, z elastycznymi złączami</t>
  </si>
  <si>
    <t>Zestaw do żywienia dojelitowego Flocare PEG CH 10</t>
  </si>
  <si>
    <t>Zestaw do żywienia dojelitowego Flocare Peg CH 14</t>
  </si>
  <si>
    <t>Zestaw do żywienia dojelitowego Flocare Peg CH 18</t>
  </si>
  <si>
    <t>Worek z zestawem Kangaroo do stosowania grawitacyjnego. Worek wyskalowany, z dużym wlewem od góry, zamykany korkiem, pojemność 1,0 - 1,5 litr. Wykonany z EVA. Zestaw składa się: komora kroplowa, zacisk rolkowy, dren elastyczny posiadający końcówki do podawania leków i płukania zgłębnika, kompatybilny z zgłębnikiem żołądkowym i PEG-iem, nasadka ochronna na końcówkę, pakowany pojedyńczo, sterylizowany (ważność 36 miesięcy), wykonany z PVC</t>
  </si>
  <si>
    <t>Zgłębnik PUR do żywienia dojelitowego  CH 10 dł 130 cm. Przezroczysty, elastyczny przewód zgłębnika, z poliuretanu, z linią kontrastującą w promieniach RTG, łącznik umożliwiający polączenie z przyrządem do żywienia dojelitowego,  z prowadnicą umożliwiającą wprowadzenie zgłębnika do przewodu pokarmowego, sterylny</t>
  </si>
  <si>
    <t>Zgłębnik PUR do żywienia dojelitowego ch 12 dł 110 cm. Opis jak wyżej.</t>
  </si>
  <si>
    <t>Filtr bakteryjno wirusow, mechaniczny-hydrofobowy tzn. nie przepuszczajacy płynów o ciśnieniu do 150cm H2O, o sprawności filtrowania bekterii większej niż 99,999%, objętość/przestrzeń martwa - 52/45ml, waga do 35g, zalecany zakres objętości oddechowej 150-1200ml, zatrzymanie wilgoci 0,4g/h, z równomiernie rozłożonymi, nie składajacymi się fałdami dzięki elementom dystanowym, z centralnie usytuowanym portem do kapnografu, o bezpiecznych dla pacjenta krawędziach, pierscień zapobiegający rozłączeniu (zgodnie z normą ISO-9356).</t>
  </si>
  <si>
    <t xml:space="preserve">Filtr oddechowy elektrostatyczny bakteryjno - wirusowy dla dorosłych, sterylny j.u., o minimalnej skuteczności filtracji bakteryjnej i wirusowej min 99,999%, opór przepływu do 3 cm H2O przy 60 l/min., sterylny, masa do 23g, port kapno zabezpieczony koreczkiem zaciskowym
</t>
  </si>
  <si>
    <t>Próbki w szt.</t>
  </si>
  <si>
    <t>Strzykawka j.u. 1ml z igłą 0,45x12mm do tuberkuliny, a'100szt</t>
  </si>
  <si>
    <t>op.</t>
  </si>
  <si>
    <t>10szt</t>
  </si>
  <si>
    <t>Strzykawka j.u do insuliny z igłą G29 (0,33x12) a'100</t>
  </si>
  <si>
    <t xml:space="preserve">Strzykawka j.u. do pomp infuzyjnych 50/60 ml trzyczęściowa, Luer-Lock, </t>
  </si>
  <si>
    <t xml:space="preserve">Strzykawka j.u. 50/60 ml trzyczęściowa do leków światłoczułych (bursztynowa) luer-lock do pomp infuzyjnych.  </t>
  </si>
  <si>
    <t>5 szt</t>
  </si>
  <si>
    <t xml:space="preserve">Strzykawka j.u. trzyczęściowa 50-60ml cewnikowa typu Janet </t>
  </si>
  <si>
    <t>Strzykawka j.u. Cewnikowa 100ml z dodatkowym łącznikiem luer</t>
  </si>
  <si>
    <t>Przedłużacz do pomp infuzyjnych do leków światłoczułych (nie przezroczysty)</t>
  </si>
  <si>
    <t xml:space="preserve">Przedłużacz do pomp infuzyjnych przezroczysty
długość drenu 150cm
opakowanie jednostkowe typu blister - pack </t>
  </si>
  <si>
    <t>Cewnik do podawania tlenu przez nos dł. 420cm. Miękkie końcówki o gładkich zakończeniach, uniwersalny łącznik, pakowane pojedyńczo</t>
  </si>
  <si>
    <t>Cewnik do podawania tlenu przez nos dł. 200cm. Miękkie końcówki o gładkich zakończeniach, uniwersalny łącznik, pakowane pojedyńczo</t>
  </si>
  <si>
    <t>Przyrząd do przetaczania krwi i preparatów krwi, jałowy, niepirogenny, nietoksyczny, nie zawierający lateksu. W skład przyrządu wchodzą: igła biorcza dwukanałowa, osłonka igły biorczej, hydrofobowy filtr powietrza, zatyczka filtra, komora kroplowa o długości 90mm; pojemność 18 ml wolna od PCV; 20 kropli=1ml+/-0,1ml, filtr krwi o wielkości oczek 200 um, zaciskacz rolkowy z regulacją min. 15mm, rolka zaciskacza, dren medyczny o długości 150 cm, łącznik stożkowy typ luer-lock, osłonka łącznika. Opakowanie jednostkowe typ blister-pack, sterylizowane EO. Nazwa producenta na opakowaniu.</t>
  </si>
  <si>
    <t>3szt</t>
  </si>
  <si>
    <t>Przyrząd do przetaczania płynów infuzyjnych, jałowy, niepirogenny, nietoksyczny, nie zawiera lateksu. W składzie: igła biorcza dwukanałowa, osłonka igły biorczej, hydrofobowy filtr powietrza, zatyczka filtra, komora kroplowa o dł. min. 60mm; poj. 12ml wolna od PCV; 20 kropli=1ml+/-0,1ml, filtr płynu o wielkości oczek 15 um, zaciskacz rolkowy regulacja min. 15mm, rolka zaciskacza, dren o długości 150 cm wykonany z PCV nie zawierający ftalanów, łącznik stożkowy typ luer-lock, osłona łącznika stożkowego, posiadający precyzyjny regulator przepływu z zaczepem do umocowania końcówki drenu na tylnej powierzchni. Kolor nadruku różniący się od nadruku na opakowaniu przyrządów do przetoczeń krwi. Opakowanie jednostkowe typ blister-pack, sterylizowane EO. Nazwa producenta na zaciskaczu</t>
  </si>
  <si>
    <t>Aparat do szybkiego przetaczania płynów</t>
  </si>
  <si>
    <t>Igła iniekcyjna j.u.  0,6x30 a 100szt opis j.w</t>
  </si>
  <si>
    <t>Igła iniekcyjna j.u.  0,7x30 a 100szt opis j.w</t>
  </si>
  <si>
    <t>Igła iniekcyjna j.u.  0,8x22 a 100szt opis j.w</t>
  </si>
  <si>
    <t>Igła iniekcyjna j.u.  0,8x40 a 100szt opis j.w</t>
  </si>
  <si>
    <t>Igła iniekcyjna j.u.  0,9x40 a 100szt opis j.w</t>
  </si>
  <si>
    <t>Igła typ "motylek" z drenem 30cm 22G</t>
  </si>
  <si>
    <t>Kaniula G 16 1,7x 45mm do długotrwałych wlewów dożylnych, wykonana z PTFE,wolna od lateksu i PCV, z zaworem iniekcyjnym, z korkirm samodomykającym, widoczna w promieniach RTG i filtrem hydrofobowym, korek luer-lock z trzpieniem poniżej jego krawędzi, ze skrzydełkami, przepływ 180 ml/min</t>
  </si>
  <si>
    <t>Kaniula G 17 1,4x 45mm do długotrwałych wlewów dożylnych, wykonana z PTFE,wolna od lateksu i PCV, z zaworem iniekcyjnym, z korkirm samodomykającym, widoczna w promieniach RTG i filtrem hydrofobowym, korek luer-lock z trzpieniem poniżej jego krawędzi, ze skrzydełkami, przepływ 125 ml/min</t>
  </si>
  <si>
    <t>Kaniula G 18 1,2x 32mm do długotrwałych wlewów dożylnych, wykonana z PTFE,wolna od lateksu i PCV, z zaworem iniekcyjnym, z korkirm samodomykającym, widoczna w promieniach RTG i filtrem hydrofobowym, korek luer-lock z trzpieniem poniżej jego krawędzi, ze skrzydełkami, przepływ 80 ml/min</t>
  </si>
  <si>
    <t>Kaniula G 20 1,0x 32mm do długotrwałych wlewów dożylnych, wykonana z PTFE,wolna od lateksu i PCV, z zaworem iniekcyjnym, z korkirm samodomykającym, widoczna w promieniach RTG i filtrem hydrofobowym, korek luer-lock z trzpieniem poniżej jego krawędzi, ze skrzydełkami, przepływ 54 ml/min</t>
  </si>
  <si>
    <t>Kaniula G 22 0,8x 25mm do długotrwałych wlewów dożylnych, wykonana z PTFE,wolna od lateksu i PCV, z zaworem iniekcyjnym, z korkirm samodomykającym, widoczna w promieniach RTG i filtrem hydrofobowym, korek luer-lock z trzpieniem poniżej jego krawędzi, ze skrzydełkami, przepływ 31 ml/min</t>
  </si>
  <si>
    <t>Kaniula G 24 0,7x 19mm do długotrwałych wlewów dożylnych, wykonana z PTFE,wolna od lateksu i PCV, z zaworem iniekcyjnym, z korkirm samodomykającym, widoczna w promieniach RTG i filtrem hydrofobowym, korek luer-lock z trzpieniem poniżej jego krawędzi, ze skrzydełkami, przepływ 18 ml/min</t>
  </si>
  <si>
    <t xml:space="preserve">Korki do kaniul białe </t>
  </si>
  <si>
    <t>Kaniula G18,  1,3 x 45mm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95 ml/min</t>
  </si>
  <si>
    <t>Kaniula G20,  1,1 x 32mm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65 ml/min</t>
  </si>
  <si>
    <t>Kaniula G22,  0,9 x 25mm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36 ml/min</t>
  </si>
  <si>
    <t>Kaniula dotętnicza 20G x 45mm z zaworem odcinającym, zapobiegającym wstecznemu wypływowi krwi</t>
  </si>
  <si>
    <t>Pojemniki na odpady medyczne 0,5-0,7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</si>
  <si>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1,0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</si>
  <si>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2,0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</si>
  <si>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3,0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</si>
  <si>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5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</si>
  <si>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10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</si>
  <si>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Cewnik urologiczny typ Nelaton nr 6, jednorazowego użytku, sterylny  dł. 44cm</t>
  </si>
  <si>
    <t>Cewnik urologiczny typ Nelaton nr 8, jednorazowego użytku, sterylny  dł.  44cm</t>
  </si>
  <si>
    <t>Cewnik urologiczny typ Nelaton nr 10, jednorazowego użytku, sterylny  dł. 44cm</t>
  </si>
  <si>
    <t>Cewnik urologiczny typ Nelaton nr 12, jednorazowego użytku, sterylny  dł. 44cm</t>
  </si>
  <si>
    <t>Cewnik urologiczny typ Nelaton nr 14, jednorazowego użytku, sterylny  dł. 44cm</t>
  </si>
  <si>
    <t>Cewnik urologiczny typ Nelaton nr 16, jednorazowego użytku, sterylny  dł. 44cm</t>
  </si>
  <si>
    <t>Cewnik urologiczny typ Nelaton nr 18, jednorazowego użytku, sterylny  dł. 44cm</t>
  </si>
  <si>
    <t>Cewnik urologiczny typ Nelaton nr 20, jednorazowego użytku, sterylny  dł.  44Cm</t>
  </si>
  <si>
    <t>Cewnik urologiczny typ Nelaton nr 22, jednorazowego użytku, sterylny  dł.  44Cm</t>
  </si>
  <si>
    <t xml:space="preserve">Cewnik Foleya Ch 8 dwudrożny z balonem 3-5ml, lateks pokryty silikonem, pakowany podwójnie opakowanie wewnętrzne folia, opakowanie zewnętrzne papier-folia. </t>
  </si>
  <si>
    <t xml:space="preserve">Cewnik Foleya Ch 10 dwudrożny z balonem 3-5ml, lateks pokryty silikonem , pakowany podwójnie opakowanie wewnętrzne folia, opakowanie zewnętrzne papier-folia. </t>
  </si>
  <si>
    <t xml:space="preserve">Cewnik Foleya Ch 12  dwudrożny z balonem 5-15ml, lateks pokryty silikonem, pakowany podwójnie opakowanie wewnętrzne folia, opakowanie zewnętrzne papier-folia. </t>
  </si>
  <si>
    <t xml:space="preserve">Cewnik Foleya Ch 14  dwudrożny z balonem 5-15ml , lateks pokryty silikonem, pakowany podwójnie opakowanie wewnętrzne folia, opakowanie zewnętrzne papier-folia. </t>
  </si>
  <si>
    <t xml:space="preserve">Cewnik Foleya Ch 16  dwudrożny z balonem 5-15ml , lateks pokryty silikonem, pakowany podwójnie opakowanie wewnętrzne folia, opakowanie zewnętrzne papier-folia. </t>
  </si>
  <si>
    <t xml:space="preserve">Cewnik Foleya Ch 18  dwudrożny z balonem 5-15ml, lateks pokryty silikonem, pakowany podwójnie opakowanie wewnętrzne folia, opakowanie zewnętrzne papier-folia. </t>
  </si>
  <si>
    <t xml:space="preserve">Cewnik Foleya Ch 20  dwudrożny z balonem 5-15ml , lateks pokryty silikonem, pakowany podwójnie opakowanie wewnętrzne folia, opakowanie zewnętrzne papier-folia. </t>
  </si>
  <si>
    <t xml:space="preserve">Cewnik Foleya Ch 22  dwudrożny z balonem 5-15ml, lateks pokryty silikonem, pakowany podwójnie opakowanie wewnętrzne folia, opakowanie zewnętrzne papier-folia. </t>
  </si>
  <si>
    <t xml:space="preserve">Cewnik Foleya Ch 24  dwudrożny z balonem 5-15ml, lateks pokryty silikonem, pakowany podwójnie opakowanie wewnętrzne folia, opakowanie zewnętrzne papier-folia. </t>
  </si>
  <si>
    <t>Zgłębnik żołądkowy  08</t>
  </si>
  <si>
    <t>Zgłębnik żołądkowy 12</t>
  </si>
  <si>
    <t>Zgłębnik żołądkowy 14</t>
  </si>
  <si>
    <t>Zgłębnik żołądkowy 16</t>
  </si>
  <si>
    <t>Zgłębnik żołądkowy 18</t>
  </si>
  <si>
    <t>Zgłębnik żołądkowy 20</t>
  </si>
  <si>
    <t>Zgłębnik żołądkowy 22</t>
  </si>
  <si>
    <t>Zgłębnik żołądkowy 24</t>
  </si>
  <si>
    <t xml:space="preserve">Zgłębnik żołądkowy 30 </t>
  </si>
  <si>
    <t>Zgłębnik żołądkowy 32</t>
  </si>
  <si>
    <t>Zgłębnik żołądkowy z zatyczką do karmienia nr 14</t>
  </si>
  <si>
    <t>Zgłebnik żołądkowy z zatyczką dł. 1250mm CH16</t>
  </si>
  <si>
    <t>Zgłebnik żołądkowy z zatyczką dł. 1250mm CH18</t>
  </si>
  <si>
    <t xml:space="preserve">Cewnik do odsysania górnych dróg oddechowych 10CH wykonany z PCW   jednorazowego użytku, gładki , jałowy, sterylizowane tlenkiem etylenu, kolor konektora jest kodem średnicy cewnika </t>
  </si>
  <si>
    <t xml:space="preserve">Cewnik do odsysania górnych dróg oddechowych 14CH wykonany z PCW   jednorazowego użytku, gładki , jałowy, sterylizowane tlenkiem etylenu, kolor konektora jest kodem średnicy cewnika </t>
  </si>
  <si>
    <t xml:space="preserve">Cewnik do odsysania górnych dróg oddechowych 16CH wykonany z PCW   jednorazowego użytku, gładki , jałowy, sterylizowane tlenkiem etylenu, kolor konektora jest kodem średnicy cewnika </t>
  </si>
  <si>
    <t xml:space="preserve">Cewnik do odsysania górnych dróg oddechowych 18CH  wykonany z PCW  jednorazowego użytku, gładki , jałowe, sterylizowane tlenkiem etylenu, kolor konektora jest kodem średnicy cewnika </t>
  </si>
  <si>
    <t>Cewnik do odsysania drzewa oskrzelowego z kontrolą ssania, prosty z otworem końcowym i dwoma bocznymi  jednorazowego użytku, gładki, jałowy, rozmiar 14,16, 18CH dł. 50-60cm</t>
  </si>
  <si>
    <t>Worek na wymioty</t>
  </si>
  <si>
    <t>Worki do dobowej zbiórki moczu 2 litry jałowe z zaworem spustowym typ T</t>
  </si>
  <si>
    <t>Woreczki do pobierania próbek moczu dla chłopców</t>
  </si>
  <si>
    <t>Woreczki do pobierania próbek moczu dla dziewczynek</t>
  </si>
  <si>
    <t>Słoje do dobowej zbiórki moczu z zakrętką  plastikowe 2-2,5l z portem do pobierania próbek</t>
  </si>
  <si>
    <t>Cewnik Pezzer Ch 22 sterylny</t>
  </si>
  <si>
    <t>Cewnik Pezzer Ch 30 sterylny</t>
  </si>
  <si>
    <t>Cewnik Pezzer Ch 32 sterylny</t>
  </si>
  <si>
    <t>Cewnik Pezzer Ch 34 sterylny</t>
  </si>
  <si>
    <t>cewnik Tiemanna Ch 10</t>
  </si>
  <si>
    <t>cewnik Tiemanna Ch 12</t>
  </si>
  <si>
    <t>cewnik Tiemanna Ch 14</t>
  </si>
  <si>
    <t>cewnik Tiemanna Ch 16</t>
  </si>
  <si>
    <t>cewnik Tiemanna Ch 18</t>
  </si>
  <si>
    <t>Sonda z zatyczką do karmienia noworodków i wcześniaków 6CH</t>
  </si>
  <si>
    <t>Sonda z zatyczką do karmienia noworodków i wcześniaków 8CH</t>
  </si>
  <si>
    <t>Sonda Sengstakena CH 18, CH 21 sterylna</t>
  </si>
  <si>
    <t>Pojemnik bakteriologiczny poj. do 30ml, niesterylny</t>
  </si>
  <si>
    <t xml:space="preserve">Pojemnik bakteriologiczny z łopatką z PP, niesterylny </t>
  </si>
  <si>
    <t xml:space="preserve">Pojemnik  sterylny na mocz z PP poj. do 100ml  </t>
  </si>
  <si>
    <t>Pojemnik na mocz 100ml</t>
  </si>
  <si>
    <t>Osłonki na głowice dopochwową USG</t>
  </si>
  <si>
    <t>Wzierniki ginekologiczne jednorazowe M (CUSCO)</t>
  </si>
  <si>
    <t>Wzierniki ginekologiczne jednorazowe XS i S (CUSCO)</t>
  </si>
  <si>
    <t>8.</t>
  </si>
  <si>
    <t>Kieliszki do podawania leków j.u  A' 70 SZT</t>
  </si>
  <si>
    <t>9.</t>
  </si>
  <si>
    <t>Miski nerkowate plastikowe, długość 25 cm</t>
  </si>
  <si>
    <t>10.</t>
  </si>
  <si>
    <t>Baseny plastikowe</t>
  </si>
  <si>
    <t>11.</t>
  </si>
  <si>
    <t>Kaczki plastikowe damskie lub męskie w zależności od zapotrzebowań Zamawiającego, z uchwytem do zawieszenia na łóżko</t>
  </si>
  <si>
    <t>12.</t>
  </si>
  <si>
    <t>Pojniki dla chorych</t>
  </si>
  <si>
    <t>13.</t>
  </si>
  <si>
    <t>Zacisk do pępowiny mikrobiologicznie czysty</t>
  </si>
  <si>
    <t>14.</t>
  </si>
  <si>
    <t>Zestaw do lewatyw z twardą kanką</t>
  </si>
  <si>
    <t>15.</t>
  </si>
  <si>
    <t>Szpatułka laryngologiczna jednorazowa  a'100szt.</t>
  </si>
  <si>
    <t>16.</t>
  </si>
  <si>
    <t>Opaski identyfikacyjne dla noworodków</t>
  </si>
  <si>
    <t>17.</t>
  </si>
  <si>
    <t>Opaski identyfikacyjne dla dorosłych</t>
  </si>
  <si>
    <t>19.</t>
  </si>
  <si>
    <t>Jednorazowe szczoteczki do chirurgicznego mycia rąk, plastikowe</t>
  </si>
  <si>
    <t>Wkład jednorazowy do basenu. Kompatybilny z basenem płaskim o pojemności 2000 ml. Produkcji firmy ROW-LAM, który Zamawiający posiada</t>
  </si>
  <si>
    <t>Kranik trójdrożny a'50 szt</t>
  </si>
  <si>
    <t>2 szt</t>
  </si>
  <si>
    <t>Obuwie ochronne foliowe</t>
  </si>
  <si>
    <t>Pensety jednorazowe</t>
  </si>
  <si>
    <t>Zatyczka do cewników schodkowa a'100 szt</t>
  </si>
  <si>
    <t>Elektrody do EKG samoprzylepne ø 50 mm, op=50 szt</t>
  </si>
  <si>
    <t>Elektrody do EKG samoprzylepne ø 25mm pediatryczne; baza-gąbka; żel-stały</t>
  </si>
  <si>
    <t>Elektrody EKG dla wcześniaków, jednorazowe, samoprzylepne, z przewodami dł. 50 cm, kompatybilne z monitorem MP-30/X2 typ M8002A marki Philips (zestaw zawiera 3 szt)</t>
  </si>
  <si>
    <t>zestaw</t>
  </si>
  <si>
    <t>Żel do USG - wodny, hypoalergiczny, opakowanie = 5 litrów</t>
  </si>
  <si>
    <t>Żel do USG, szt=0,5 litr</t>
  </si>
  <si>
    <t>Żel do EKG, o pojemności 0,5 litra</t>
  </si>
  <si>
    <t>Papier do EKG ASCARD A 4</t>
  </si>
  <si>
    <t>Papier do EKG  Hellige Cardio Smart 21 (o wymiarach składki 297mm x210mm, 100 arkuszy w składce)</t>
  </si>
  <si>
    <t xml:space="preserve">Papier EKG do Page Writer 200/300pi M1771A/1770A do HP M1709A </t>
  </si>
  <si>
    <t>Papier EKG do defibrylatora ZOLL M</t>
  </si>
  <si>
    <t>Papier do Printera K65HM USG -High Denistite type</t>
  </si>
  <si>
    <t xml:space="preserve">Papier do Printera K91HG-CE USG   </t>
  </si>
  <si>
    <t>Papier do aparatu KTG Sonical Oxford Team, rozm. 143mm x 150mm x300mm</t>
  </si>
  <si>
    <t>Papier do programatora Biotronik EPR 1000, rozm. 125mm x 111mm</t>
  </si>
  <si>
    <t>Papier do programatora Medtronic 9790/9790c, rozm. 110mm x 150mm</t>
  </si>
  <si>
    <t>Worki foliowe na zwłoki, białe- matowe ,  na zamek
błyskawiczny, z minimum 4 uchwytami dodatkowo
wzmocnionymi folią, worki muszą być wykonane z wytrzymałej
folii o grubości min. 0,18 mm i wytrzymałości do 180 kg w
rozmiarach min. 220 cm x min. 90 cm, dno każdego worka
dodatkowo wzmocnione folią – tzn. podwójne dno, pakowane
pojedynczo + do każdego worka dołączone 2 pary rękawiczek
jednorazowych.</t>
  </si>
  <si>
    <t>Zestaw do znieczuleń zewnątrzoponowych z filtrem zawierający igłę typ Touhy z nieruchomymi skrzydełkami 18G x 80 mm, strzykawka niskooporowa, cewnik zewnątrzoponowy z prowadnikiem, filtr płaski o gęstości 0,2 um, końce filtra zabezpieczone zatyczką lub koreczkiem z systemem mocowania do skóry pacjenta, łącznik cewnika typ Luer-Lock, zatrzaskowy element mocujący filtr z cewnikiem</t>
  </si>
  <si>
    <t>cena jednostkowa</t>
  </si>
  <si>
    <t>Pieluchomajtki M   op=30szt. Pieluchomajtki o podwyższonej chłonności, wykonane  z laminatu oddychającego na całej zewnętrznej powierzchni, posiadające elastyczne przylepcorzepy, superabsorbent z właściwością neutralizacji zapachów, dwa ściągacze taliowe-przód i tył, wewnątrz falbanki skierowane na zewnątrz zapobiegające wyciekom, system rozprowadzenia wilgoci po całej powierzchni, nie zawierające lateksu.</t>
  </si>
  <si>
    <t>Pieluchomajtki L   op=30szt, opis jak wyżej</t>
  </si>
  <si>
    <t>Pieluchomajtki XL   op=30szt, opis jak wyżej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</si>
  <si>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</si>
  <si>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Aparat do przetoczeń Infusomat Space Line Standard</t>
  </si>
  <si>
    <t>Aparat do przetoczeń Infusomat Space Line do żywienia dojelitowego z multikonektorem</t>
  </si>
  <si>
    <t>Zestaw Cystofix  CH 10</t>
  </si>
  <si>
    <t>Czepek do mycia głowy pacjenta nie wymagający dodatkowego namoczenia głowy, w opakowaniu pomagającym utrzymać temparaturę czepka oraz zapewniającym możliwość podgrzewania w kuchence mikrofalowej do 30 sekund przy mocy 1000 W.</t>
  </si>
  <si>
    <t>Anoskop, wziernik plastikowy, jednorazowy do gumkowania żylaków odbytu, dla dorosłych w zakresie pełnego asortymentu</t>
  </si>
  <si>
    <t>Koce samoogrzewające jednorazowe, Easy Warm, w rozm. 152 x 92 cm</t>
  </si>
  <si>
    <t xml:space="preserve">Termometry medyczne bezdotykowe, testowane klinicznie, dopuszczony do stosowania w jednostkach służby zdrowia, czas pomiaru 1 s, dokładność pomiaru +/- 0,1°C, podświetlany i czytelny wyświetlacz, regulowane ustawienie alarmu informującego o gorączce, </t>
  </si>
  <si>
    <t>Jałowy zestaw opatrunkowy do terapi podciśnieniowej duży o składzie : opatrunek piankowy z siatkowego poliuretanu o otwartych porach, w kolorze czarnym, w rozmiarze 25x15x3 cm - 1 szt, z drenem w postaci miekkiego elestycznego kanału, zapobiegającego uszkodzeniom tkanek w trakcie terapii, zakończonym z jednej strony szybko-złączką, a z drugiej kątownikiem z prostokątną folią samoprzylepną z zaokrąglonymi brzegami - 1 szt, folia samoprzylepna, okluzyjna 20x30cm - 3 szt, Kompatybilny z urządzeniem Renasys EZ Plus posiadanym przez Zamawiającego</t>
  </si>
  <si>
    <t>Jałowy jednorazowy zbiornik z żelem bakteriobójczym o pojemności 250 ml, z drenem, filtrem przepływowym do podłączenia z aparatem do podciśnieniowego leczenia ran, oraz dodatkowym drenem zakończonym z jednej strony szybko-złączką, a z drugiej  końcówką do podłączenia ze zbiornikiem. Zbiornik bez otworów umożliwiających przypadkową kontaminację i wydostanie się skażonego materiału. Kompatybilny z urządzeniem Renasys EZ Plus posiadanym przez Zamawiającego</t>
  </si>
  <si>
    <t>Dren w postaci miękkiego elastycznego kanału, zapobiegającego uszkodzeniom tkanek w trakcie terapii, zakończonym z jednej strony szybko-złączką, a z drugiej kątownikiem z prostokątną folia samoprzyleną z zaokrąglonymi nbrzegami - 1 szt, Kompatybilny z urządzeniem Renasys EZ Plus posiadanym przez Zamawiającego.</t>
  </si>
  <si>
    <t>Paroprzepuszczalny, transparentny opatrunek z folii poliuretanowej z systemem aplikacji, sterylny, w rozmiarze 15 cm x 20 cm</t>
  </si>
  <si>
    <t>Dren płaski 200 x 7 cm, Kompatybilny z urządzeniem Renasys EZ Plus posiadanym przez Zamawiającego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</si>
  <si>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</si>
  <si>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</si>
  <si>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</si>
  <si>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</si>
  <si>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Strzykawka j.u. 5ml dwuczęściowa, skala co 0,2ml rozszerzana do 6ml, przezroczysty cylinder, tłok mleczny,  nazwa producenta na pojedynczej strzykawce, a'100szt</t>
  </si>
  <si>
    <t>Igła iniekcyjna j.u. 1,1x40 a 100szt krótko i długościęta opis j.w</t>
  </si>
  <si>
    <t>Igła iniekcyjna j.u. 1,2x40 a 100szt krótko i długościęta opis j.w</t>
  </si>
  <si>
    <t>Igła iniekcyjna bezpieczna j.u. 0,8x40 a 100 szt opis j.w.</t>
  </si>
  <si>
    <t>Igła iniekcyjne bezpieczna j.u. 0,7x30 a 100 szt opis j.w.</t>
  </si>
  <si>
    <t>Igła iniekcyjna  bezpieczna j.u. 0,9 x40 a 100 szt opis j.w.</t>
  </si>
  <si>
    <t>Cewnik Latitude do badań motorycznych, anorektalny, jednorazowy, sterylny</t>
  </si>
  <si>
    <t>Cewnik Latitude do badań motorycznych, przełykowy, jednorazowy, sterylny</t>
  </si>
  <si>
    <t>Marker chirurgiczny z wyskalowaną podziałką, sterylny</t>
  </si>
  <si>
    <t>Słoje do dobowej zbiórki moczu tzw. "Tulipan", plastikowe 2-2,5l z podziałką, z zakrywką</t>
  </si>
  <si>
    <t>po jednej szt z każdego typu</t>
  </si>
  <si>
    <t>1 szt</t>
  </si>
  <si>
    <t>Strzygarka chirurgiczna z ruchoma głowicą, możliwość łatwego i szybkiego zakładania jednorazowych ostrzy na klik i bezdotykowego zdejmowania, usuwająca owłosienie (krótkie i długie, mokre i suche)  z każdej części ciała zapewniająca ciągłą pracę przez min. 60 minut po pełnym naładowaniu, bateria typ NiMH, spełniająca wymogi Dyrektywy 93/42/EEC, ładowarka w komlecie umożliwiająca ładowanie strzygarki w pozycji stojącej z diodą sygnalizującąproces ładowania. Możliwość łatwego czyszczenia i dezynfekcji na mokro</t>
  </si>
  <si>
    <t>Ostrza jednorazowe do strzygarek do w/w strzygarek. Sterylne, ostrza ruchome, odsunięte od skóry, do wszystkich rodzajów owłosienia i uniwersalne. Proste zakładanie na klik i bezdotykowe zdejmowanie ostrza, pakowane pojedyńczo, opakowanie typu blister-pack</t>
  </si>
  <si>
    <t>Ostrza do strzygarki kompatybilne ze stzygarką 3M model 9660 CHANGER</t>
  </si>
  <si>
    <t>Ostrza do strzygarki MediClip, jednorazowe, sterylne, pakowane pojedyńczo , opakowanie typu blister-pack, różne rodzaje ostrzy tj. do owłosienia krótkiego, długiego, gęstego, okolic wrażliwych, uniwersalne</t>
  </si>
  <si>
    <t>Taca na leki o wymiarach 430x325x60mm, zawiera 16 podstawek z miejscami na kieliszki i wsuwki na szczegółowy opis (nazwisko pacjenta, przepisane leki). W kolorze niebieskim lub białym.</t>
  </si>
  <si>
    <t>Przyrząd do podawania leków światłoczułych-bursztynowy, posiadający odpowietrznik z filtrem bakteryjnym i komorę kroplową wolna od PVC, bez zawartości ftalanów DEHP (informacja na opakowaniu). Wyposażony jest w łóacznik luer-lock umożliwiający szczelne połaczenie z kaniulą i uchwyt na dren. Dokładnie oznaczony na opakowaniu rodzaj aparatu i przeznaczenie</t>
  </si>
  <si>
    <t>3 szt</t>
  </si>
  <si>
    <t>Strzykawka j.u. 2ml dwuczęściowa, skala co 0,1ml rozszerzana do 2,5 ml, przezroczysty cylinder, tłok mleczny,  nazwa producenta na pojedynczej strzykawce, a'100szt</t>
  </si>
  <si>
    <t>Strzykawka j.u. 10 ml dwuczęściowa, skala co 0,5 ml rozszerzana do 11ml, przezroczysty cylinder, tłok mleczny,  nazwa producenta na pojedynczej strzykawce, a'100szt</t>
  </si>
  <si>
    <t>Strzykawka j.u. 20ml dwuczęściowa, skala co 1 ml rozszerzana do 24ml, przezroczysty cylinder, tłok mleczny,  nazwa producenta na pojedynczej strzykawce, a'100szt</t>
  </si>
  <si>
    <t>Golarki jednorazowe, podwójne ostrze, precyzyjnie i dokładnie golące pole operacyjne</t>
  </si>
  <si>
    <t xml:space="preserve">Igła 25G  dł. 88-90 mm do znieczulenia podpajęczynókowego typu Pencil Point  z igłą prowadzącą 20G/35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</si>
  <si>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>Uwaga do pakietu: Zestaw - końcówka z regulacją siły ssania i bez regulacji. Ilości w poszczególnych rodzajach w zależności od zapotrzebowań Zamawiającego</t>
  </si>
  <si>
    <t>Nakłuwacze nożykowe, 1,5mm oraz 2mm, pakowane po 200 szt.</t>
  </si>
  <si>
    <t>Zestaw do tracheostomii przezskórnej metodą Seldingera: zestaw do tracheotomii przezskórnej z peanem wielorazowym, rurka Blue Line Ultra z mankietem Soft Seal o średnicy wew. 8mm,</t>
  </si>
  <si>
    <t>Zestaw do tracheostomii przezskórnej metodą Seldingera: zestw do tracheotomii przezskórnej bez peana, rurka Blue Line Ultra z mankietem Soft Seal o średnicy wew. 8mm,</t>
  </si>
  <si>
    <t>Przyrząd infuzyjny bez PVC jednorazowego użytku, jałowy, posiadający ostry kolec ostrza i odpowietrznik z drożnym filtrem p/bakteryjnym o wielkości 15 mikronów, posiadający komorę kroplową z zaciskiem rolkowym do sterowania prędkości przepływu płynów. Posiada łącznik luer-lock umożliwiający szczelne połączenie z kaniulą. Przyrząd bez zawartości ftalanów i PVC, przeznaczony do podawania leków cytostatycznych. Dokładnie oznaczony na opakowaniu rodzaj aparatu i przeznaczenie</t>
  </si>
  <si>
    <t>Przyrząd j.u. do podaży Paclitaxelu, sterylny, posiadający ostry kolec ostrza i odpowietrznik z drożnym filtrem antybakteryjnym 0,2 mikronów, komorę kroplową z zaciskiem rolkowym do regulacji przepływu płynów, łącznik Luer-Lock umożliwiający szczelne połączenie z kaniulą, bez zawartości ftalanów i PCV. Dokładnie oznaczony na opakowaniu rodzaj aparatu i przeznaczenie.</t>
  </si>
  <si>
    <t>Staza bezlateksowa (chroniąca przed reakcjami alergicznymi i podraznieniami), do uciskania żyły przy pobieraniu krwi. Wykonana z szerokiegoi rozciągliwego paska gumy syntetycznej. Wysoka wytrzymałość na rozciąganie. Opakowanie umożliwiające wygodne dzielenie perforowanych opasek o długości 45 cm i szerokości 2,5 cm.</t>
  </si>
  <si>
    <t>cena jednostkowa brutto</t>
  </si>
  <si>
    <t>Filmy DVM 20/25</t>
  </si>
  <si>
    <t>Obuwie ochronne wzmocnione</t>
  </si>
  <si>
    <t>10 szt</t>
  </si>
  <si>
    <t>Igła do PENA 0,23x4mm a'100</t>
  </si>
  <si>
    <t>Igła do PENA 0,23x6mm a'100</t>
  </si>
  <si>
    <t>Sonda gastrostomijna do podawania pokarmu, rozm w zakresie CH 18-24, średnica balonu 20 mm, ilość w poszczególnych rozmiarach uzależniony od zapotrzebowań Zamawiającego</t>
  </si>
  <si>
    <t>Pojemnik histopatologiczny z PS ze szczelnym zamknięciem, odporny na formalinę opojemności 100 ml</t>
  </si>
  <si>
    <t>Pojemnik histopatologiczny z PS ze szczelnym zamknięciem, odporny na formalinę opojemności 500 ml</t>
  </si>
  <si>
    <t>Pojemnik histopatologiczny z PS ze szczelnym zamknięciem, odporny na formalinę opojemności 1000 ml</t>
  </si>
  <si>
    <t>Pojemnik histopatologiczny z PS ze szczelnym zamknięciem, odporny na formalinę opojemności 2000 ml</t>
  </si>
  <si>
    <t>Pojemnik histopatologiczny z PS ze szczelnym zamknięciem, odporny na formalinę opojemności 5000 ml</t>
  </si>
  <si>
    <t>Pojemnik histopatologiczny z PS ze szczelnym zamknięciem, odporny na formalinę opojemności 10000 ml</t>
  </si>
  <si>
    <t>Strzykawka trzyczęściowa bezpieczna, o pojemności 3 ml z końcówką luer-lock, posiadająca mechanizm umożliwiający schowanie igły w cylindrze po użyciu oraz zabezpieczenie przed ponownym użyciem strzykawki, czytelna i trwała czarna skala pomiarowa, podwójnie uszczelnienie tłoka, nazwa własna na cylindrze, sterylizowana EO, informacja o braku lateksu na opakowaniu jednostkowym, pakowane po 100 sztuk w opakowaniu jednostkowym</t>
  </si>
  <si>
    <t>Strzykawka trzyczęściowa bezpieczna, o pojemności 5 ml z końcówką luer-lock, posiadająca mechanizm umożliwiający schowanie igły w cylindrze po użyciu oraz zabezpieczenie przed ponownym użyciem strzykawki, czytelna i trwała czarna skala pomiarowa, podwójnie uszczelnienie tłoka, nazwa własna na cylindrze, sterylizowana EO, informacja o braku lateksu na opakowaniu jednostkowym, pakowane po 100 sztuk w opakowaniu jednostkowym</t>
  </si>
  <si>
    <t>Strzykawka trzyczęściowa bezpieczna, o pojemności 10 ml z końcówką luer-lock, posiadająca mechanizm umożliwiający schowanie igły w cylindrze po użyciu oraz zabezpieczenie przed ponownym użyciem strzykawki, czytelna i trwała czarna skala pomiarowa, podwójnie uszczelnienie tłoka, nazwa własna na cylindrze, sterylizowana EO, informacja o braku lateksu na opakowaniu jednostkowym, pakowane po 100 sztuk w opakowaniu jednostkowym</t>
  </si>
  <si>
    <t>Strzykawka trzyczęściowa bezpieczna, o pojemności 20 ml z końcówką luer-lock, posiadająca mechanizm umożliwiający schowanie igły w cylindrze po użyciu oraz zabezpieczenie przed ponownym użyciem strzykawki, czytelna i trwała czarna skala pomiarowa, podwójnie uszczelnienie tłoka, nazwa własna na cylindrze, sterylizowana EO, informacja o braku lateksu na opakowaniu jednostkowym, pakowane po 100 sztuk w opakowaniu jednostkowym</t>
  </si>
  <si>
    <t>Igła aspiracyjna ścięta centralnie pod kątem 45 stopni 1,2x40 ju. bez filtra</t>
  </si>
  <si>
    <t>Igła aspiracyjna ścięta centralnie pod kątem 45 stopni 1,2x40 ju. z filtrem</t>
  </si>
  <si>
    <t>Szczoteczki z tworzywa sztucznego jednorazowego użytku sterylne do pobierania wymazów cytologicznych umożliwiających pobranie w rozmazie jednocześnie komórek szyjki macicy, kanału szyjki i strefy transformacji, Cervex-brush</t>
  </si>
  <si>
    <t>Szczoteczki z tworzywa sztucznego jednorazowego użytku sterylne do pobierania wymazów cytologicznych umożliwiających pobranie w rozmazie jednocześnie komórek szyjki macicy, kanału szyjki i strefy transformacji, Cervex-brush combi</t>
  </si>
  <si>
    <t>Szczoteczka cytologiczna wewnątrzkanałowa TYP 1 jałowa</t>
  </si>
  <si>
    <t>Dren tlenowy do maski dł. 200-213 cm</t>
  </si>
  <si>
    <t xml:space="preserve">Maska z osłoną na oczy </t>
  </si>
  <si>
    <t xml:space="preserve">Maska krtaniowa sterylna nr 4, 5 </t>
  </si>
  <si>
    <t>Pakiet 3 - Rurki intubacyjne z mankietem</t>
  </si>
  <si>
    <t>Pakiet 4 - System do odsysania pacjenta</t>
  </si>
  <si>
    <t>Pakiet 5 - Uchwyty do rurek</t>
  </si>
  <si>
    <t>Pakiet 6 - Kaniule pediatryczne</t>
  </si>
  <si>
    <t>Pakiet 7 - Żele znieczulające</t>
  </si>
  <si>
    <t>Pakiet 8 -Filmy DVB</t>
  </si>
  <si>
    <t>Pakiet 9 - Wkłady workowe</t>
  </si>
  <si>
    <t>Pakiet 10 - Zestaw Yankauer i dren do ssaka</t>
  </si>
  <si>
    <t>Pakiet 11- Torakochirurgia</t>
  </si>
  <si>
    <t>Pakiet 12 - Ostrza chirurgiczne</t>
  </si>
  <si>
    <t>Pakiet 13 - Igły do znieczuleń</t>
  </si>
  <si>
    <t>Pakiet 14- Dreny Redon</t>
  </si>
  <si>
    <t>Pakiet 16 - Obwody oddechowe</t>
  </si>
  <si>
    <t>Pakiet 17 - Igła do znieczuleń splotów</t>
  </si>
  <si>
    <t>Pakiet 18 - Układ oddechowy</t>
  </si>
  <si>
    <t>Pakiet 19- Zgłębnik do żywienia dojelitowego</t>
  </si>
  <si>
    <t>Pakiet 20- Zestaw do żywienia dojelitowego Flocare PEG CH 10</t>
  </si>
  <si>
    <t>Pakiet 21 - Przyrząd do podawania cytostatyków</t>
  </si>
  <si>
    <t>Pakiet 22 -Filtr bakteryjno wirusowy</t>
  </si>
  <si>
    <t>Pakiet 23 -Filtr oddechowy</t>
  </si>
  <si>
    <t>Pakiet 24- Strzykawki jednorazowe</t>
  </si>
  <si>
    <t>Pakiet 25- Strzykawki bezpieczne</t>
  </si>
  <si>
    <t>Pakiet 26- Igły, strzykawki,  aparaty do przetoczeń</t>
  </si>
  <si>
    <t>Pakiet 27- Cewniki do podawania tlenu</t>
  </si>
  <si>
    <t>Pakiet 28- Igła motylek</t>
  </si>
  <si>
    <t>Pakiet 29- Kaniule, korki do kaniul</t>
  </si>
  <si>
    <t>Wkład jednorazowy do ssaka BASIC</t>
  </si>
  <si>
    <t>Pakiet 30- Kaniule bezpieczne</t>
  </si>
  <si>
    <t>Pakiet 31- Kaniule dotętnicze</t>
  </si>
  <si>
    <t>Pakiet 32- Pojemniki na odpady medyczne</t>
  </si>
  <si>
    <t>Pakiet 33- Pojemniki histopatologiczne</t>
  </si>
  <si>
    <t>Pakiet 34 - Cewniki urologiczne, cewniki do odsysania, zgłębmiki żołądkowe</t>
  </si>
  <si>
    <t>Pakiet 35 - Sonda Sengstakena</t>
  </si>
  <si>
    <t>Pakiet 36 - Drobny sprzęt medyczny</t>
  </si>
  <si>
    <t>Pakiet 37 - Stazy jednorazowe</t>
  </si>
  <si>
    <t>Pakiet 38 - Szczoteczki chirurgiczne</t>
  </si>
  <si>
    <t>Pakiet 39 - Szczoteczki cytologiczne</t>
  </si>
  <si>
    <t>Pakiet 40 - Drobny sprzęt medyczny</t>
  </si>
  <si>
    <t>Pakiet 41- Elektrody, żele, rejestratory</t>
  </si>
  <si>
    <t>Pakiet 42 - Worki na zwłoki</t>
  </si>
  <si>
    <t>Pakiet 43 - Zestawy do znieczuleń</t>
  </si>
  <si>
    <t>Pakiet 44 - Pieluchomajtki</t>
  </si>
  <si>
    <t>Pakiet 45 - Zestaw do cewnikowania</t>
  </si>
  <si>
    <t>Pakiet 46 - Zestaw do biopsji aspiracyjnej macicy</t>
  </si>
  <si>
    <t>Pakiet 47- Infusomat Space Line Standard</t>
  </si>
  <si>
    <t>Pakiet 48- Maski medyczne</t>
  </si>
  <si>
    <t>Pakiet 49- Cewnik Couvelair</t>
  </si>
  <si>
    <t>Pakiet 50- Cystofix</t>
  </si>
  <si>
    <t>Pakiet 51- Inne artykuły medyczne</t>
  </si>
  <si>
    <t>Pakiet 52- Cewniki Latitude</t>
  </si>
  <si>
    <t>Pakiet 53- Anoskop</t>
  </si>
  <si>
    <t>Pakiet 54- Koce samoogrzewające</t>
  </si>
  <si>
    <t>Pakiet 55- Zestaw do tracheostomii przezskórnej</t>
  </si>
  <si>
    <t>Pakiet 56- Termometry medyczne</t>
  </si>
  <si>
    <t>Pakiet 57- Tace na leki</t>
  </si>
  <si>
    <t>Pakiet 58- Osprzęt do urzadzenia Renasys Plus EZ</t>
  </si>
  <si>
    <t>Pakiet 59- Strzygarki chirurgiczne</t>
  </si>
  <si>
    <t>Pakiet 60 - Ostrza do strzygarek</t>
  </si>
  <si>
    <t>Pakiet 61 - Ostrza do strzygarek</t>
  </si>
  <si>
    <t>Pakiet 62 - Strzykawka do płukania ucha</t>
  </si>
  <si>
    <t>Żanety do płukania przewodu słuchowego. Sterylne, niepirogenne, poj. 100 ml, z ostrą końcówką typ stożek</t>
  </si>
  <si>
    <t>Zestawy do nakłucia jamy opłucnowej (paracentezy/teracentezy), jałowy, jednorazowy, zawiera: trójdrożny kranik odcinający, 3 igły typ Lancet(14G,18G,16G), worek 2 litrowy z zaworem spustowym</t>
  </si>
  <si>
    <t>Maska tlenowa z nebulizatorem i drenem 210 cm, wykonana z nietoksycznego PCV, bez lateksu, posiada regulowaną blaszkę na nos i gumke mocującą, dren zakończony uniwersalnymi łącznikami i odporny na zagięcia o przekroju gwiazdkowym, Nebulizator o poj. 6 ml i skalowany co 1 ml. Jednorazowa, sterylizowana tlenkiem etylenu.</t>
  </si>
  <si>
    <t>Papier do drukarki SONY do aparatu RTG z ramieniem /C/, SONY UPP-210HD, 210mm x 25m</t>
  </si>
  <si>
    <t xml:space="preserve">Igła do znieczuleń splotów nerwów obwodowych z krotkim szlifem 30 stopni o rozmiarze 22G x 50 mm. Wpełni izolowana aż do szlifu, połączona na stałe z kablem elektrycznym i drenem do infuzjii. Skalibrowana z Neurostymulatorem Stimuplex HNS 12, który zamawiajacy posiada. </t>
  </si>
  <si>
    <t>Igła do znieczuleń splotów nerwów obwodowych typu Stimuplex Ultra 22G x 2 cale, 0,7x50mm, o podwyższonej echogeniczności, bardzo dobrze widoczna pod USG. Skalibrowana do pracy z neurostymulatorem Stimuplex HNS 12, który Zamawiający posiada. Wygodny karbowany uchwyt ze znacznikiem kierunku szlifu oraz zintegrowanymi w tylnej części kabelkiem elektrycznym i drenikiem infuzyjnym. Igła pokryta gładką warstwą izolacyjną na całej swojej długości poza szlifem. Szlif 30 stopni, znaczniki głębokości wkłucia igły co 1 cm, powierzchnia echogeniczna położona pod izolacją igły, powierzchnia echogeniczna musi znajdować się na odcinku 20 mm od czubka igły i dawać echo w postaci trzech czytelnych odcinków, sterylna, pakowana pojedyńczo.</t>
  </si>
  <si>
    <t>Sterylny zestaw osłona na głowicę USG wraz z żelem. Skład: osłona na głowicę USG w rozmiarze 13 x 61 cm, żel sterylny do USG, dwa rodzaje dwupunktowych mocowań osłony do głowicy, sterylna serweta 40 x 40 cm</t>
  </si>
  <si>
    <t>Zestaw do toalety j.ustnej zawierający szczoteczkę do zębów z odsysaniem z zastawką do regulacji siły odsysania oraz z gąbką na górnej powierzchni, bezalkoholowy płyn do płukania ust z 0,05% rozstworem chlorku cetylopirydyny, gąbka-aplikator, preparat nawilżający do ust na bazie wodnej</t>
  </si>
  <si>
    <t>Pakiet 63 - System ResspiFlo</t>
  </si>
  <si>
    <t>Zamkniety system do nawilżania ResspiFlo o pojemności 500 ml z głowicą</t>
  </si>
  <si>
    <t>Dozownik do tlenu, kompatybilny do zamkniętego systemu nawilżania Resspiflo</t>
  </si>
  <si>
    <t xml:space="preserve">Spódniczki ginekologiczne </t>
  </si>
  <si>
    <t>Zestaw do cewnikowania jednorazowy o składzie: kleszczyki plastikowe 14cm, pęseta plastikowa anatomiczna 12,5cm, 5 kompresów z gazy bawełnianej wielkości 7,5cm x 7,5cm, 4 tampony z gazy bawełnianej wielkości śliwki, serweta włókninowa 45cm x 75cm, serweta włókninowa 75cm x 90cm z otworem o średnicy 10cm, strzykawka 20ml typ Luer, igła 1,2x40, żel poślizgowy w saszetce min. 2,7g, woda destylowana w ampułce 20 ml, para rękawiczek lateksowych w rozmiarze S lub M</t>
  </si>
  <si>
    <t>Pakiet 64 - Szyna Zimmera</t>
  </si>
  <si>
    <t>Cewnik Couvelair CH 20,  2-biezny silikonowany, lateksowy</t>
  </si>
  <si>
    <t>Cewnik Couvelair CH 22,  2-biezny silikonowany, lateksowy</t>
  </si>
  <si>
    <t>Cewnik Couvelair CH 20,  3-biezny silikonowany, lateksowy</t>
  </si>
  <si>
    <t>Cewnik Couvelair CH 22,  3-biezny silikonowany, lateksowy</t>
  </si>
  <si>
    <t>Zestaw do paracentezy i teracentezy z igłą Veresa, z zaworemjednokierunkowym lun kranikiem trójdrożnym</t>
  </si>
  <si>
    <t>Szyna aluminiowa Zimmera 420x20mm</t>
  </si>
  <si>
    <t>Pakiet 65 - Akcesoria do fizykoterapii</t>
  </si>
  <si>
    <t>Elektrody silikonowe z 2 wejściami 6 x 12cm</t>
  </si>
  <si>
    <t>Podkłady do elektrod silikonowych 6x12cm</t>
  </si>
  <si>
    <t>Membrana gumowa z gąbką do aparatu AQUAWIBRON, który Zamawiający posiada</t>
  </si>
  <si>
    <t>Membrana trzyrzędowa - grzebien do aparatu AQUAWIBRON, który Zamawiający posiada</t>
  </si>
  <si>
    <t>Maska tlenowa z drenem 210 cm (dla dzieci i dorosłych), wykonana z nietoksycznego PCV, bez lateksu, posiada regulowaną blaszkę na nos i gumke mocującą, dren zakończony uniwersalnymi łącznikami i odporny na zagięcia o przekroju gwiazdkowym, obrotowy łacznik umożliwiający dostosowanie do pozycji pacjenta, jednorazowa, sterylizowana tlenkiem etylenu. Pełen asortyment rozmiarów. Rozmiar wg bieżącego zapotrzebowania Zamawiającego</t>
  </si>
  <si>
    <t>Maska twarzowa bez zaworu, do AMBU, rozm 4 lub 5. Rozmiar wg bieżącego zapotrzebowania Zamawiającego</t>
  </si>
  <si>
    <t>Załącznik nr 5 do SIWZ</t>
  </si>
  <si>
    <t>Elektrody do EKG, jednorazowe , żelowe, prostokątne 42 x 56mm, z otworem na przewody holterowskie</t>
  </si>
  <si>
    <t>Pakiet 36a - Drobny sprzęt medyczny</t>
  </si>
  <si>
    <t>Pakiet 36 b - Wkład jednorazowy do basenu</t>
  </si>
  <si>
    <t>Pakiet 2a - Filtr termovent i wymiennik ciepła i wilgoci.</t>
  </si>
  <si>
    <t>Igła iniekcyjna j.u.  0,5x25 a 100szt  niepirogenne, sterylne, data ważności i produkcji na opakowaniu, nietoksyczne, posiadające kod kolorów na opakowaniu jednostkowym i zbiorczym odpowiadający rozmiarowi igły, zaznaczony rodzaj ścięcia igły na opakowaniu jednostkowym.</t>
  </si>
  <si>
    <t>Pakiet 26a - Strzykawki,  aparaty do przetoczeń</t>
  </si>
  <si>
    <t>Pakiet 11a - Zestaw kompaktowy do drenażu klatki piersiowej</t>
  </si>
  <si>
    <t>Łaczniki do drenów typ Y,T i proste. Wykonane z przezroczystego tworzywa, jednorazowe, sterylne, rozmiary kodowane cyframi (oznaczenie na łączniku lub opakowaniu)</t>
  </si>
  <si>
    <t>Pakiet 15a - Golarki</t>
  </si>
  <si>
    <t>Pakiet 15-Nakłuwacze, Pojemniki na próbki śluzu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</si>
</sst>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#,##0_ ;[Red]\-#,##0,"/>
    <numFmt numFmtId="166" formatCode="#,###.00"/>
  </numFmts>
  <fonts count="3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7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7"/>
      <color rgb="FFFF0000"/>
      <name val="Arial"/>
      <family val="2"/>
    </font>
    <font>
      <b/>
      <sz val="9"/>
      <color rgb="FFFF0000"/>
      <name val="Arial"/>
      <family val="2"/>
      <charset val="238"/>
    </font>
    <font>
      <i/>
      <sz val="9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1" fillId="0" borderId="0"/>
  </cellStyleXfs>
  <cellXfs count="779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Border="1"/>
    <xf numFmtId="0" fontId="5" fillId="0" borderId="0" xfId="0" applyFont="1" applyFill="1" applyBorder="1"/>
    <xf numFmtId="0" fontId="6" fillId="0" borderId="0" xfId="4" applyFont="1" applyFill="1" applyBorder="1" applyAlignment="1">
      <alignment wrapText="1"/>
    </xf>
    <xf numFmtId="0" fontId="5" fillId="0" borderId="0" xfId="4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/>
    <xf numFmtId="4" fontId="5" fillId="0" borderId="0" xfId="1" applyNumberFormat="1" applyFont="1" applyFill="1" applyBorder="1" applyAlignment="1" applyProtection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7" fillId="0" borderId="2" xfId="4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vertical="center"/>
    </xf>
    <xf numFmtId="0" fontId="7" fillId="0" borderId="5" xfId="4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 applyProtection="1">
      <alignment horizontal="center" vertical="center" wrapText="1"/>
    </xf>
    <xf numFmtId="9" fontId="7" fillId="0" borderId="9" xfId="0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1" fontId="5" fillId="0" borderId="0" xfId="0" applyNumberFormat="1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/>
    <xf numFmtId="0" fontId="3" fillId="0" borderId="1" xfId="4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Border="1"/>
    <xf numFmtId="4" fontId="7" fillId="0" borderId="3" xfId="0" applyNumberFormat="1" applyFont="1" applyFill="1" applyBorder="1" applyAlignment="1" applyProtection="1">
      <alignment horizontal="right"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4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 applyProtection="1">
      <alignment horizontal="right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vertical="center" wrapText="1"/>
    </xf>
    <xf numFmtId="0" fontId="7" fillId="0" borderId="10" xfId="4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Border="1"/>
    <xf numFmtId="1" fontId="7" fillId="0" borderId="0" xfId="0" applyNumberFormat="1" applyFont="1"/>
    <xf numFmtId="0" fontId="7" fillId="0" borderId="1" xfId="0" applyFont="1" applyBorder="1" applyAlignment="1">
      <alignment wrapText="1"/>
    </xf>
    <xf numFmtId="0" fontId="3" fillId="0" borderId="0" xfId="0" applyFont="1" applyBorder="1"/>
    <xf numFmtId="0" fontId="7" fillId="0" borderId="1" xfId="0" applyFont="1" applyFill="1" applyBorder="1"/>
    <xf numFmtId="4" fontId="7" fillId="0" borderId="1" xfId="0" applyNumberFormat="1" applyFont="1" applyFill="1" applyBorder="1" applyAlignment="1" applyProtection="1">
      <alignment vertical="center" wrapText="1"/>
    </xf>
    <xf numFmtId="4" fontId="7" fillId="0" borderId="1" xfId="1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vertical="center" wrapText="1"/>
    </xf>
    <xf numFmtId="4" fontId="6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Fill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9" fontId="7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wrapText="1"/>
    </xf>
    <xf numFmtId="166" fontId="7" fillId="0" borderId="12" xfId="1" applyNumberFormat="1" applyFont="1" applyFill="1" applyBorder="1" applyAlignment="1" applyProtection="1">
      <alignment vertical="center"/>
    </xf>
    <xf numFmtId="1" fontId="7" fillId="0" borderId="12" xfId="1" applyNumberFormat="1" applyFont="1" applyFill="1" applyBorder="1" applyAlignment="1" applyProtection="1">
      <alignment vertical="center"/>
    </xf>
    <xf numFmtId="4" fontId="7" fillId="0" borderId="12" xfId="1" applyNumberFormat="1" applyFont="1" applyFill="1" applyBorder="1" applyAlignment="1" applyProtection="1">
      <alignment vertical="center"/>
    </xf>
    <xf numFmtId="9" fontId="7" fillId="0" borderId="13" xfId="1" applyNumberFormat="1" applyFont="1" applyFill="1" applyBorder="1" applyAlignment="1" applyProtection="1">
      <alignment vertical="center"/>
    </xf>
    <xf numFmtId="4" fontId="7" fillId="0" borderId="1" xfId="0" applyNumberFormat="1" applyFont="1" applyBorder="1"/>
    <xf numFmtId="9" fontId="7" fillId="0" borderId="2" xfId="0" applyNumberFormat="1" applyFont="1" applyBorder="1"/>
    <xf numFmtId="0" fontId="3" fillId="0" borderId="11" xfId="0" applyFont="1" applyBorder="1"/>
    <xf numFmtId="1" fontId="3" fillId="0" borderId="11" xfId="0" applyNumberFormat="1" applyFont="1" applyBorder="1"/>
    <xf numFmtId="9" fontId="3" fillId="0" borderId="11" xfId="0" applyNumberFormat="1" applyFont="1" applyBorder="1"/>
    <xf numFmtId="4" fontId="4" fillId="0" borderId="1" xfId="1" applyNumberFormat="1" applyFont="1" applyFill="1" applyBorder="1" applyAlignment="1" applyProtection="1">
      <alignment vertical="center"/>
    </xf>
    <xf numFmtId="1" fontId="3" fillId="0" borderId="0" xfId="0" applyNumberFormat="1" applyFont="1" applyBorder="1"/>
    <xf numFmtId="4" fontId="3" fillId="0" borderId="0" xfId="0" applyNumberFormat="1" applyFont="1" applyBorder="1"/>
    <xf numFmtId="0" fontId="3" fillId="0" borderId="14" xfId="0" applyFont="1" applyBorder="1"/>
    <xf numFmtId="0" fontId="3" fillId="0" borderId="15" xfId="0" applyFont="1" applyBorder="1"/>
    <xf numFmtId="1" fontId="3" fillId="0" borderId="15" xfId="0" applyNumberFormat="1" applyFont="1" applyBorder="1"/>
    <xf numFmtId="4" fontId="3" fillId="0" borderId="15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>
      <alignment wrapText="1"/>
    </xf>
    <xf numFmtId="4" fontId="3" fillId="0" borderId="11" xfId="0" applyNumberFormat="1" applyFont="1" applyBorder="1"/>
    <xf numFmtId="1" fontId="3" fillId="0" borderId="1" xfId="0" applyNumberFormat="1" applyFont="1" applyBorder="1"/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wrapText="1"/>
    </xf>
    <xf numFmtId="1" fontId="5" fillId="0" borderId="0" xfId="4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2" fillId="0" borderId="1" xfId="6" applyBorder="1"/>
    <xf numFmtId="0" fontId="5" fillId="0" borderId="16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vertical="center" wrapText="1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vertical="center" wrapText="1"/>
    </xf>
    <xf numFmtId="165" fontId="6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0" fontId="5" fillId="0" borderId="1" xfId="4" applyFont="1" applyFill="1" applyBorder="1" applyAlignment="1">
      <alignment vertical="center" wrapText="1"/>
    </xf>
    <xf numFmtId="0" fontId="5" fillId="0" borderId="21" xfId="4" applyFont="1" applyFill="1" applyBorder="1" applyAlignment="1">
      <alignment horizontal="center" vertical="center"/>
    </xf>
    <xf numFmtId="1" fontId="5" fillId="0" borderId="19" xfId="4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right" vertical="center"/>
    </xf>
    <xf numFmtId="0" fontId="5" fillId="0" borderId="3" xfId="4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/>
    <xf numFmtId="0" fontId="7" fillId="0" borderId="13" xfId="4" applyFont="1" applyFill="1" applyBorder="1" applyAlignment="1">
      <alignment wrapText="1"/>
    </xf>
    <xf numFmtId="0" fontId="5" fillId="0" borderId="6" xfId="4" applyFont="1" applyFill="1" applyBorder="1" applyAlignment="1">
      <alignment wrapText="1"/>
    </xf>
    <xf numFmtId="0" fontId="5" fillId="0" borderId="10" xfId="0" applyFont="1" applyFill="1" applyBorder="1" applyAlignment="1">
      <alignment vertical="center"/>
    </xf>
    <xf numFmtId="1" fontId="5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/>
    <xf numFmtId="0" fontId="7" fillId="0" borderId="1" xfId="4" applyFont="1" applyFill="1" applyBorder="1" applyAlignment="1">
      <alignment wrapText="1"/>
    </xf>
    <xf numFmtId="0" fontId="5" fillId="0" borderId="1" xfId="4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>
      <alignment vertical="top" wrapText="1"/>
    </xf>
    <xf numFmtId="0" fontId="5" fillId="0" borderId="0" xfId="4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 applyProtection="1">
      <alignment vertical="center" wrapText="1"/>
    </xf>
    <xf numFmtId="4" fontId="5" fillId="0" borderId="11" xfId="0" applyNumberFormat="1" applyFont="1" applyFill="1" applyBorder="1" applyAlignment="1" applyProtection="1">
      <alignment vertical="center" wrapText="1"/>
    </xf>
    <xf numFmtId="0" fontId="7" fillId="0" borderId="2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4" fontId="15" fillId="0" borderId="0" xfId="1" applyNumberFormat="1" applyFont="1" applyFill="1" applyBorder="1" applyAlignment="1" applyProtection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7" fillId="0" borderId="6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 applyProtection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 wrapText="1"/>
    </xf>
    <xf numFmtId="9" fontId="7" fillId="0" borderId="19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9" fontId="7" fillId="0" borderId="20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wrapText="1"/>
    </xf>
    <xf numFmtId="0" fontId="7" fillId="0" borderId="8" xfId="0" applyFont="1" applyFill="1" applyBorder="1" applyAlignment="1">
      <alignment vertical="center" wrapText="1"/>
    </xf>
    <xf numFmtId="0" fontId="2" fillId="0" borderId="0" xfId="0" applyFont="1"/>
    <xf numFmtId="3" fontId="7" fillId="0" borderId="2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4" fontId="13" fillId="0" borderId="0" xfId="1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9" fontId="5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4" fontId="6" fillId="0" borderId="0" xfId="0" applyNumberFormat="1" applyFont="1" applyBorder="1"/>
    <xf numFmtId="9" fontId="5" fillId="0" borderId="0" xfId="3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13" fillId="0" borderId="0" xfId="2" applyNumberFormat="1" applyFont="1" applyFill="1" applyBorder="1" applyAlignment="1" applyProtection="1">
      <alignment horizontal="center" vertical="center"/>
    </xf>
    <xf numFmtId="4" fontId="13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1" fontId="5" fillId="0" borderId="0" xfId="3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" fontId="20" fillId="0" borderId="0" xfId="0" applyNumberFormat="1" applyFont="1"/>
    <xf numFmtId="0" fontId="20" fillId="0" borderId="0" xfId="0" applyFont="1"/>
    <xf numFmtId="0" fontId="21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/>
    <xf numFmtId="4" fontId="4" fillId="0" borderId="14" xfId="0" applyNumberFormat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4" fontId="12" fillId="0" borderId="1" xfId="2" applyNumberFormat="1" applyFont="1" applyFill="1" applyBorder="1" applyAlignment="1" applyProtection="1">
      <alignment horizontal="center" vertical="center"/>
    </xf>
    <xf numFmtId="4" fontId="12" fillId="0" borderId="1" xfId="2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1" fontId="10" fillId="0" borderId="0" xfId="0" applyNumberFormat="1" applyFont="1" applyBorder="1"/>
    <xf numFmtId="1" fontId="3" fillId="0" borderId="0" xfId="3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1" fillId="3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4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1" fontId="11" fillId="2" borderId="1" xfId="0" applyNumberFormat="1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4" fontId="11" fillId="2" borderId="1" xfId="1" applyNumberFormat="1" applyFont="1" applyFill="1" applyBorder="1" applyAlignment="1" applyProtection="1">
      <alignment horizontal="center" wrapText="1"/>
    </xf>
    <xf numFmtId="4" fontId="11" fillId="2" borderId="1" xfId="0" applyNumberFormat="1" applyFont="1" applyFill="1" applyBorder="1" applyAlignment="1">
      <alignment horizontal="center" wrapText="1"/>
    </xf>
    <xf numFmtId="9" fontId="10" fillId="0" borderId="1" xfId="3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 applyProtection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/>
    <xf numFmtId="0" fontId="10" fillId="0" borderId="1" xfId="0" applyFont="1" applyFill="1" applyBorder="1" applyAlignment="1">
      <alignment vertical="center"/>
    </xf>
    <xf numFmtId="0" fontId="10" fillId="0" borderId="22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 applyProtection="1">
      <alignment horizontal="center" vertical="center" wrapText="1"/>
    </xf>
    <xf numFmtId="9" fontId="10" fillId="0" borderId="19" xfId="0" applyNumberFormat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9" fontId="10" fillId="0" borderId="20" xfId="0" applyNumberFormat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9" fontId="10" fillId="0" borderId="15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/>
    </xf>
    <xf numFmtId="9" fontId="10" fillId="0" borderId="9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 applyProtection="1">
      <alignment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 applyProtection="1">
      <alignment horizontal="center" vertical="center" wrapText="1"/>
    </xf>
    <xf numFmtId="4" fontId="10" fillId="0" borderId="3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0" xfId="0" applyFont="1" applyFill="1" applyBorder="1"/>
    <xf numFmtId="0" fontId="19" fillId="0" borderId="0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 wrapText="1"/>
    </xf>
    <xf numFmtId="0" fontId="10" fillId="0" borderId="22" xfId="4" applyFont="1" applyFill="1" applyBorder="1" applyAlignment="1">
      <alignment wrapText="1"/>
    </xf>
    <xf numFmtId="0" fontId="10" fillId="0" borderId="22" xfId="4" applyFont="1" applyFill="1" applyBorder="1" applyAlignment="1">
      <alignment horizontal="center" wrapText="1"/>
    </xf>
    <xf numFmtId="0" fontId="10" fillId="0" borderId="8" xfId="4" applyFont="1" applyFill="1" applyBorder="1" applyAlignment="1">
      <alignment wrapText="1"/>
    </xf>
    <xf numFmtId="0" fontId="10" fillId="0" borderId="8" xfId="4" applyFont="1" applyFill="1" applyBorder="1" applyAlignment="1">
      <alignment horizontal="center" wrapText="1"/>
    </xf>
    <xf numFmtId="0" fontId="10" fillId="0" borderId="0" xfId="4" applyFont="1" applyFill="1" applyBorder="1" applyAlignment="1">
      <alignment wrapText="1"/>
    </xf>
    <xf numFmtId="0" fontId="10" fillId="0" borderId="22" xfId="4" applyFont="1" applyFill="1" applyBorder="1"/>
    <xf numFmtId="0" fontId="10" fillId="0" borderId="4" xfId="4" applyFont="1" applyFill="1" applyBorder="1" applyAlignment="1">
      <alignment wrapText="1"/>
    </xf>
    <xf numFmtId="0" fontId="10" fillId="0" borderId="4" xfId="4" applyFont="1" applyFill="1" applyBorder="1" applyAlignment="1">
      <alignment horizontal="center" wrapText="1"/>
    </xf>
    <xf numFmtId="0" fontId="10" fillId="0" borderId="1" xfId="4" applyFont="1" applyFill="1" applyBorder="1" applyAlignment="1">
      <alignment wrapText="1"/>
    </xf>
    <xf numFmtId="0" fontId="10" fillId="0" borderId="1" xfId="4" applyFont="1" applyFill="1" applyBorder="1" applyAlignment="1">
      <alignment horizontal="center" wrapText="1"/>
    </xf>
    <xf numFmtId="0" fontId="10" fillId="0" borderId="0" xfId="4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4" fontId="12" fillId="0" borderId="1" xfId="2" applyNumberFormat="1" applyFont="1" applyFill="1" applyBorder="1" applyAlignment="1" applyProtection="1"/>
    <xf numFmtId="4" fontId="12" fillId="0" borderId="1" xfId="2" applyNumberFormat="1" applyFont="1" applyFill="1" applyBorder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9" fontId="10" fillId="0" borderId="0" xfId="0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 applyProtection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4" fontId="11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0" fillId="0" borderId="0" xfId="7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9" fontId="11" fillId="2" borderId="26" xfId="0" applyNumberFormat="1" applyFont="1" applyFill="1" applyBorder="1" applyAlignment="1">
      <alignment horizontal="center" vertical="center"/>
    </xf>
    <xf numFmtId="4" fontId="11" fillId="2" borderId="27" xfId="0" applyNumberFormat="1" applyFont="1" applyFill="1" applyBorder="1" applyAlignment="1">
      <alignment horizontal="center" vertical="center" wrapText="1"/>
    </xf>
    <xf numFmtId="4" fontId="11" fillId="2" borderId="25" xfId="0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0" fontId="10" fillId="0" borderId="8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10" fillId="0" borderId="1" xfId="4" applyFont="1" applyFill="1" applyBorder="1" applyAlignment="1">
      <alignment horizontal="center" vertical="center"/>
    </xf>
    <xf numFmtId="9" fontId="10" fillId="0" borderId="11" xfId="0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0" fontId="10" fillId="0" borderId="0" xfId="0" applyFont="1"/>
    <xf numFmtId="1" fontId="10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/>
    <xf numFmtId="4" fontId="10" fillId="0" borderId="0" xfId="1" applyNumberFormat="1" applyFont="1" applyFill="1" applyBorder="1" applyAlignment="1" applyProtection="1"/>
    <xf numFmtId="0" fontId="11" fillId="2" borderId="2" xfId="0" applyFont="1" applyFill="1" applyBorder="1" applyAlignment="1">
      <alignment horizontal="center"/>
    </xf>
    <xf numFmtId="4" fontId="10" fillId="0" borderId="0" xfId="2" applyNumberFormat="1" applyFont="1" applyFill="1" applyBorder="1" applyAlignment="1" applyProtection="1"/>
    <xf numFmtId="4" fontId="10" fillId="0" borderId="0" xfId="2" applyNumberFormat="1" applyFont="1" applyFill="1" applyBorder="1"/>
    <xf numFmtId="0" fontId="11" fillId="0" borderId="0" xfId="4" applyFont="1" applyFill="1" applyBorder="1" applyAlignment="1">
      <alignment wrapText="1"/>
    </xf>
    <xf numFmtId="1" fontId="11" fillId="0" borderId="0" xfId="4" applyNumberFormat="1" applyFont="1" applyFill="1" applyBorder="1" applyAlignment="1">
      <alignment wrapText="1"/>
    </xf>
    <xf numFmtId="4" fontId="11" fillId="0" borderId="0" xfId="2" applyNumberFormat="1" applyFont="1" applyFill="1" applyBorder="1" applyAlignment="1" applyProtection="1"/>
    <xf numFmtId="4" fontId="11" fillId="0" borderId="0" xfId="2" applyNumberFormat="1" applyFont="1" applyFill="1" applyBorder="1"/>
    <xf numFmtId="4" fontId="10" fillId="0" borderId="1" xfId="2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9" fontId="10" fillId="0" borderId="6" xfId="3" applyFont="1" applyFill="1" applyBorder="1" applyAlignment="1">
      <alignment horizontal="center" vertical="center"/>
    </xf>
    <xf numFmtId="0" fontId="10" fillId="0" borderId="6" xfId="0" applyFont="1" applyBorder="1" applyAlignment="1">
      <alignment wrapText="1"/>
    </xf>
    <xf numFmtId="4" fontId="10" fillId="0" borderId="1" xfId="0" applyNumberFormat="1" applyFont="1" applyBorder="1" applyAlignment="1">
      <alignment horizontal="center" vertical="center"/>
    </xf>
    <xf numFmtId="4" fontId="11" fillId="0" borderId="0" xfId="0" applyNumberFormat="1" applyFont="1"/>
    <xf numFmtId="4" fontId="12" fillId="0" borderId="1" xfId="2" applyNumberFormat="1" applyFont="1" applyFill="1" applyBorder="1" applyAlignment="1" applyProtection="1">
      <alignment vertical="center"/>
    </xf>
    <xf numFmtId="4" fontId="12" fillId="0" borderId="1" xfId="2" applyNumberFormat="1" applyFont="1" applyFill="1" applyBorder="1" applyAlignment="1">
      <alignment vertical="center"/>
    </xf>
    <xf numFmtId="9" fontId="10" fillId="0" borderId="6" xfId="0" applyNumberFormat="1" applyFont="1" applyFill="1" applyBorder="1" applyAlignment="1">
      <alignment horizontal="center" vertical="center"/>
    </xf>
    <xf numFmtId="4" fontId="7" fillId="0" borderId="10" xfId="1" applyNumberFormat="1" applyFont="1" applyFill="1" applyBorder="1" applyAlignment="1" applyProtection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9" fontId="10" fillId="0" borderId="3" xfId="3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right" vertical="center"/>
    </xf>
    <xf numFmtId="2" fontId="10" fillId="0" borderId="6" xfId="0" applyNumberFormat="1" applyFont="1" applyFill="1" applyBorder="1" applyAlignment="1" applyProtection="1">
      <alignment horizontal="right" vertical="center"/>
    </xf>
    <xf numFmtId="9" fontId="10" fillId="0" borderId="30" xfId="3" applyFont="1" applyFill="1" applyBorder="1" applyAlignment="1">
      <alignment horizontal="center" vertical="center"/>
    </xf>
    <xf numFmtId="4" fontId="7" fillId="0" borderId="0" xfId="0" applyNumberFormat="1" applyFont="1"/>
    <xf numFmtId="0" fontId="10" fillId="0" borderId="10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 applyProtection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2" fillId="0" borderId="0" xfId="0" applyFont="1"/>
    <xf numFmtId="0" fontId="16" fillId="0" borderId="0" xfId="0" applyFont="1" applyBorder="1"/>
    <xf numFmtId="1" fontId="16" fillId="0" borderId="0" xfId="0" applyNumberFormat="1" applyFont="1" applyBorder="1"/>
    <xf numFmtId="9" fontId="22" fillId="0" borderId="0" xfId="3" applyFont="1" applyFill="1" applyBorder="1" applyAlignment="1">
      <alignment horizontal="center" vertical="center"/>
    </xf>
    <xf numFmtId="0" fontId="22" fillId="0" borderId="0" xfId="0" applyFont="1" applyBorder="1" applyAlignment="1">
      <alignment wrapText="1"/>
    </xf>
    <xf numFmtId="4" fontId="23" fillId="0" borderId="0" xfId="0" applyNumberFormat="1" applyFont="1" applyFill="1" applyBorder="1" applyAlignment="1">
      <alignment horizontal="center" vertical="center"/>
    </xf>
    <xf numFmtId="4" fontId="12" fillId="0" borderId="0" xfId="1" applyNumberFormat="1" applyFont="1" applyFill="1" applyBorder="1" applyAlignment="1" applyProtection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12" fillId="0" borderId="14" xfId="0" applyNumberFormat="1" applyFont="1" applyBorder="1"/>
    <xf numFmtId="1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 applyProtection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9" fontId="7" fillId="0" borderId="0" xfId="3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 applyProtection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 applyProtection="1">
      <alignment vertical="center"/>
    </xf>
    <xf numFmtId="1" fontId="7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vertical="center"/>
    </xf>
    <xf numFmtId="166" fontId="3" fillId="0" borderId="0" xfId="1" applyNumberFormat="1" applyFont="1" applyFill="1" applyBorder="1" applyAlignment="1" applyProtection="1">
      <alignment vertical="center"/>
    </xf>
    <xf numFmtId="0" fontId="3" fillId="0" borderId="6" xfId="0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31" xfId="0" applyFont="1" applyBorder="1" applyAlignment="1">
      <alignment wrapText="1"/>
    </xf>
    <xf numFmtId="166" fontId="7" fillId="0" borderId="1" xfId="1" applyNumberFormat="1" applyFont="1" applyFill="1" applyBorder="1" applyAlignment="1" applyProtection="1">
      <alignment vertical="center"/>
    </xf>
    <xf numFmtId="1" fontId="7" fillId="0" borderId="1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4" fontId="4" fillId="0" borderId="14" xfId="1" applyNumberFormat="1" applyFont="1" applyFill="1" applyBorder="1" applyAlignment="1" applyProtection="1">
      <alignment vertical="center"/>
    </xf>
    <xf numFmtId="0" fontId="10" fillId="0" borderId="0" xfId="0" applyFont="1" applyBorder="1" applyAlignment="1">
      <alignment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1" fontId="22" fillId="0" borderId="0" xfId="0" applyNumberFormat="1" applyFont="1"/>
    <xf numFmtId="4" fontId="22" fillId="0" borderId="0" xfId="0" applyNumberFormat="1" applyFont="1"/>
    <xf numFmtId="0" fontId="15" fillId="0" borderId="0" xfId="4" applyFont="1" applyFill="1" applyBorder="1" applyAlignment="1">
      <alignment wrapText="1"/>
    </xf>
    <xf numFmtId="0" fontId="14" fillId="0" borderId="0" xfId="4" applyFont="1" applyFill="1" applyBorder="1" applyAlignment="1">
      <alignment wrapText="1"/>
    </xf>
    <xf numFmtId="4" fontId="14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wrapText="1"/>
    </xf>
    <xf numFmtId="1" fontId="14" fillId="0" borderId="0" xfId="0" applyNumberFormat="1" applyFont="1" applyFill="1" applyBorder="1"/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4" fontId="25" fillId="0" borderId="1" xfId="0" applyNumberFormat="1" applyFont="1" applyFill="1" applyBorder="1" applyAlignment="1" applyProtection="1">
      <alignment horizontal="center" vertical="center" wrapText="1"/>
    </xf>
    <xf numFmtId="4" fontId="2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1" fontId="16" fillId="0" borderId="0" xfId="0" applyNumberFormat="1" applyFont="1"/>
    <xf numFmtId="0" fontId="22" fillId="0" borderId="0" xfId="0" applyFont="1" applyBorder="1"/>
    <xf numFmtId="0" fontId="14" fillId="0" borderId="0" xfId="0" applyFont="1" applyFill="1" applyBorder="1" applyAlignment="1">
      <alignment horizontal="right" wrapText="1"/>
    </xf>
    <xf numFmtId="2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vertical="center"/>
    </xf>
    <xf numFmtId="0" fontId="22" fillId="0" borderId="11" xfId="0" applyFont="1" applyBorder="1"/>
    <xf numFmtId="1" fontId="22" fillId="0" borderId="11" xfId="0" applyNumberFormat="1" applyFont="1" applyBorder="1"/>
    <xf numFmtId="1" fontId="22" fillId="0" borderId="0" xfId="0" applyNumberFormat="1" applyFont="1" applyBorder="1"/>
    <xf numFmtId="4" fontId="22" fillId="0" borderId="0" xfId="0" applyNumberFormat="1" applyFont="1" applyBorder="1"/>
    <xf numFmtId="166" fontId="16" fillId="0" borderId="0" xfId="1" applyNumberFormat="1" applyFont="1" applyFill="1" applyBorder="1" applyAlignment="1" applyProtection="1">
      <alignment vertical="center"/>
    </xf>
    <xf numFmtId="1" fontId="16" fillId="0" borderId="0" xfId="1" applyNumberFormat="1" applyFont="1" applyFill="1" applyBorder="1" applyAlignment="1" applyProtection="1">
      <alignment vertical="center"/>
    </xf>
    <xf numFmtId="4" fontId="23" fillId="0" borderId="0" xfId="1" applyNumberFormat="1" applyFont="1" applyFill="1" applyBorder="1" applyAlignment="1" applyProtection="1">
      <alignment vertical="center"/>
    </xf>
    <xf numFmtId="166" fontId="22" fillId="0" borderId="0" xfId="1" applyNumberFormat="1" applyFont="1" applyFill="1" applyBorder="1" applyAlignment="1" applyProtection="1">
      <alignment vertical="center"/>
    </xf>
    <xf numFmtId="0" fontId="22" fillId="0" borderId="11" xfId="0" applyFont="1" applyBorder="1" applyAlignment="1">
      <alignment wrapText="1"/>
    </xf>
    <xf numFmtId="4" fontId="22" fillId="0" borderId="11" xfId="0" applyNumberFormat="1" applyFont="1" applyBorder="1"/>
    <xf numFmtId="1" fontId="14" fillId="0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0" fontId="14" fillId="0" borderId="0" xfId="4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vertical="top" wrapText="1"/>
    </xf>
    <xf numFmtId="0" fontId="16" fillId="0" borderId="0" xfId="0" applyFont="1" applyFill="1" applyBorder="1"/>
    <xf numFmtId="0" fontId="27" fillId="0" borderId="0" xfId="0" applyFont="1" applyFill="1" applyBorder="1" applyAlignment="1">
      <alignment wrapText="1"/>
    </xf>
    <xf numFmtId="3" fontId="26" fillId="0" borderId="0" xfId="0" applyNumberFormat="1" applyFont="1" applyFill="1" applyBorder="1" applyAlignment="1" applyProtection="1">
      <alignment wrapText="1"/>
    </xf>
    <xf numFmtId="4" fontId="15" fillId="0" borderId="0" xfId="0" applyNumberFormat="1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 applyProtection="1">
      <alignment horizontal="right" vertical="center"/>
    </xf>
    <xf numFmtId="9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24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 applyProtection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9" fontId="2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 applyProtection="1">
      <alignment horizontal="center" vertical="center" wrapText="1"/>
    </xf>
    <xf numFmtId="4" fontId="27" fillId="0" borderId="0" xfId="0" applyNumberFormat="1" applyFont="1" applyFill="1" applyBorder="1" applyAlignment="1" applyProtection="1">
      <alignment horizontal="center" vertical="center" wrapText="1"/>
    </xf>
    <xf numFmtId="9" fontId="27" fillId="0" borderId="0" xfId="0" applyNumberFormat="1" applyFont="1" applyFill="1" applyBorder="1" applyAlignment="1">
      <alignment horizontal="center" vertical="center"/>
    </xf>
    <xf numFmtId="9" fontId="25" fillId="0" borderId="0" xfId="0" applyNumberFormat="1" applyFont="1" applyFill="1" applyBorder="1" applyAlignment="1">
      <alignment horizontal="center" vertical="center"/>
    </xf>
    <xf numFmtId="4" fontId="2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4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horizontal="center" vertical="center"/>
    </xf>
    <xf numFmtId="4" fontId="2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/>
    </xf>
    <xf numFmtId="0" fontId="19" fillId="0" borderId="0" xfId="0" applyFont="1"/>
    <xf numFmtId="1" fontId="19" fillId="0" borderId="0" xfId="0" applyNumberFormat="1" applyFont="1"/>
    <xf numFmtId="4" fontId="19" fillId="0" borderId="0" xfId="0" applyNumberFormat="1" applyFont="1"/>
    <xf numFmtId="0" fontId="19" fillId="0" borderId="0" xfId="0" applyFont="1" applyFill="1" applyBorder="1" applyAlignment="1">
      <alignment wrapText="1"/>
    </xf>
    <xf numFmtId="4" fontId="19" fillId="0" borderId="0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 applyProtection="1">
      <alignment vertical="center" wrapText="1"/>
    </xf>
    <xf numFmtId="0" fontId="19" fillId="0" borderId="0" xfId="4" applyFont="1" applyFill="1" applyBorder="1" applyAlignment="1">
      <alignment wrapText="1"/>
    </xf>
    <xf numFmtId="1" fontId="19" fillId="0" borderId="0" xfId="0" applyNumberFormat="1" applyFont="1" applyFill="1" applyBorder="1"/>
    <xf numFmtId="0" fontId="19" fillId="0" borderId="0" xfId="0" applyFont="1" applyAlignment="1">
      <alignment wrapText="1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1" fontId="19" fillId="0" borderId="0" xfId="0" applyNumberFormat="1" applyFont="1" applyBorder="1"/>
    <xf numFmtId="164" fontId="29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4" fontId="24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wrapText="1"/>
    </xf>
    <xf numFmtId="4" fontId="23" fillId="0" borderId="1" xfId="0" applyNumberFormat="1" applyFont="1" applyFill="1" applyBorder="1" applyAlignment="1">
      <alignment horizontal="center" vertical="center"/>
    </xf>
    <xf numFmtId="9" fontId="14" fillId="0" borderId="0" xfId="3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1" fontId="14" fillId="0" borderId="0" xfId="3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 vertical="center"/>
    </xf>
    <xf numFmtId="9" fontId="16" fillId="0" borderId="0" xfId="3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wrapText="1"/>
    </xf>
    <xf numFmtId="4" fontId="6" fillId="0" borderId="1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3" fontId="7" fillId="0" borderId="1" xfId="0" applyNumberFormat="1" applyFont="1" applyFill="1" applyBorder="1" applyAlignment="1" applyProtection="1">
      <alignment vertical="center" wrapText="1"/>
    </xf>
    <xf numFmtId="0" fontId="30" fillId="0" borderId="1" xfId="4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/>
    </xf>
    <xf numFmtId="0" fontId="27" fillId="0" borderId="0" xfId="0" applyFont="1" applyFill="1" applyBorder="1"/>
    <xf numFmtId="3" fontId="7" fillId="0" borderId="1" xfId="0" applyNumberFormat="1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wrapText="1"/>
    </xf>
    <xf numFmtId="0" fontId="15" fillId="0" borderId="0" xfId="0" applyFont="1" applyFill="1" applyBorder="1"/>
    <xf numFmtId="0" fontId="29" fillId="0" borderId="0" xfId="0" applyFont="1" applyFill="1" applyBorder="1" applyAlignment="1">
      <alignment vertical="center"/>
    </xf>
    <xf numFmtId="0" fontId="29" fillId="0" borderId="0" xfId="0" applyFont="1"/>
    <xf numFmtId="0" fontId="15" fillId="0" borderId="0" xfId="0" applyFont="1"/>
    <xf numFmtId="0" fontId="27" fillId="0" borderId="15" xfId="0" applyFont="1" applyBorder="1"/>
    <xf numFmtId="0" fontId="15" fillId="0" borderId="15" xfId="0" applyFont="1" applyBorder="1"/>
    <xf numFmtId="166" fontId="7" fillId="0" borderId="13" xfId="1" applyNumberFormat="1" applyFont="1" applyFill="1" applyBorder="1" applyAlignment="1" applyProtection="1">
      <alignment vertical="center"/>
    </xf>
    <xf numFmtId="4" fontId="4" fillId="0" borderId="12" xfId="1" applyNumberFormat="1" applyFont="1" applyFill="1" applyBorder="1" applyAlignment="1" applyProtection="1"/>
    <xf numFmtId="166" fontId="4" fillId="0" borderId="12" xfId="1" applyNumberFormat="1" applyFont="1" applyFill="1" applyBorder="1" applyAlignment="1" applyProtection="1"/>
    <xf numFmtId="0" fontId="3" fillId="0" borderId="1" xfId="6" applyFont="1" applyBorder="1"/>
    <xf numFmtId="0" fontId="27" fillId="0" borderId="0" xfId="4" applyFont="1" applyFill="1" applyBorder="1" applyAlignment="1">
      <alignment horizont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25" fillId="0" borderId="0" xfId="0" applyFont="1" applyBorder="1"/>
    <xf numFmtId="0" fontId="27" fillId="0" borderId="0" xfId="0" applyFont="1" applyBorder="1"/>
    <xf numFmtId="4" fontId="6" fillId="0" borderId="0" xfId="2" applyNumberFormat="1" applyFont="1" applyFill="1" applyBorder="1" applyAlignment="1" applyProtection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4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0" fontId="7" fillId="0" borderId="1" xfId="8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12" fillId="0" borderId="14" xfId="1" applyNumberFormat="1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9" fontId="7" fillId="0" borderId="16" xfId="0" applyNumberFormat="1" applyFont="1" applyFill="1" applyBorder="1" applyAlignment="1">
      <alignment horizontal="center" vertical="center"/>
    </xf>
    <xf numFmtId="9" fontId="7" fillId="0" borderId="15" xfId="0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4" fontId="11" fillId="2" borderId="34" xfId="1" applyNumberFormat="1" applyFont="1" applyFill="1" applyBorder="1" applyAlignment="1" applyProtection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/>
    </xf>
    <xf numFmtId="4" fontId="11" fillId="2" borderId="3" xfId="1" applyNumberFormat="1" applyFont="1" applyFill="1" applyBorder="1" applyAlignment="1" applyProtection="1">
      <alignment horizontal="center" wrapText="1"/>
    </xf>
    <xf numFmtId="4" fontId="14" fillId="0" borderId="0" xfId="0" applyNumberFormat="1" applyFont="1" applyFill="1" applyBorder="1" applyAlignment="1">
      <alignment vertical="center"/>
    </xf>
    <xf numFmtId="4" fontId="3" fillId="0" borderId="1" xfId="1" applyNumberFormat="1" applyFont="1" applyFill="1" applyBorder="1" applyAlignment="1" applyProtection="1">
      <alignment vertical="center"/>
    </xf>
    <xf numFmtId="4" fontId="22" fillId="0" borderId="0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/>
    <xf numFmtId="4" fontId="6" fillId="0" borderId="1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4" fontId="27" fillId="0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4" applyNumberFormat="1" applyFont="1" applyFill="1" applyBorder="1" applyAlignment="1">
      <alignment wrapText="1"/>
    </xf>
    <xf numFmtId="4" fontId="26" fillId="0" borderId="1" xfId="0" applyNumberFormat="1" applyFont="1" applyBorder="1"/>
    <xf numFmtId="4" fontId="0" fillId="0" borderId="0" xfId="0" applyNumberFormat="1" applyFont="1"/>
    <xf numFmtId="4" fontId="16" fillId="0" borderId="0" xfId="0" applyNumberFormat="1" applyFont="1"/>
    <xf numFmtId="4" fontId="22" fillId="0" borderId="0" xfId="3" applyNumberFormat="1" applyFont="1" applyFill="1" applyBorder="1" applyAlignment="1">
      <alignment horizontal="center" vertical="center"/>
    </xf>
    <xf numFmtId="4" fontId="14" fillId="0" borderId="0" xfId="3" applyNumberFormat="1" applyFont="1" applyFill="1" applyBorder="1" applyAlignment="1">
      <alignment horizontal="center" vertical="center"/>
    </xf>
    <xf numFmtId="4" fontId="26" fillId="0" borderId="0" xfId="3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>
      <alignment horizontal="center" vertical="center"/>
    </xf>
    <xf numFmtId="4" fontId="16" fillId="0" borderId="0" xfId="3" applyNumberFormat="1" applyFont="1" applyFill="1" applyBorder="1" applyAlignment="1">
      <alignment horizontal="center" vertical="center"/>
    </xf>
    <xf numFmtId="9" fontId="7" fillId="0" borderId="1" xfId="1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horizontal="center" wrapText="1"/>
    </xf>
    <xf numFmtId="1" fontId="10" fillId="0" borderId="0" xfId="4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 applyProtection="1">
      <alignment vertical="center" wrapText="1"/>
    </xf>
    <xf numFmtId="9" fontId="31" fillId="0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/>
    <xf numFmtId="4" fontId="4" fillId="0" borderId="14" xfId="1" applyNumberFormat="1" applyFont="1" applyFill="1" applyBorder="1" applyAlignment="1" applyProtection="1">
      <alignment horizontal="center"/>
    </xf>
    <xf numFmtId="4" fontId="4" fillId="0" borderId="14" xfId="0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4" fillId="0" borderId="1" xfId="2" applyNumberFormat="1" applyFont="1" applyFill="1" applyBorder="1" applyAlignment="1" applyProtection="1">
      <alignment horizontal="right" vertical="center"/>
    </xf>
    <xf numFmtId="4" fontId="4" fillId="0" borderId="1" xfId="2" applyNumberFormat="1" applyFont="1" applyFill="1" applyBorder="1" applyAlignment="1">
      <alignment horizontal="right" vertical="center"/>
    </xf>
    <xf numFmtId="9" fontId="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7" fillId="0" borderId="22" xfId="4" applyFont="1" applyFill="1" applyBorder="1" applyAlignment="1">
      <alignment vertical="center" wrapText="1"/>
    </xf>
    <xf numFmtId="0" fontId="7" fillId="0" borderId="18" xfId="4" applyFont="1" applyFill="1" applyBorder="1" applyAlignment="1">
      <alignment horizontal="center" vertical="center"/>
    </xf>
    <xf numFmtId="9" fontId="7" fillId="0" borderId="3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4" fontId="12" fillId="0" borderId="0" xfId="0" applyNumberFormat="1" applyFont="1" applyBorder="1"/>
    <xf numFmtId="164" fontId="11" fillId="2" borderId="2" xfId="0" applyNumberFormat="1" applyFont="1" applyFill="1" applyBorder="1" applyAlignment="1">
      <alignment horizontal="center"/>
    </xf>
    <xf numFmtId="0" fontId="10" fillId="0" borderId="8" xfId="0" applyFont="1" applyFill="1" applyBorder="1"/>
    <xf numFmtId="0" fontId="10" fillId="0" borderId="17" xfId="4" applyFont="1" applyFill="1" applyBorder="1" applyAlignment="1">
      <alignment wrapText="1"/>
    </xf>
    <xf numFmtId="0" fontId="10" fillId="0" borderId="9" xfId="0" applyFont="1" applyFill="1" applyBorder="1" applyAlignment="1">
      <alignment horizontal="center" vertical="center"/>
    </xf>
    <xf numFmtId="4" fontId="10" fillId="0" borderId="23" xfId="2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/>
    <xf numFmtId="0" fontId="10" fillId="0" borderId="13" xfId="4" applyFont="1" applyFill="1" applyBorder="1" applyAlignment="1">
      <alignment wrapText="1"/>
    </xf>
    <xf numFmtId="4" fontId="10" fillId="0" borderId="10" xfId="2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32" fillId="0" borderId="1" xfId="10" applyFont="1" applyBorder="1"/>
    <xf numFmtId="0" fontId="11" fillId="0" borderId="1" xfId="0" applyFont="1" applyFill="1" applyBorder="1" applyAlignment="1">
      <alignment vertical="center"/>
    </xf>
    <xf numFmtId="1" fontId="10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0" fontId="0" fillId="0" borderId="1" xfId="0" applyFont="1" applyBorder="1"/>
    <xf numFmtId="4" fontId="25" fillId="0" borderId="0" xfId="2" applyNumberFormat="1" applyFont="1" applyFill="1" applyBorder="1" applyAlignment="1" applyProtection="1">
      <alignment horizontal="center" vertical="center"/>
    </xf>
    <xf numFmtId="4" fontId="25" fillId="0" borderId="0" xfId="2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wrapText="1"/>
    </xf>
    <xf numFmtId="0" fontId="10" fillId="0" borderId="1" xfId="0" applyFont="1" applyBorder="1"/>
    <xf numFmtId="1" fontId="10" fillId="0" borderId="1" xfId="0" applyNumberFormat="1" applyFont="1" applyBorder="1" applyAlignment="1">
      <alignment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32" fillId="0" borderId="1" xfId="10" applyFont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4" fontId="4" fillId="0" borderId="14" xfId="2" applyNumberFormat="1" applyFont="1" applyFill="1" applyBorder="1" applyAlignment="1" applyProtection="1">
      <alignment horizontal="center" vertical="center"/>
    </xf>
    <xf numFmtId="4" fontId="4" fillId="0" borderId="14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8" xfId="4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1" fontId="10" fillId="0" borderId="6" xfId="0" applyNumberFormat="1" applyFont="1" applyFill="1" applyBorder="1" applyAlignment="1">
      <alignment horizontal="center" vertical="center"/>
    </xf>
    <xf numFmtId="9" fontId="31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4" fontId="7" fillId="0" borderId="6" xfId="1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wrapText="1"/>
    </xf>
    <xf numFmtId="0" fontId="10" fillId="0" borderId="14" xfId="0" applyFont="1" applyFill="1" applyBorder="1"/>
    <xf numFmtId="0" fontId="10" fillId="0" borderId="24" xfId="4" applyFont="1" applyFill="1" applyBorder="1" applyAlignment="1">
      <alignment wrapText="1"/>
    </xf>
    <xf numFmtId="0" fontId="10" fillId="0" borderId="14" xfId="0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/>
    </xf>
    <xf numFmtId="4" fontId="10" fillId="0" borderId="35" xfId="2" applyNumberFormat="1" applyFont="1" applyFill="1" applyBorder="1" applyAlignment="1" applyProtection="1">
      <alignment horizontal="center" vertical="center" wrapText="1"/>
    </xf>
    <xf numFmtId="9" fontId="31" fillId="0" borderId="14" xfId="0" applyNumberFormat="1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4" fontId="7" fillId="0" borderId="14" xfId="1" applyNumberFormat="1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>
      <alignment wrapText="1"/>
    </xf>
    <xf numFmtId="4" fontId="10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/>
    <xf numFmtId="9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9" fontId="10" fillId="0" borderId="16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4" fontId="12" fillId="0" borderId="0" xfId="2" applyNumberFormat="1" applyFont="1" applyFill="1" applyBorder="1" applyAlignment="1" applyProtection="1">
      <alignment vertical="center"/>
    </xf>
    <xf numFmtId="4" fontId="12" fillId="0" borderId="0" xfId="2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2" xfId="0" applyNumberFormat="1" applyFont="1" applyFill="1" applyBorder="1" applyAlignment="1" applyProtection="1">
      <alignment horizontal="center" vertical="center" wrapText="1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9" fontId="7" fillId="0" borderId="20" xfId="1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vertical="center" wrapText="1"/>
    </xf>
    <xf numFmtId="4" fontId="4" fillId="0" borderId="0" xfId="1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>
      <alignment horizontal="center"/>
    </xf>
  </cellXfs>
  <cellStyles count="11">
    <cellStyle name="Dziesiętny" xfId="1" builtinId="3"/>
    <cellStyle name="Normalny" xfId="0" builtinId="0"/>
    <cellStyle name="Normalny 2" xfId="9"/>
    <cellStyle name="Normalny 3" xfId="10"/>
    <cellStyle name="Normalny 8" xfId="8"/>
    <cellStyle name="Normalny_Arkusz1" xfId="6"/>
    <cellStyle name="Normalny_pakiet cewniki" xfId="4"/>
    <cellStyle name="Normalny_Srarachowice 15 10 09 r " xfId="7"/>
    <cellStyle name="Normalny_Wycena igły, strzyk, kaniule " xfId="5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6"/>
  <sheetViews>
    <sheetView tabSelected="1" topLeftCell="A605" zoomScaleNormal="100" zoomScaleSheetLayoutView="100" workbookViewId="0">
      <selection activeCell="K624" sqref="K624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28515625" style="3" customWidth="1"/>
    <col min="9" max="9" width="11.140625" style="3" customWidth="1"/>
    <col min="10" max="10" width="17.85546875" style="3" customWidth="1"/>
    <col min="11" max="11" width="15.5703125" style="3" customWidth="1"/>
    <col min="12" max="12" width="9.42578125" style="4" bestFit="1" customWidth="1"/>
    <col min="13" max="16384" width="9.140625" style="1"/>
  </cols>
  <sheetData>
    <row r="1" spans="1:12" x14ac:dyDescent="0.2">
      <c r="A1" s="5"/>
      <c r="B1" s="5" t="s">
        <v>428</v>
      </c>
    </row>
    <row r="2" spans="1:12" x14ac:dyDescent="0.2">
      <c r="A2" s="5"/>
    </row>
    <row r="3" spans="1:12" s="15" customFormat="1" ht="12" x14ac:dyDescent="0.2">
      <c r="A3" s="6"/>
      <c r="B3" s="7" t="s">
        <v>0</v>
      </c>
      <c r="C3" s="615"/>
      <c r="D3" s="8"/>
      <c r="E3" s="9"/>
      <c r="F3" s="10"/>
      <c r="G3" s="11"/>
      <c r="H3" s="11"/>
      <c r="I3" s="12"/>
      <c r="J3" s="13"/>
      <c r="K3" s="12"/>
      <c r="L3" s="14"/>
    </row>
    <row r="4" spans="1:12" s="15" customFormat="1" ht="35.25" customHeight="1" x14ac:dyDescent="0.2">
      <c r="A4" s="16" t="s">
        <v>1</v>
      </c>
      <c r="B4" s="17" t="s">
        <v>2</v>
      </c>
      <c r="C4" s="18" t="s">
        <v>3</v>
      </c>
      <c r="D4" s="16" t="s">
        <v>4</v>
      </c>
      <c r="E4" s="19" t="s">
        <v>5</v>
      </c>
      <c r="F4" s="20" t="s">
        <v>6</v>
      </c>
      <c r="G4" s="21" t="s">
        <v>7</v>
      </c>
      <c r="H4" s="23" t="s">
        <v>316</v>
      </c>
      <c r="I4" s="22" t="s">
        <v>8</v>
      </c>
      <c r="J4" s="23" t="s">
        <v>9</v>
      </c>
      <c r="K4" s="23" t="s">
        <v>10</v>
      </c>
      <c r="L4" s="24" t="s">
        <v>11</v>
      </c>
    </row>
    <row r="5" spans="1:12" s="15" customFormat="1" ht="96" x14ac:dyDescent="0.2">
      <c r="A5" s="25" t="s">
        <v>12</v>
      </c>
      <c r="B5" s="26" t="s">
        <v>13</v>
      </c>
      <c r="C5" s="27"/>
      <c r="D5" s="28" t="s">
        <v>14</v>
      </c>
      <c r="E5" s="29">
        <v>10</v>
      </c>
      <c r="F5" s="30"/>
      <c r="G5" s="87">
        <v>0.08</v>
      </c>
      <c r="H5" s="33">
        <f>F5*G5+F5</f>
        <v>0</v>
      </c>
      <c r="I5" s="32">
        <f>E5*F5</f>
        <v>0</v>
      </c>
      <c r="J5" s="33">
        <f>K5-I5</f>
        <v>0</v>
      </c>
      <c r="K5" s="33">
        <f>E5*H5</f>
        <v>0</v>
      </c>
      <c r="L5" s="34"/>
    </row>
    <row r="6" spans="1:12" s="15" customFormat="1" ht="96" x14ac:dyDescent="0.2">
      <c r="A6" s="35" t="s">
        <v>15</v>
      </c>
      <c r="B6" s="36" t="s">
        <v>16</v>
      </c>
      <c r="C6" s="37"/>
      <c r="D6" s="38" t="s">
        <v>14</v>
      </c>
      <c r="E6" s="39">
        <v>100</v>
      </c>
      <c r="F6" s="40"/>
      <c r="G6" s="41">
        <v>0.08</v>
      </c>
      <c r="H6" s="33">
        <f t="shared" ref="H6:H7" si="0">F6*G6+F6</f>
        <v>0</v>
      </c>
      <c r="I6" s="32">
        <f t="shared" ref="I6:I7" si="1">E6*F6</f>
        <v>0</v>
      </c>
      <c r="J6" s="33">
        <f t="shared" ref="J6:J7" si="2">K6-I6</f>
        <v>0</v>
      </c>
      <c r="K6" s="33">
        <f t="shared" ref="K6:K7" si="3">E6*H6</f>
        <v>0</v>
      </c>
      <c r="L6" s="34"/>
    </row>
    <row r="7" spans="1:12" s="15" customFormat="1" ht="108" x14ac:dyDescent="0.2">
      <c r="A7" s="25" t="s">
        <v>17</v>
      </c>
      <c r="B7" s="42" t="s">
        <v>18</v>
      </c>
      <c r="C7" s="27"/>
      <c r="D7" s="43" t="s">
        <v>14</v>
      </c>
      <c r="E7" s="29">
        <v>10</v>
      </c>
      <c r="F7" s="44"/>
      <c r="G7" s="87">
        <v>0.08</v>
      </c>
      <c r="H7" s="33">
        <f t="shared" si="0"/>
        <v>0</v>
      </c>
      <c r="I7" s="32">
        <f t="shared" si="1"/>
        <v>0</v>
      </c>
      <c r="J7" s="33">
        <f t="shared" si="2"/>
        <v>0</v>
      </c>
      <c r="K7" s="33">
        <f t="shared" si="3"/>
        <v>0</v>
      </c>
      <c r="L7" s="34"/>
    </row>
    <row r="8" spans="1:12" s="15" customFormat="1" x14ac:dyDescent="0.2">
      <c r="A8" s="6"/>
      <c r="B8" s="45"/>
      <c r="C8" s="46"/>
      <c r="D8" s="47"/>
      <c r="E8" s="9"/>
      <c r="F8" s="48" t="s">
        <v>19</v>
      </c>
      <c r="G8" s="48"/>
      <c r="H8" s="48"/>
      <c r="I8" s="49">
        <f>SUM(I5:I7)</f>
        <v>0</v>
      </c>
      <c r="J8" s="50">
        <f>SUM(J5:J7)</f>
        <v>0</v>
      </c>
      <c r="K8" s="50">
        <f>SUM(K5:K7)</f>
        <v>0</v>
      </c>
      <c r="L8" s="34"/>
    </row>
    <row r="9" spans="1:12" s="15" customFormat="1" ht="12" x14ac:dyDescent="0.2">
      <c r="A9" s="6"/>
      <c r="B9" s="51" t="s">
        <v>20</v>
      </c>
      <c r="C9" s="623"/>
      <c r="D9" s="6"/>
      <c r="E9" s="52"/>
      <c r="F9" s="10"/>
      <c r="G9" s="11"/>
      <c r="H9" s="11"/>
      <c r="I9" s="12"/>
      <c r="J9" s="13"/>
      <c r="K9" s="12"/>
      <c r="L9" s="14"/>
    </row>
    <row r="10" spans="1:12" s="15" customFormat="1" ht="31.5" customHeight="1" x14ac:dyDescent="0.2">
      <c r="A10" s="16" t="s">
        <v>1</v>
      </c>
      <c r="B10" s="17" t="s">
        <v>2</v>
      </c>
      <c r="C10" s="18" t="s">
        <v>3</v>
      </c>
      <c r="D10" s="16" t="s">
        <v>4</v>
      </c>
      <c r="E10" s="19" t="s">
        <v>5</v>
      </c>
      <c r="F10" s="20" t="s">
        <v>6</v>
      </c>
      <c r="G10" s="21" t="s">
        <v>7</v>
      </c>
      <c r="H10" s="23" t="s">
        <v>316</v>
      </c>
      <c r="I10" s="22" t="s">
        <v>8</v>
      </c>
      <c r="J10" s="23" t="s">
        <v>9</v>
      </c>
      <c r="K10" s="23" t="s">
        <v>10</v>
      </c>
      <c r="L10" s="24" t="s">
        <v>11</v>
      </c>
    </row>
    <row r="11" spans="1:12" s="15" customFormat="1" ht="36" x14ac:dyDescent="0.2">
      <c r="A11" s="619">
        <v>1</v>
      </c>
      <c r="B11" s="262" t="s">
        <v>21</v>
      </c>
      <c r="C11" s="621"/>
      <c r="D11" s="43" t="s">
        <v>14</v>
      </c>
      <c r="E11" s="622">
        <v>10</v>
      </c>
      <c r="F11" s="120"/>
      <c r="G11" s="31">
        <v>0.08</v>
      </c>
      <c r="H11" s="33">
        <f t="shared" ref="H11:H39" si="4">F11*G11+F11</f>
        <v>0</v>
      </c>
      <c r="I11" s="32">
        <f t="shared" ref="I11:I39" si="5">E11*F11</f>
        <v>0</v>
      </c>
      <c r="J11" s="33">
        <f t="shared" ref="J11:J39" si="6">K11-I11</f>
        <v>0</v>
      </c>
      <c r="K11" s="33">
        <f t="shared" ref="K11:K39" si="7">E11*H11</f>
        <v>0</v>
      </c>
      <c r="L11" s="56"/>
    </row>
    <row r="12" spans="1:12" s="15" customFormat="1" ht="36" x14ac:dyDescent="0.2">
      <c r="A12" s="619">
        <v>2</v>
      </c>
      <c r="B12" s="262" t="s">
        <v>22</v>
      </c>
      <c r="C12" s="621"/>
      <c r="D12" s="43" t="s">
        <v>14</v>
      </c>
      <c r="E12" s="622">
        <v>10</v>
      </c>
      <c r="F12" s="120"/>
      <c r="G12" s="31">
        <v>0.08</v>
      </c>
      <c r="H12" s="33">
        <f t="shared" si="4"/>
        <v>0</v>
      </c>
      <c r="I12" s="32">
        <f t="shared" si="5"/>
        <v>0</v>
      </c>
      <c r="J12" s="33">
        <f t="shared" si="6"/>
        <v>0</v>
      </c>
      <c r="K12" s="33">
        <f t="shared" si="7"/>
        <v>0</v>
      </c>
      <c r="L12" s="56"/>
    </row>
    <row r="13" spans="1:12" s="15" customFormat="1" ht="36" x14ac:dyDescent="0.2">
      <c r="A13" s="619">
        <v>3</v>
      </c>
      <c r="B13" s="262" t="s">
        <v>23</v>
      </c>
      <c r="C13" s="621"/>
      <c r="D13" s="43" t="s">
        <v>14</v>
      </c>
      <c r="E13" s="622">
        <v>10</v>
      </c>
      <c r="F13" s="120"/>
      <c r="G13" s="31">
        <v>0.08</v>
      </c>
      <c r="H13" s="33">
        <f t="shared" si="4"/>
        <v>0</v>
      </c>
      <c r="I13" s="32">
        <f t="shared" si="5"/>
        <v>0</v>
      </c>
      <c r="J13" s="33">
        <f t="shared" si="6"/>
        <v>0</v>
      </c>
      <c r="K13" s="33">
        <f t="shared" si="7"/>
        <v>0</v>
      </c>
      <c r="L13" s="56"/>
    </row>
    <row r="14" spans="1:12" s="15" customFormat="1" ht="36" x14ac:dyDescent="0.2">
      <c r="A14" s="619">
        <v>4</v>
      </c>
      <c r="B14" s="262" t="s">
        <v>24</v>
      </c>
      <c r="C14" s="621"/>
      <c r="D14" s="43" t="s">
        <v>14</v>
      </c>
      <c r="E14" s="622">
        <v>10</v>
      </c>
      <c r="F14" s="120"/>
      <c r="G14" s="31">
        <v>0.08</v>
      </c>
      <c r="H14" s="33">
        <f t="shared" si="4"/>
        <v>0</v>
      </c>
      <c r="I14" s="32">
        <f t="shared" si="5"/>
        <v>0</v>
      </c>
      <c r="J14" s="33">
        <f t="shared" si="6"/>
        <v>0</v>
      </c>
      <c r="K14" s="33">
        <f t="shared" si="7"/>
        <v>0</v>
      </c>
      <c r="L14" s="56"/>
    </row>
    <row r="15" spans="1:12" s="15" customFormat="1" ht="36" x14ac:dyDescent="0.2">
      <c r="A15" s="619">
        <v>5</v>
      </c>
      <c r="B15" s="262" t="s">
        <v>25</v>
      </c>
      <c r="C15" s="621"/>
      <c r="D15" s="43" t="s">
        <v>14</v>
      </c>
      <c r="E15" s="622">
        <v>10</v>
      </c>
      <c r="F15" s="120"/>
      <c r="G15" s="31">
        <v>0.08</v>
      </c>
      <c r="H15" s="33">
        <f t="shared" si="4"/>
        <v>0</v>
      </c>
      <c r="I15" s="32">
        <f t="shared" si="5"/>
        <v>0</v>
      </c>
      <c r="J15" s="33">
        <f t="shared" si="6"/>
        <v>0</v>
      </c>
      <c r="K15" s="33">
        <f t="shared" si="7"/>
        <v>0</v>
      </c>
      <c r="L15" s="56"/>
    </row>
    <row r="16" spans="1:12" s="15" customFormat="1" ht="36" x14ac:dyDescent="0.2">
      <c r="A16" s="619">
        <v>6</v>
      </c>
      <c r="B16" s="262" t="s">
        <v>26</v>
      </c>
      <c r="C16" s="621"/>
      <c r="D16" s="43" t="s">
        <v>14</v>
      </c>
      <c r="E16" s="622">
        <v>10</v>
      </c>
      <c r="F16" s="120"/>
      <c r="G16" s="31">
        <v>0.08</v>
      </c>
      <c r="H16" s="33">
        <f t="shared" si="4"/>
        <v>0</v>
      </c>
      <c r="I16" s="32">
        <f t="shared" si="5"/>
        <v>0</v>
      </c>
      <c r="J16" s="33">
        <f t="shared" si="6"/>
        <v>0</v>
      </c>
      <c r="K16" s="33">
        <f t="shared" si="7"/>
        <v>0</v>
      </c>
      <c r="L16" s="56"/>
    </row>
    <row r="17" spans="1:12" s="15" customFormat="1" ht="36" x14ac:dyDescent="0.2">
      <c r="A17" s="619">
        <v>7</v>
      </c>
      <c r="B17" s="262" t="s">
        <v>27</v>
      </c>
      <c r="C17" s="621"/>
      <c r="D17" s="43" t="s">
        <v>14</v>
      </c>
      <c r="E17" s="622">
        <v>20</v>
      </c>
      <c r="F17" s="120"/>
      <c r="G17" s="31">
        <v>0.08</v>
      </c>
      <c r="H17" s="33">
        <f t="shared" si="4"/>
        <v>0</v>
      </c>
      <c r="I17" s="32">
        <f t="shared" si="5"/>
        <v>0</v>
      </c>
      <c r="J17" s="33">
        <f t="shared" si="6"/>
        <v>0</v>
      </c>
      <c r="K17" s="33">
        <f t="shared" si="7"/>
        <v>0</v>
      </c>
      <c r="L17" s="56"/>
    </row>
    <row r="18" spans="1:12" s="15" customFormat="1" ht="12" x14ac:dyDescent="0.2">
      <c r="A18" s="619">
        <v>8</v>
      </c>
      <c r="B18" s="620" t="s">
        <v>28</v>
      </c>
      <c r="C18" s="621"/>
      <c r="D18" s="43" t="s">
        <v>14</v>
      </c>
      <c r="E18" s="622">
        <v>20</v>
      </c>
      <c r="F18" s="120"/>
      <c r="G18" s="31">
        <v>0.08</v>
      </c>
      <c r="H18" s="33">
        <f t="shared" si="4"/>
        <v>0</v>
      </c>
      <c r="I18" s="32">
        <f t="shared" si="5"/>
        <v>0</v>
      </c>
      <c r="J18" s="33">
        <f t="shared" si="6"/>
        <v>0</v>
      </c>
      <c r="K18" s="33">
        <f t="shared" si="7"/>
        <v>0</v>
      </c>
      <c r="L18" s="56"/>
    </row>
    <row r="19" spans="1:12" s="15" customFormat="1" ht="71.25" customHeight="1" x14ac:dyDescent="0.2">
      <c r="A19" s="619">
        <v>9</v>
      </c>
      <c r="B19" s="620" t="s">
        <v>29</v>
      </c>
      <c r="C19" s="620"/>
      <c r="D19" s="43" t="s">
        <v>14</v>
      </c>
      <c r="E19" s="622">
        <v>30</v>
      </c>
      <c r="F19" s="120"/>
      <c r="G19" s="31">
        <v>0.08</v>
      </c>
      <c r="H19" s="33">
        <f t="shared" si="4"/>
        <v>0</v>
      </c>
      <c r="I19" s="32">
        <f t="shared" si="5"/>
        <v>0</v>
      </c>
      <c r="J19" s="33">
        <f t="shared" si="6"/>
        <v>0</v>
      </c>
      <c r="K19" s="33">
        <f t="shared" si="7"/>
        <v>0</v>
      </c>
      <c r="L19" s="56"/>
    </row>
    <row r="20" spans="1:12" s="15" customFormat="1" ht="65.25" customHeight="1" x14ac:dyDescent="0.2">
      <c r="A20" s="619">
        <v>10</v>
      </c>
      <c r="B20" s="620" t="s">
        <v>30</v>
      </c>
      <c r="C20" s="620"/>
      <c r="D20" s="43" t="s">
        <v>14</v>
      </c>
      <c r="E20" s="622">
        <v>600</v>
      </c>
      <c r="F20" s="120"/>
      <c r="G20" s="31">
        <v>0.08</v>
      </c>
      <c r="H20" s="33">
        <f t="shared" si="4"/>
        <v>0</v>
      </c>
      <c r="I20" s="32">
        <f t="shared" si="5"/>
        <v>0</v>
      </c>
      <c r="J20" s="33">
        <f t="shared" si="6"/>
        <v>0</v>
      </c>
      <c r="K20" s="33">
        <f t="shared" si="7"/>
        <v>0</v>
      </c>
      <c r="L20" s="56"/>
    </row>
    <row r="21" spans="1:12" s="15" customFormat="1" ht="66" customHeight="1" x14ac:dyDescent="0.2">
      <c r="A21" s="619">
        <v>11</v>
      </c>
      <c r="B21" s="620" t="s">
        <v>31</v>
      </c>
      <c r="C21" s="620"/>
      <c r="D21" s="43" t="s">
        <v>14</v>
      </c>
      <c r="E21" s="622">
        <v>300</v>
      </c>
      <c r="F21" s="120"/>
      <c r="G21" s="31">
        <v>0.08</v>
      </c>
      <c r="H21" s="33">
        <f t="shared" si="4"/>
        <v>0</v>
      </c>
      <c r="I21" s="32">
        <f t="shared" si="5"/>
        <v>0</v>
      </c>
      <c r="J21" s="33">
        <f t="shared" si="6"/>
        <v>0</v>
      </c>
      <c r="K21" s="33">
        <f t="shared" si="7"/>
        <v>0</v>
      </c>
      <c r="L21" s="56"/>
    </row>
    <row r="22" spans="1:12" s="15" customFormat="1" ht="65.25" customHeight="1" x14ac:dyDescent="0.2">
      <c r="A22" s="619">
        <v>12</v>
      </c>
      <c r="B22" s="620" t="s">
        <v>32</v>
      </c>
      <c r="C22" s="620"/>
      <c r="D22" s="43" t="s">
        <v>14</v>
      </c>
      <c r="E22" s="622">
        <v>500</v>
      </c>
      <c r="F22" s="120"/>
      <c r="G22" s="31">
        <v>0.08</v>
      </c>
      <c r="H22" s="33">
        <f t="shared" si="4"/>
        <v>0</v>
      </c>
      <c r="I22" s="32">
        <f t="shared" si="5"/>
        <v>0</v>
      </c>
      <c r="J22" s="33">
        <f t="shared" si="6"/>
        <v>0</v>
      </c>
      <c r="K22" s="33">
        <f t="shared" si="7"/>
        <v>0</v>
      </c>
      <c r="L22" s="56"/>
    </row>
    <row r="23" spans="1:12" s="15" customFormat="1" ht="70.5" customHeight="1" x14ac:dyDescent="0.2">
      <c r="A23" s="619">
        <v>13</v>
      </c>
      <c r="B23" s="620" t="s">
        <v>33</v>
      </c>
      <c r="C23" s="620"/>
      <c r="D23" s="43" t="s">
        <v>14</v>
      </c>
      <c r="E23" s="622">
        <v>100</v>
      </c>
      <c r="F23" s="120"/>
      <c r="G23" s="31">
        <v>0.08</v>
      </c>
      <c r="H23" s="33">
        <f t="shared" si="4"/>
        <v>0</v>
      </c>
      <c r="I23" s="32">
        <f t="shared" si="5"/>
        <v>0</v>
      </c>
      <c r="J23" s="33">
        <f t="shared" si="6"/>
        <v>0</v>
      </c>
      <c r="K23" s="33">
        <f t="shared" si="7"/>
        <v>0</v>
      </c>
      <c r="L23" s="56"/>
    </row>
    <row r="24" spans="1:12" s="15" customFormat="1" ht="67.5" customHeight="1" x14ac:dyDescent="0.2">
      <c r="A24" s="619">
        <v>14</v>
      </c>
      <c r="B24" s="620" t="s">
        <v>34</v>
      </c>
      <c r="C24" s="621"/>
      <c r="D24" s="43" t="s">
        <v>14</v>
      </c>
      <c r="E24" s="622">
        <v>30</v>
      </c>
      <c r="F24" s="120"/>
      <c r="G24" s="31">
        <v>0.08</v>
      </c>
      <c r="H24" s="33">
        <f t="shared" si="4"/>
        <v>0</v>
      </c>
      <c r="I24" s="32">
        <f t="shared" si="5"/>
        <v>0</v>
      </c>
      <c r="J24" s="33">
        <f t="shared" si="6"/>
        <v>0</v>
      </c>
      <c r="K24" s="33">
        <f t="shared" si="7"/>
        <v>0</v>
      </c>
      <c r="L24" s="56"/>
    </row>
    <row r="25" spans="1:12" s="15" customFormat="1" ht="75.75" customHeight="1" x14ac:dyDescent="0.2">
      <c r="A25" s="619">
        <v>15</v>
      </c>
      <c r="B25" s="620" t="s">
        <v>35</v>
      </c>
      <c r="C25" s="621"/>
      <c r="D25" s="43" t="s">
        <v>14</v>
      </c>
      <c r="E25" s="622">
        <v>40</v>
      </c>
      <c r="F25" s="120"/>
      <c r="G25" s="31">
        <v>0.08</v>
      </c>
      <c r="H25" s="33">
        <f t="shared" si="4"/>
        <v>0</v>
      </c>
      <c r="I25" s="32">
        <f t="shared" si="5"/>
        <v>0</v>
      </c>
      <c r="J25" s="33">
        <f t="shared" si="6"/>
        <v>0</v>
      </c>
      <c r="K25" s="33">
        <f t="shared" si="7"/>
        <v>0</v>
      </c>
      <c r="L25" s="56"/>
    </row>
    <row r="26" spans="1:12" s="15" customFormat="1" ht="74.25" customHeight="1" x14ac:dyDescent="0.2">
      <c r="A26" s="619">
        <v>16</v>
      </c>
      <c r="B26" s="624" t="s">
        <v>36</v>
      </c>
      <c r="C26" s="621"/>
      <c r="D26" s="43" t="s">
        <v>14</v>
      </c>
      <c r="E26" s="622">
        <v>30</v>
      </c>
      <c r="F26" s="120"/>
      <c r="G26" s="31">
        <v>0.08</v>
      </c>
      <c r="H26" s="33">
        <f t="shared" si="4"/>
        <v>0</v>
      </c>
      <c r="I26" s="32">
        <f t="shared" si="5"/>
        <v>0</v>
      </c>
      <c r="J26" s="33">
        <f t="shared" si="6"/>
        <v>0</v>
      </c>
      <c r="K26" s="33">
        <f t="shared" si="7"/>
        <v>0</v>
      </c>
      <c r="L26" s="56"/>
    </row>
    <row r="27" spans="1:12" s="15" customFormat="1" ht="12" x14ac:dyDescent="0.2">
      <c r="A27" s="619">
        <v>17</v>
      </c>
      <c r="B27" s="620" t="s">
        <v>39</v>
      </c>
      <c r="C27" s="625"/>
      <c r="D27" s="43" t="s">
        <v>14</v>
      </c>
      <c r="E27" s="119">
        <v>10</v>
      </c>
      <c r="F27" s="74"/>
      <c r="G27" s="31">
        <v>0.08</v>
      </c>
      <c r="H27" s="33">
        <f t="shared" si="4"/>
        <v>0</v>
      </c>
      <c r="I27" s="32">
        <f t="shared" si="5"/>
        <v>0</v>
      </c>
      <c r="J27" s="33">
        <f t="shared" si="6"/>
        <v>0</v>
      </c>
      <c r="K27" s="33">
        <f t="shared" si="7"/>
        <v>0</v>
      </c>
      <c r="L27" s="56"/>
    </row>
    <row r="28" spans="1:12" s="15" customFormat="1" ht="12" x14ac:dyDescent="0.2">
      <c r="A28" s="619">
        <v>18</v>
      </c>
      <c r="B28" s="620" t="s">
        <v>40</v>
      </c>
      <c r="C28" s="625"/>
      <c r="D28" s="43" t="s">
        <v>14</v>
      </c>
      <c r="E28" s="119">
        <v>15</v>
      </c>
      <c r="F28" s="74"/>
      <c r="G28" s="31">
        <v>0.08</v>
      </c>
      <c r="H28" s="33">
        <f t="shared" si="4"/>
        <v>0</v>
      </c>
      <c r="I28" s="32">
        <f t="shared" si="5"/>
        <v>0</v>
      </c>
      <c r="J28" s="33">
        <f t="shared" si="6"/>
        <v>0</v>
      </c>
      <c r="K28" s="33">
        <f t="shared" si="7"/>
        <v>0</v>
      </c>
      <c r="L28" s="56"/>
    </row>
    <row r="29" spans="1:12" s="15" customFormat="1" ht="12" x14ac:dyDescent="0.2">
      <c r="A29" s="619">
        <v>19</v>
      </c>
      <c r="B29" s="620" t="s">
        <v>41</v>
      </c>
      <c r="C29" s="625"/>
      <c r="D29" s="43" t="s">
        <v>14</v>
      </c>
      <c r="E29" s="119">
        <v>20</v>
      </c>
      <c r="F29" s="74"/>
      <c r="G29" s="31">
        <v>0.08</v>
      </c>
      <c r="H29" s="33">
        <f t="shared" si="4"/>
        <v>0</v>
      </c>
      <c r="I29" s="32">
        <f t="shared" si="5"/>
        <v>0</v>
      </c>
      <c r="J29" s="33">
        <f t="shared" si="6"/>
        <v>0</v>
      </c>
      <c r="K29" s="33">
        <f t="shared" si="7"/>
        <v>0</v>
      </c>
      <c r="L29" s="56"/>
    </row>
    <row r="30" spans="1:12" s="15" customFormat="1" ht="12" x14ac:dyDescent="0.2">
      <c r="A30" s="619">
        <v>20</v>
      </c>
      <c r="B30" s="620" t="s">
        <v>42</v>
      </c>
      <c r="C30" s="625"/>
      <c r="D30" s="43" t="s">
        <v>14</v>
      </c>
      <c r="E30" s="119">
        <v>40</v>
      </c>
      <c r="F30" s="86"/>
      <c r="G30" s="31">
        <v>0.08</v>
      </c>
      <c r="H30" s="33">
        <f t="shared" si="4"/>
        <v>0</v>
      </c>
      <c r="I30" s="32">
        <f t="shared" si="5"/>
        <v>0</v>
      </c>
      <c r="J30" s="33">
        <f t="shared" si="6"/>
        <v>0</v>
      </c>
      <c r="K30" s="33">
        <f t="shared" si="7"/>
        <v>0</v>
      </c>
      <c r="L30" s="56"/>
    </row>
    <row r="31" spans="1:12" s="15" customFormat="1" ht="12" x14ac:dyDescent="0.2">
      <c r="A31" s="619">
        <v>21</v>
      </c>
      <c r="B31" s="620" t="s">
        <v>43</v>
      </c>
      <c r="C31" s="621"/>
      <c r="D31" s="43" t="s">
        <v>14</v>
      </c>
      <c r="E31" s="119">
        <v>20</v>
      </c>
      <c r="F31" s="86"/>
      <c r="G31" s="31">
        <v>0.08</v>
      </c>
      <c r="H31" s="33">
        <f t="shared" si="4"/>
        <v>0</v>
      </c>
      <c r="I31" s="32">
        <f t="shared" si="5"/>
        <v>0</v>
      </c>
      <c r="J31" s="33">
        <f t="shared" si="6"/>
        <v>0</v>
      </c>
      <c r="K31" s="33">
        <f t="shared" si="7"/>
        <v>0</v>
      </c>
      <c r="L31" s="56"/>
    </row>
    <row r="32" spans="1:12" s="15" customFormat="1" ht="36" x14ac:dyDescent="0.2">
      <c r="A32" s="619">
        <v>22</v>
      </c>
      <c r="B32" s="620" t="s">
        <v>44</v>
      </c>
      <c r="C32" s="625"/>
      <c r="D32" s="43" t="s">
        <v>14</v>
      </c>
      <c r="E32" s="29">
        <v>20</v>
      </c>
      <c r="F32" s="74"/>
      <c r="G32" s="31">
        <v>0.08</v>
      </c>
      <c r="H32" s="33">
        <f t="shared" si="4"/>
        <v>0</v>
      </c>
      <c r="I32" s="32">
        <f t="shared" si="5"/>
        <v>0</v>
      </c>
      <c r="J32" s="33">
        <f t="shared" si="6"/>
        <v>0</v>
      </c>
      <c r="K32" s="33">
        <f t="shared" si="7"/>
        <v>0</v>
      </c>
      <c r="L32" s="56"/>
    </row>
    <row r="33" spans="1:12" s="15" customFormat="1" ht="36" x14ac:dyDescent="0.2">
      <c r="A33" s="619">
        <v>23</v>
      </c>
      <c r="B33" s="620" t="s">
        <v>45</v>
      </c>
      <c r="C33" s="625"/>
      <c r="D33" s="43" t="s">
        <v>14</v>
      </c>
      <c r="E33" s="29">
        <v>20</v>
      </c>
      <c r="F33" s="74"/>
      <c r="G33" s="31">
        <v>0.08</v>
      </c>
      <c r="H33" s="33">
        <f t="shared" si="4"/>
        <v>0</v>
      </c>
      <c r="I33" s="32">
        <f t="shared" si="5"/>
        <v>0</v>
      </c>
      <c r="J33" s="33">
        <f t="shared" si="6"/>
        <v>0</v>
      </c>
      <c r="K33" s="33">
        <f t="shared" si="7"/>
        <v>0</v>
      </c>
      <c r="L33" s="56"/>
    </row>
    <row r="34" spans="1:12" s="15" customFormat="1" ht="36" x14ac:dyDescent="0.2">
      <c r="A34" s="619">
        <v>24</v>
      </c>
      <c r="B34" s="620" t="s">
        <v>46</v>
      </c>
      <c r="C34" s="621"/>
      <c r="D34" s="43" t="s">
        <v>14</v>
      </c>
      <c r="E34" s="29">
        <v>40</v>
      </c>
      <c r="F34" s="86"/>
      <c r="G34" s="31">
        <v>0.08</v>
      </c>
      <c r="H34" s="33">
        <f t="shared" si="4"/>
        <v>0</v>
      </c>
      <c r="I34" s="32">
        <f t="shared" si="5"/>
        <v>0</v>
      </c>
      <c r="J34" s="33">
        <f t="shared" si="6"/>
        <v>0</v>
      </c>
      <c r="K34" s="33">
        <f t="shared" si="7"/>
        <v>0</v>
      </c>
      <c r="L34" s="56"/>
    </row>
    <row r="35" spans="1:12" s="15" customFormat="1" ht="36" x14ac:dyDescent="0.2">
      <c r="A35" s="619">
        <v>25</v>
      </c>
      <c r="B35" s="620" t="s">
        <v>47</v>
      </c>
      <c r="C35" s="621"/>
      <c r="D35" s="43" t="s">
        <v>14</v>
      </c>
      <c r="E35" s="29">
        <v>20</v>
      </c>
      <c r="F35" s="86"/>
      <c r="G35" s="31">
        <v>0.08</v>
      </c>
      <c r="H35" s="33">
        <f t="shared" si="4"/>
        <v>0</v>
      </c>
      <c r="I35" s="32">
        <f t="shared" si="5"/>
        <v>0</v>
      </c>
      <c r="J35" s="33">
        <f t="shared" si="6"/>
        <v>0</v>
      </c>
      <c r="K35" s="33">
        <f t="shared" si="7"/>
        <v>0</v>
      </c>
      <c r="L35" s="56"/>
    </row>
    <row r="36" spans="1:12" s="58" customFormat="1" x14ac:dyDescent="0.2">
      <c r="A36" s="619">
        <v>26</v>
      </c>
      <c r="B36" s="262" t="s">
        <v>48</v>
      </c>
      <c r="C36" s="625"/>
      <c r="D36" s="43" t="s">
        <v>49</v>
      </c>
      <c r="E36" s="119">
        <v>10</v>
      </c>
      <c r="F36" s="86"/>
      <c r="G36" s="31">
        <v>0.08</v>
      </c>
      <c r="H36" s="33">
        <f t="shared" si="4"/>
        <v>0</v>
      </c>
      <c r="I36" s="32">
        <f t="shared" si="5"/>
        <v>0</v>
      </c>
      <c r="J36" s="33">
        <f t="shared" si="6"/>
        <v>0</v>
      </c>
      <c r="K36" s="33">
        <f t="shared" si="7"/>
        <v>0</v>
      </c>
      <c r="L36" s="56"/>
    </row>
    <row r="37" spans="1:12" s="15" customFormat="1" ht="12" x14ac:dyDescent="0.2">
      <c r="A37" s="619">
        <v>27</v>
      </c>
      <c r="B37" s="262" t="s">
        <v>50</v>
      </c>
      <c r="C37" s="89"/>
      <c r="D37" s="43" t="s">
        <v>49</v>
      </c>
      <c r="E37" s="119">
        <v>10</v>
      </c>
      <c r="F37" s="86"/>
      <c r="G37" s="31">
        <v>0.08</v>
      </c>
      <c r="H37" s="33">
        <f t="shared" si="4"/>
        <v>0</v>
      </c>
      <c r="I37" s="32">
        <f t="shared" si="5"/>
        <v>0</v>
      </c>
      <c r="J37" s="33">
        <f t="shared" si="6"/>
        <v>0</v>
      </c>
      <c r="K37" s="33">
        <f t="shared" si="7"/>
        <v>0</v>
      </c>
      <c r="L37" s="56"/>
    </row>
    <row r="38" spans="1:12" s="15" customFormat="1" ht="36" x14ac:dyDescent="0.2">
      <c r="A38" s="619">
        <v>28</v>
      </c>
      <c r="B38" s="620" t="s">
        <v>51</v>
      </c>
      <c r="C38" s="89"/>
      <c r="D38" s="43" t="s">
        <v>49</v>
      </c>
      <c r="E38" s="119">
        <v>200</v>
      </c>
      <c r="F38" s="86"/>
      <c r="G38" s="31">
        <v>0.08</v>
      </c>
      <c r="H38" s="33">
        <f t="shared" si="4"/>
        <v>0</v>
      </c>
      <c r="I38" s="32">
        <f t="shared" si="5"/>
        <v>0</v>
      </c>
      <c r="J38" s="33">
        <f t="shared" si="6"/>
        <v>0</v>
      </c>
      <c r="K38" s="33">
        <f t="shared" si="7"/>
        <v>0</v>
      </c>
      <c r="L38" s="56"/>
    </row>
    <row r="39" spans="1:12" s="15" customFormat="1" ht="24" x14ac:dyDescent="0.2">
      <c r="A39" s="619">
        <v>29</v>
      </c>
      <c r="B39" s="620" t="s">
        <v>52</v>
      </c>
      <c r="C39" s="89"/>
      <c r="D39" s="43" t="s">
        <v>49</v>
      </c>
      <c r="E39" s="119">
        <v>100</v>
      </c>
      <c r="F39" s="86"/>
      <c r="G39" s="31">
        <v>0.08</v>
      </c>
      <c r="H39" s="33">
        <f t="shared" si="4"/>
        <v>0</v>
      </c>
      <c r="I39" s="32">
        <f t="shared" si="5"/>
        <v>0</v>
      </c>
      <c r="J39" s="33">
        <f t="shared" si="6"/>
        <v>0</v>
      </c>
      <c r="K39" s="33">
        <f t="shared" si="7"/>
        <v>0</v>
      </c>
      <c r="L39" s="56">
        <v>1</v>
      </c>
    </row>
    <row r="40" spans="1:12" x14ac:dyDescent="0.2">
      <c r="A40" s="75"/>
      <c r="B40" s="75"/>
      <c r="C40" s="75"/>
      <c r="D40" s="75"/>
      <c r="E40" s="76"/>
      <c r="F40" s="77" t="s">
        <v>19</v>
      </c>
      <c r="G40" s="78"/>
      <c r="H40" s="78"/>
      <c r="I40" s="60">
        <f>SUM(I11:I39)</f>
        <v>0</v>
      </c>
      <c r="J40" s="61">
        <f>SUM(J11:J39)</f>
        <v>0</v>
      </c>
      <c r="K40" s="61">
        <f>SUM(K11:K39)</f>
        <v>0</v>
      </c>
      <c r="L40" s="53"/>
    </row>
    <row r="41" spans="1:12" x14ac:dyDescent="0.2">
      <c r="A41" s="75"/>
      <c r="B41" s="75"/>
      <c r="C41" s="75"/>
      <c r="D41" s="75"/>
      <c r="E41" s="76"/>
      <c r="F41" s="78"/>
      <c r="G41" s="78"/>
      <c r="H41" s="78"/>
      <c r="I41" s="475"/>
      <c r="J41" s="476"/>
      <c r="K41" s="476"/>
      <c r="L41" s="511"/>
    </row>
    <row r="42" spans="1:12" x14ac:dyDescent="0.2">
      <c r="A42" s="6"/>
      <c r="B42" s="51" t="s">
        <v>432</v>
      </c>
      <c r="C42" s="623"/>
      <c r="D42" s="6"/>
      <c r="E42" s="52"/>
      <c r="F42" s="10"/>
      <c r="G42" s="11"/>
      <c r="H42" s="11"/>
      <c r="I42" s="12"/>
      <c r="J42" s="13"/>
      <c r="K42" s="12"/>
      <c r="L42" s="14"/>
    </row>
    <row r="43" spans="1:12" ht="33.75" x14ac:dyDescent="0.2">
      <c r="A43" s="16" t="s">
        <v>1</v>
      </c>
      <c r="B43" s="17" t="s">
        <v>2</v>
      </c>
      <c r="C43" s="18" t="s">
        <v>3</v>
      </c>
      <c r="D43" s="16" t="s">
        <v>4</v>
      </c>
      <c r="E43" s="19" t="s">
        <v>5</v>
      </c>
      <c r="F43" s="20" t="s">
        <v>6</v>
      </c>
      <c r="G43" s="21" t="s">
        <v>7</v>
      </c>
      <c r="H43" s="23" t="s">
        <v>316</v>
      </c>
      <c r="I43" s="22" t="s">
        <v>8</v>
      </c>
      <c r="J43" s="23" t="s">
        <v>9</v>
      </c>
      <c r="K43" s="23" t="s">
        <v>10</v>
      </c>
      <c r="L43" s="24" t="s">
        <v>11</v>
      </c>
    </row>
    <row r="44" spans="1:12" x14ac:dyDescent="0.2">
      <c r="A44" s="619">
        <v>30</v>
      </c>
      <c r="B44" s="620" t="s">
        <v>53</v>
      </c>
      <c r="C44" s="621"/>
      <c r="D44" s="43" t="s">
        <v>14</v>
      </c>
      <c r="E44" s="622">
        <v>200</v>
      </c>
      <c r="F44" s="74"/>
      <c r="G44" s="31">
        <v>0.08</v>
      </c>
      <c r="H44" s="33">
        <v>0</v>
      </c>
      <c r="I44" s="32">
        <v>0</v>
      </c>
      <c r="J44" s="33">
        <v>0</v>
      </c>
      <c r="K44" s="33">
        <v>0</v>
      </c>
      <c r="L44" s="56">
        <v>1</v>
      </c>
    </row>
    <row r="45" spans="1:12" x14ac:dyDescent="0.2">
      <c r="A45" s="75"/>
      <c r="B45" s="75"/>
      <c r="C45" s="75"/>
      <c r="D45" s="75"/>
      <c r="E45" s="76"/>
      <c r="F45" s="77" t="s">
        <v>19</v>
      </c>
      <c r="G45" s="78"/>
      <c r="H45" s="78"/>
      <c r="I45" s="60">
        <f>SUM(I44:I44)</f>
        <v>0</v>
      </c>
      <c r="J45" s="61">
        <f>SUM(J44:J44)</f>
        <v>0</v>
      </c>
      <c r="K45" s="61">
        <f>SUM(K44:K44)</f>
        <v>0</v>
      </c>
      <c r="L45" s="511"/>
    </row>
    <row r="46" spans="1:12" x14ac:dyDescent="0.2">
      <c r="A46" s="75"/>
      <c r="B46" s="75"/>
      <c r="C46" s="75"/>
      <c r="D46" s="75"/>
      <c r="E46" s="76"/>
      <c r="F46" s="78"/>
      <c r="G46" s="78"/>
      <c r="H46" s="78"/>
      <c r="I46" s="475"/>
      <c r="J46" s="476"/>
      <c r="K46" s="476"/>
      <c r="L46" s="511"/>
    </row>
    <row r="47" spans="1:12" x14ac:dyDescent="0.2">
      <c r="A47" s="526"/>
      <c r="B47" s="526"/>
      <c r="C47" s="526"/>
      <c r="D47" s="526"/>
      <c r="E47" s="527"/>
      <c r="F47" s="529"/>
      <c r="G47" s="529"/>
      <c r="H47" s="529"/>
      <c r="I47" s="475"/>
      <c r="J47" s="476"/>
      <c r="K47" s="476"/>
      <c r="L47" s="511"/>
    </row>
    <row r="48" spans="1:12" x14ac:dyDescent="0.2">
      <c r="A48" s="6"/>
      <c r="B48" s="51" t="s">
        <v>341</v>
      </c>
      <c r="C48" s="623"/>
      <c r="D48" s="6"/>
      <c r="E48" s="52"/>
      <c r="F48" s="10"/>
      <c r="G48" s="11"/>
      <c r="H48" s="11"/>
      <c r="I48" s="12"/>
      <c r="J48" s="13"/>
      <c r="K48" s="12"/>
      <c r="L48" s="14"/>
    </row>
    <row r="49" spans="1:12" ht="33.75" x14ac:dyDescent="0.2">
      <c r="A49" s="16" t="s">
        <v>1</v>
      </c>
      <c r="B49" s="17" t="s">
        <v>2</v>
      </c>
      <c r="C49" s="18" t="s">
        <v>3</v>
      </c>
      <c r="D49" s="16" t="s">
        <v>4</v>
      </c>
      <c r="E49" s="19" t="s">
        <v>5</v>
      </c>
      <c r="F49" s="20" t="s">
        <v>6</v>
      </c>
      <c r="G49" s="21" t="s">
        <v>7</v>
      </c>
      <c r="H49" s="23" t="s">
        <v>316</v>
      </c>
      <c r="I49" s="22" t="s">
        <v>8</v>
      </c>
      <c r="J49" s="23" t="s">
        <v>9</v>
      </c>
      <c r="K49" s="23" t="s">
        <v>10</v>
      </c>
      <c r="L49" s="24" t="s">
        <v>11</v>
      </c>
    </row>
    <row r="50" spans="1:12" ht="72" x14ac:dyDescent="0.2">
      <c r="A50" s="619">
        <v>1</v>
      </c>
      <c r="B50" s="620" t="s">
        <v>37</v>
      </c>
      <c r="C50" s="621"/>
      <c r="D50" s="43" t="s">
        <v>14</v>
      </c>
      <c r="E50" s="622">
        <v>5</v>
      </c>
      <c r="F50" s="74"/>
      <c r="G50" s="31">
        <v>0.08</v>
      </c>
      <c r="H50" s="33">
        <f t="shared" ref="H50:H51" si="8">F50*G50+F50</f>
        <v>0</v>
      </c>
      <c r="I50" s="32">
        <f t="shared" ref="I50:I51" si="9">E50*F50</f>
        <v>0</v>
      </c>
      <c r="J50" s="33">
        <f t="shared" ref="J50:J51" si="10">K50-I50</f>
        <v>0</v>
      </c>
      <c r="K50" s="33">
        <f t="shared" ref="K50:K51" si="11">E50*H50</f>
        <v>0</v>
      </c>
      <c r="L50" s="56"/>
    </row>
    <row r="51" spans="1:12" ht="72" x14ac:dyDescent="0.2">
      <c r="A51" s="619">
        <v>2</v>
      </c>
      <c r="B51" s="620" t="s">
        <v>38</v>
      </c>
      <c r="C51" s="621"/>
      <c r="D51" s="43" t="s">
        <v>14</v>
      </c>
      <c r="E51" s="622">
        <v>5</v>
      </c>
      <c r="F51" s="74"/>
      <c r="G51" s="31">
        <v>0.08</v>
      </c>
      <c r="H51" s="33">
        <f t="shared" si="8"/>
        <v>0</v>
      </c>
      <c r="I51" s="32">
        <f t="shared" si="9"/>
        <v>0</v>
      </c>
      <c r="J51" s="33">
        <f t="shared" si="10"/>
        <v>0</v>
      </c>
      <c r="K51" s="33">
        <f t="shared" si="11"/>
        <v>0</v>
      </c>
      <c r="L51" s="56"/>
    </row>
    <row r="52" spans="1:12" x14ac:dyDescent="0.2">
      <c r="A52" s="75"/>
      <c r="B52" s="75"/>
      <c r="C52" s="75"/>
      <c r="D52" s="75"/>
      <c r="E52" s="76"/>
      <c r="F52" s="77" t="s">
        <v>19</v>
      </c>
      <c r="G52" s="78"/>
      <c r="H52" s="78"/>
      <c r="I52" s="60">
        <f>SUM(I50:I51)</f>
        <v>0</v>
      </c>
      <c r="J52" s="61">
        <f>SUM(J50:J51)</f>
        <v>0</v>
      </c>
      <c r="K52" s="61">
        <f>SUM(K50:K51)</f>
        <v>0</v>
      </c>
      <c r="L52" s="511"/>
    </row>
    <row r="53" spans="1:12" x14ac:dyDescent="0.2">
      <c r="A53" s="526"/>
      <c r="B53" s="526"/>
      <c r="C53" s="526"/>
      <c r="D53" s="526"/>
      <c r="E53" s="527"/>
      <c r="F53" s="529"/>
      <c r="G53" s="529"/>
      <c r="H53" s="529"/>
      <c r="I53" s="475"/>
      <c r="J53" s="476"/>
      <c r="K53" s="476"/>
      <c r="L53" s="511"/>
    </row>
    <row r="54" spans="1:12" x14ac:dyDescent="0.2">
      <c r="A54" s="469"/>
      <c r="B54" s="469"/>
      <c r="C54" s="469"/>
      <c r="D54" s="469"/>
      <c r="E54" s="518"/>
      <c r="F54" s="209"/>
      <c r="G54" s="209"/>
      <c r="H54" s="209"/>
      <c r="I54" s="63"/>
      <c r="J54" s="64"/>
      <c r="K54" s="64"/>
      <c r="L54" s="65"/>
    </row>
    <row r="55" spans="1:12" x14ac:dyDescent="0.2">
      <c r="A55" s="6"/>
      <c r="B55" s="51" t="s">
        <v>342</v>
      </c>
      <c r="C55" s="623"/>
      <c r="D55" s="66"/>
      <c r="E55" s="67"/>
      <c r="F55" s="10"/>
      <c r="G55" s="11"/>
      <c r="H55" s="11"/>
      <c r="I55" s="12"/>
      <c r="J55" s="13"/>
      <c r="K55" s="12"/>
      <c r="L55" s="46"/>
    </row>
    <row r="56" spans="1:12" ht="33.75" x14ac:dyDescent="0.2">
      <c r="A56" s="68" t="s">
        <v>1</v>
      </c>
      <c r="B56" s="69" t="s">
        <v>2</v>
      </c>
      <c r="C56" s="18" t="s">
        <v>3</v>
      </c>
      <c r="D56" s="16" t="s">
        <v>4</v>
      </c>
      <c r="E56" s="19" t="s">
        <v>5</v>
      </c>
      <c r="F56" s="20" t="s">
        <v>6</v>
      </c>
      <c r="G56" s="70" t="s">
        <v>7</v>
      </c>
      <c r="H56" s="23" t="s">
        <v>316</v>
      </c>
      <c r="I56" s="71" t="s">
        <v>8</v>
      </c>
      <c r="J56" s="20" t="s">
        <v>9</v>
      </c>
      <c r="K56" s="20" t="s">
        <v>10</v>
      </c>
      <c r="L56" s="24" t="s">
        <v>11</v>
      </c>
    </row>
    <row r="57" spans="1:12" ht="38.25" x14ac:dyDescent="0.2">
      <c r="A57" s="72">
        <v>1</v>
      </c>
      <c r="B57" s="73" t="s">
        <v>54</v>
      </c>
      <c r="C57" s="141"/>
      <c r="D57" s="43" t="s">
        <v>14</v>
      </c>
      <c r="E57" s="29">
        <v>10</v>
      </c>
      <c r="F57" s="74"/>
      <c r="G57" s="31">
        <v>0.08</v>
      </c>
      <c r="H57" s="33">
        <f t="shared" ref="H57:H58" si="12">F57*G57+F57</f>
        <v>0</v>
      </c>
      <c r="I57" s="32">
        <f t="shared" ref="I57:I58" si="13">E57*F57</f>
        <v>0</v>
      </c>
      <c r="J57" s="33">
        <f t="shared" ref="J57:J58" si="14">K57-I57</f>
        <v>0</v>
      </c>
      <c r="K57" s="33">
        <f t="shared" ref="K57:K58" si="15">E57*H57</f>
        <v>0</v>
      </c>
      <c r="L57" s="34"/>
    </row>
    <row r="58" spans="1:12" ht="25.5" x14ac:dyDescent="0.2">
      <c r="A58" s="72">
        <v>2</v>
      </c>
      <c r="B58" s="73" t="s">
        <v>55</v>
      </c>
      <c r="C58" s="141"/>
      <c r="D58" s="43" t="s">
        <v>14</v>
      </c>
      <c r="E58" s="29">
        <v>10</v>
      </c>
      <c r="F58" s="74"/>
      <c r="G58" s="31">
        <v>0.08</v>
      </c>
      <c r="H58" s="33">
        <f t="shared" si="12"/>
        <v>0</v>
      </c>
      <c r="I58" s="32">
        <f t="shared" si="13"/>
        <v>0</v>
      </c>
      <c r="J58" s="33">
        <f t="shared" si="14"/>
        <v>0</v>
      </c>
      <c r="K58" s="33">
        <f t="shared" si="15"/>
        <v>0</v>
      </c>
      <c r="L58" s="34"/>
    </row>
    <row r="59" spans="1:12" x14ac:dyDescent="0.2">
      <c r="D59" s="75"/>
      <c r="E59" s="76"/>
      <c r="F59" s="77" t="s">
        <v>19</v>
      </c>
      <c r="G59" s="78"/>
      <c r="H59" s="78"/>
      <c r="I59" s="79">
        <f>SUM(I57:I58)</f>
        <v>0</v>
      </c>
      <c r="J59" s="80">
        <f>SUM(J57:J58)</f>
        <v>0</v>
      </c>
      <c r="K59" s="80">
        <f>SUM(K57:K58)</f>
        <v>0</v>
      </c>
      <c r="L59" s="65"/>
    </row>
    <row r="60" spans="1:12" x14ac:dyDescent="0.2">
      <c r="A60" s="469"/>
      <c r="B60" s="469"/>
      <c r="C60" s="469"/>
      <c r="D60" s="469"/>
      <c r="E60" s="518"/>
      <c r="F60" s="209"/>
      <c r="G60" s="209"/>
      <c r="H60" s="209"/>
      <c r="I60" s="63"/>
      <c r="J60" s="64"/>
      <c r="K60" s="64"/>
      <c r="L60" s="65"/>
    </row>
    <row r="61" spans="1:12" x14ac:dyDescent="0.2">
      <c r="A61" s="6"/>
      <c r="B61" s="51" t="s">
        <v>343</v>
      </c>
      <c r="C61" s="626"/>
      <c r="D61" s="66"/>
      <c r="E61" s="67"/>
      <c r="F61" s="10"/>
      <c r="G61" s="11"/>
      <c r="H61" s="11"/>
      <c r="I61" s="12"/>
      <c r="J61" s="13"/>
      <c r="K61" s="12"/>
      <c r="L61" s="46"/>
    </row>
    <row r="62" spans="1:12" ht="33.75" x14ac:dyDescent="0.2">
      <c r="A62" s="68" t="s">
        <v>1</v>
      </c>
      <c r="B62" s="69" t="s">
        <v>2</v>
      </c>
      <c r="C62" s="18" t="s">
        <v>3</v>
      </c>
      <c r="D62" s="16" t="s">
        <v>4</v>
      </c>
      <c r="E62" s="19" t="s">
        <v>5</v>
      </c>
      <c r="F62" s="20" t="s">
        <v>6</v>
      </c>
      <c r="G62" s="70" t="s">
        <v>7</v>
      </c>
      <c r="H62" s="23" t="s">
        <v>316</v>
      </c>
      <c r="I62" s="71" t="s">
        <v>8</v>
      </c>
      <c r="J62" s="20" t="s">
        <v>9</v>
      </c>
      <c r="K62" s="20" t="s">
        <v>10</v>
      </c>
      <c r="L62" s="24" t="s">
        <v>11</v>
      </c>
    </row>
    <row r="63" spans="1:12" x14ac:dyDescent="0.2">
      <c r="A63" s="81">
        <v>1</v>
      </c>
      <c r="B63" s="82" t="s">
        <v>56</v>
      </c>
      <c r="C63" s="83"/>
      <c r="D63" s="84" t="s">
        <v>14</v>
      </c>
      <c r="E63" s="85">
        <v>50</v>
      </c>
      <c r="F63" s="86"/>
      <c r="G63" s="87">
        <v>0.08</v>
      </c>
      <c r="H63" s="33">
        <f t="shared" ref="H63:H64" si="16">F63*G63+F63</f>
        <v>0</v>
      </c>
      <c r="I63" s="32">
        <f t="shared" ref="I63:I64" si="17">E63*F63</f>
        <v>0</v>
      </c>
      <c r="J63" s="33">
        <f t="shared" ref="J63:J64" si="18">K63-I63</f>
        <v>0</v>
      </c>
      <c r="K63" s="33">
        <f t="shared" ref="K63:K64" si="19">E63*H63</f>
        <v>0</v>
      </c>
      <c r="L63" s="88"/>
    </row>
    <row r="64" spans="1:12" x14ac:dyDescent="0.2">
      <c r="A64" s="81">
        <v>2</v>
      </c>
      <c r="B64" s="82" t="s">
        <v>57</v>
      </c>
      <c r="C64" s="83"/>
      <c r="D64" s="84" t="s">
        <v>14</v>
      </c>
      <c r="E64" s="85">
        <v>50</v>
      </c>
      <c r="F64" s="86"/>
      <c r="G64" s="87">
        <v>0.08</v>
      </c>
      <c r="H64" s="33">
        <f t="shared" si="16"/>
        <v>0</v>
      </c>
      <c r="I64" s="32">
        <f t="shared" si="17"/>
        <v>0</v>
      </c>
      <c r="J64" s="33">
        <f t="shared" si="18"/>
        <v>0</v>
      </c>
      <c r="K64" s="33">
        <f t="shared" si="19"/>
        <v>0</v>
      </c>
      <c r="L64" s="88"/>
    </row>
    <row r="65" spans="1:12" x14ac:dyDescent="0.2">
      <c r="F65" s="77" t="s">
        <v>19</v>
      </c>
      <c r="G65" s="78"/>
      <c r="H65" s="78"/>
      <c r="I65" s="49">
        <f>SUM(I63:I64)</f>
        <v>0</v>
      </c>
      <c r="J65" s="50">
        <f>SUM(J63:J64)</f>
        <v>0</v>
      </c>
      <c r="K65" s="50">
        <f>SUM(K63:K64)</f>
        <v>0</v>
      </c>
      <c r="L65" s="65"/>
    </row>
    <row r="66" spans="1:12" x14ac:dyDescent="0.2">
      <c r="A66" s="469"/>
      <c r="B66" s="469"/>
      <c r="C66" s="469"/>
      <c r="D66" s="469"/>
      <c r="E66" s="518"/>
      <c r="F66" s="209"/>
      <c r="G66" s="209"/>
      <c r="H66" s="209"/>
      <c r="I66" s="63"/>
      <c r="J66" s="64"/>
      <c r="K66" s="64"/>
      <c r="L66" s="65"/>
    </row>
    <row r="67" spans="1:12" s="6" customFormat="1" ht="11.25" x14ac:dyDescent="0.2">
      <c r="B67" s="51" t="s">
        <v>344</v>
      </c>
      <c r="C67" s="626"/>
      <c r="D67" s="66"/>
      <c r="E67" s="67"/>
      <c r="F67" s="10"/>
      <c r="G67" s="11"/>
      <c r="H67" s="11"/>
      <c r="I67" s="12"/>
      <c r="J67" s="13"/>
      <c r="K67" s="12"/>
      <c r="L67" s="46"/>
    </row>
    <row r="68" spans="1:12" s="6" customFormat="1" ht="33.75" x14ac:dyDescent="0.2">
      <c r="A68" s="68" t="s">
        <v>1</v>
      </c>
      <c r="B68" s="69" t="s">
        <v>2</v>
      </c>
      <c r="C68" s="18" t="s">
        <v>3</v>
      </c>
      <c r="D68" s="16" t="s">
        <v>4</v>
      </c>
      <c r="E68" s="19" t="s">
        <v>5</v>
      </c>
      <c r="F68" s="20" t="s">
        <v>6</v>
      </c>
      <c r="G68" s="70" t="s">
        <v>7</v>
      </c>
      <c r="H68" s="23" t="s">
        <v>316</v>
      </c>
      <c r="I68" s="71" t="s">
        <v>8</v>
      </c>
      <c r="J68" s="20" t="s">
        <v>9</v>
      </c>
      <c r="K68" s="20" t="s">
        <v>10</v>
      </c>
      <c r="L68" s="24" t="s">
        <v>11</v>
      </c>
    </row>
    <row r="69" spans="1:12" s="6" customFormat="1" ht="145.5" customHeight="1" x14ac:dyDescent="0.2">
      <c r="A69" s="89" t="s">
        <v>12</v>
      </c>
      <c r="B69" s="90" t="s">
        <v>58</v>
      </c>
      <c r="C69" s="42"/>
      <c r="D69" s="91" t="s">
        <v>14</v>
      </c>
      <c r="E69" s="92">
        <v>1000</v>
      </c>
      <c r="F69" s="93"/>
      <c r="G69" s="94">
        <v>0.08</v>
      </c>
      <c r="H69" s="33">
        <f t="shared" ref="H69:H72" si="20">F69*G69+F69</f>
        <v>0</v>
      </c>
      <c r="I69" s="32">
        <f t="shared" ref="I69:I72" si="21">E69*F69</f>
        <v>0</v>
      </c>
      <c r="J69" s="33">
        <f t="shared" ref="J69:J72" si="22">K69-I69</f>
        <v>0</v>
      </c>
      <c r="K69" s="33">
        <f t="shared" ref="K69:K72" si="23">E69*H69</f>
        <v>0</v>
      </c>
      <c r="L69" s="95">
        <v>1</v>
      </c>
    </row>
    <row r="70" spans="1:12" s="6" customFormat="1" ht="24" x14ac:dyDescent="0.2">
      <c r="A70" s="96" t="s">
        <v>15</v>
      </c>
      <c r="B70" s="97" t="s">
        <v>59</v>
      </c>
      <c r="C70" s="42"/>
      <c r="D70" s="98" t="s">
        <v>14</v>
      </c>
      <c r="E70" s="99">
        <v>3000</v>
      </c>
      <c r="F70" s="93"/>
      <c r="G70" s="94">
        <v>0.08</v>
      </c>
      <c r="H70" s="33">
        <f t="shared" si="20"/>
        <v>0</v>
      </c>
      <c r="I70" s="32">
        <f t="shared" si="21"/>
        <v>0</v>
      </c>
      <c r="J70" s="33">
        <f t="shared" si="22"/>
        <v>0</v>
      </c>
      <c r="K70" s="33">
        <f t="shared" si="23"/>
        <v>0</v>
      </c>
      <c r="L70" s="95">
        <v>1</v>
      </c>
    </row>
    <row r="71" spans="1:12" s="6" customFormat="1" ht="24" x14ac:dyDescent="0.2">
      <c r="A71" s="89" t="s">
        <v>17</v>
      </c>
      <c r="B71" s="100" t="s">
        <v>60</v>
      </c>
      <c r="C71" s="42"/>
      <c r="D71" s="101" t="s">
        <v>14</v>
      </c>
      <c r="E71" s="92">
        <v>500</v>
      </c>
      <c r="F71" s="93"/>
      <c r="G71" s="94">
        <v>0.08</v>
      </c>
      <c r="H71" s="33">
        <f t="shared" si="20"/>
        <v>0</v>
      </c>
      <c r="I71" s="32">
        <f t="shared" si="21"/>
        <v>0</v>
      </c>
      <c r="J71" s="33">
        <f t="shared" si="22"/>
        <v>0</v>
      </c>
      <c r="K71" s="33">
        <f t="shared" si="23"/>
        <v>0</v>
      </c>
      <c r="L71" s="102">
        <v>1</v>
      </c>
    </row>
    <row r="72" spans="1:12" s="6" customFormat="1" ht="24" x14ac:dyDescent="0.2">
      <c r="A72" s="89" t="s">
        <v>61</v>
      </c>
      <c r="B72" s="100" t="s">
        <v>62</v>
      </c>
      <c r="C72" s="42"/>
      <c r="D72" s="101" t="s">
        <v>14</v>
      </c>
      <c r="E72" s="92">
        <v>50</v>
      </c>
      <c r="F72" s="93"/>
      <c r="G72" s="94">
        <v>0.08</v>
      </c>
      <c r="H72" s="33">
        <f t="shared" si="20"/>
        <v>0</v>
      </c>
      <c r="I72" s="32">
        <f t="shared" si="21"/>
        <v>0</v>
      </c>
      <c r="J72" s="33">
        <f t="shared" si="22"/>
        <v>0</v>
      </c>
      <c r="K72" s="33">
        <f t="shared" si="23"/>
        <v>0</v>
      </c>
      <c r="L72" s="102"/>
    </row>
    <row r="73" spans="1:12" x14ac:dyDescent="0.2">
      <c r="A73" s="103"/>
      <c r="B73" s="103"/>
      <c r="C73" s="104"/>
      <c r="D73" s="103"/>
      <c r="E73" s="105"/>
      <c r="F73" s="48" t="s">
        <v>19</v>
      </c>
      <c r="G73" s="48"/>
      <c r="H73" s="48"/>
      <c r="I73" s="49">
        <f>SUM(I69:I72)</f>
        <v>0</v>
      </c>
      <c r="J73" s="50">
        <f>SUM(J69:J72)</f>
        <v>0</v>
      </c>
      <c r="K73" s="50">
        <f>SUM(K69:K72)</f>
        <v>0</v>
      </c>
      <c r="L73" s="106"/>
    </row>
    <row r="74" spans="1:12" x14ac:dyDescent="0.2">
      <c r="A74" s="469"/>
      <c r="B74" s="469"/>
      <c r="C74" s="534"/>
      <c r="D74" s="469"/>
      <c r="E74" s="518"/>
      <c r="F74" s="519"/>
      <c r="G74" s="469"/>
      <c r="H74" s="519"/>
    </row>
    <row r="75" spans="1:12" s="15" customFormat="1" ht="12" x14ac:dyDescent="0.2">
      <c r="A75" s="6"/>
      <c r="B75" s="7" t="s">
        <v>345</v>
      </c>
      <c r="C75" s="524"/>
      <c r="D75" s="46"/>
      <c r="E75" s="9"/>
      <c r="F75" s="10"/>
      <c r="G75" s="11"/>
      <c r="H75" s="11"/>
      <c r="I75" s="12"/>
      <c r="J75" s="13"/>
      <c r="K75" s="12"/>
      <c r="L75" s="14"/>
    </row>
    <row r="76" spans="1:12" s="58" customFormat="1" ht="33.75" x14ac:dyDescent="0.2">
      <c r="A76" s="16" t="s">
        <v>1</v>
      </c>
      <c r="B76" s="16" t="s">
        <v>2</v>
      </c>
      <c r="C76" s="18" t="s">
        <v>3</v>
      </c>
      <c r="D76" s="16" t="s">
        <v>4</v>
      </c>
      <c r="E76" s="19" t="s">
        <v>5</v>
      </c>
      <c r="F76" s="20" t="s">
        <v>6</v>
      </c>
      <c r="G76" s="21" t="s">
        <v>7</v>
      </c>
      <c r="H76" s="23" t="s">
        <v>316</v>
      </c>
      <c r="I76" s="22" t="s">
        <v>8</v>
      </c>
      <c r="J76" s="23" t="s">
        <v>9</v>
      </c>
      <c r="K76" s="23" t="s">
        <v>10</v>
      </c>
      <c r="L76" s="24" t="s">
        <v>11</v>
      </c>
    </row>
    <row r="77" spans="1:12" s="15" customFormat="1" ht="48" x14ac:dyDescent="0.2">
      <c r="A77" s="108" t="s">
        <v>12</v>
      </c>
      <c r="B77" s="34" t="s">
        <v>63</v>
      </c>
      <c r="C77" s="34"/>
      <c r="D77" s="89" t="s">
        <v>64</v>
      </c>
      <c r="E77" s="29">
        <v>60</v>
      </c>
      <c r="F77" s="109"/>
      <c r="G77" s="765">
        <v>0.08</v>
      </c>
      <c r="H77" s="33">
        <f t="shared" ref="H77:H78" si="24">F77*G77+F77</f>
        <v>0</v>
      </c>
      <c r="I77" s="32">
        <f t="shared" ref="I77:I78" si="25">E77*F77</f>
        <v>0</v>
      </c>
      <c r="J77" s="33">
        <f t="shared" ref="J77:J78" si="26">K77-I77</f>
        <v>0</v>
      </c>
      <c r="K77" s="33">
        <f t="shared" ref="K77:K78" si="27">E77*H77</f>
        <v>0</v>
      </c>
      <c r="L77" s="111">
        <v>1</v>
      </c>
    </row>
    <row r="78" spans="1:12" s="15" customFormat="1" ht="49.5" customHeight="1" x14ac:dyDescent="0.2">
      <c r="A78" s="108" t="s">
        <v>15</v>
      </c>
      <c r="B78" s="34" t="s">
        <v>65</v>
      </c>
      <c r="C78" s="34"/>
      <c r="D78" s="89" t="s">
        <v>64</v>
      </c>
      <c r="E78" s="29">
        <v>5</v>
      </c>
      <c r="F78" s="109"/>
      <c r="G78" s="765">
        <v>0.08</v>
      </c>
      <c r="H78" s="33">
        <f t="shared" si="24"/>
        <v>0</v>
      </c>
      <c r="I78" s="32">
        <f t="shared" si="25"/>
        <v>0</v>
      </c>
      <c r="J78" s="33">
        <f t="shared" si="26"/>
        <v>0</v>
      </c>
      <c r="K78" s="33">
        <f t="shared" si="27"/>
        <v>0</v>
      </c>
      <c r="L78" s="111">
        <v>1</v>
      </c>
    </row>
    <row r="79" spans="1:12" s="15" customFormat="1" x14ac:dyDescent="0.2">
      <c r="A79" s="6"/>
      <c r="B79" s="8"/>
      <c r="C79" s="46"/>
      <c r="D79" s="47"/>
      <c r="E79" s="9"/>
      <c r="F79" s="112" t="s">
        <v>19</v>
      </c>
      <c r="G79" s="112"/>
      <c r="H79" s="112"/>
      <c r="I79" s="49">
        <f>SUM(I77:I78)</f>
        <v>0</v>
      </c>
      <c r="J79" s="50">
        <f>SUM(J77:J78)</f>
        <v>0</v>
      </c>
      <c r="K79" s="50">
        <f>SUM(K77:K78)</f>
        <v>0</v>
      </c>
      <c r="L79" s="34"/>
    </row>
    <row r="80" spans="1:12" s="58" customFormat="1" x14ac:dyDescent="0.2">
      <c r="A80" s="205"/>
      <c r="B80" s="535"/>
      <c r="C80" s="536"/>
      <c r="D80" s="536"/>
      <c r="E80" s="525"/>
      <c r="F80" s="522"/>
      <c r="G80" s="537"/>
      <c r="H80" s="673"/>
      <c r="I80" s="12"/>
      <c r="J80" s="13"/>
      <c r="K80" s="12"/>
      <c r="L80" s="113"/>
    </row>
    <row r="81" spans="1:12" x14ac:dyDescent="0.2">
      <c r="B81" s="51" t="s">
        <v>346</v>
      </c>
      <c r="C81" s="632"/>
    </row>
    <row r="82" spans="1:12" ht="33.75" x14ac:dyDescent="0.2">
      <c r="A82" s="16" t="s">
        <v>1</v>
      </c>
      <c r="B82" s="16" t="s">
        <v>2</v>
      </c>
      <c r="C82" s="18" t="s">
        <v>3</v>
      </c>
      <c r="D82" s="16" t="s">
        <v>4</v>
      </c>
      <c r="E82" s="19" t="s">
        <v>5</v>
      </c>
      <c r="F82" s="20" t="s">
        <v>6</v>
      </c>
      <c r="G82" s="16" t="s">
        <v>7</v>
      </c>
      <c r="H82" s="23" t="s">
        <v>316</v>
      </c>
      <c r="I82" s="114" t="s">
        <v>8</v>
      </c>
      <c r="J82" s="114" t="s">
        <v>9</v>
      </c>
      <c r="K82" s="114" t="s">
        <v>10</v>
      </c>
      <c r="L82" s="24" t="s">
        <v>11</v>
      </c>
    </row>
    <row r="83" spans="1:12" x14ac:dyDescent="0.2">
      <c r="A83" s="115">
        <v>1</v>
      </c>
      <c r="B83" s="116" t="s">
        <v>66</v>
      </c>
      <c r="C83" s="117"/>
      <c r="D83" s="118" t="s">
        <v>67</v>
      </c>
      <c r="E83" s="119">
        <v>8</v>
      </c>
      <c r="F83" s="120"/>
      <c r="G83" s="121">
        <v>0.08</v>
      </c>
      <c r="H83" s="33">
        <f t="shared" ref="H83:H86" si="28">F83*G83+F83</f>
        <v>0</v>
      </c>
      <c r="I83" s="32">
        <f t="shared" ref="I83:I86" si="29">E83*F83</f>
        <v>0</v>
      </c>
      <c r="J83" s="33">
        <f t="shared" ref="J83:J86" si="30">K83-I83</f>
        <v>0</v>
      </c>
      <c r="K83" s="33">
        <f t="shared" ref="K83:K86" si="31">E83*H83</f>
        <v>0</v>
      </c>
      <c r="L83" s="122"/>
    </row>
    <row r="84" spans="1:12" x14ac:dyDescent="0.2">
      <c r="A84" s="115">
        <v>2</v>
      </c>
      <c r="B84" s="106" t="s">
        <v>68</v>
      </c>
      <c r="C84" s="117"/>
      <c r="D84" s="123" t="s">
        <v>67</v>
      </c>
      <c r="E84" s="124">
        <v>2</v>
      </c>
      <c r="F84" s="125"/>
      <c r="G84" s="126">
        <v>0.08</v>
      </c>
      <c r="H84" s="33">
        <f t="shared" ref="H84:H85" si="32">F84*G84+F84</f>
        <v>0</v>
      </c>
      <c r="I84" s="32">
        <f t="shared" ref="I84:I85" si="33">E84*F84</f>
        <v>0</v>
      </c>
      <c r="J84" s="33">
        <f t="shared" ref="J84:J85" si="34">K84-I84</f>
        <v>0</v>
      </c>
      <c r="K84" s="33">
        <f t="shared" ref="K84:K85" si="35">E84*H84</f>
        <v>0</v>
      </c>
      <c r="L84" s="122"/>
    </row>
    <row r="85" spans="1:12" x14ac:dyDescent="0.2">
      <c r="A85" s="115">
        <v>3</v>
      </c>
      <c r="B85" s="115" t="s">
        <v>69</v>
      </c>
      <c r="C85" s="115"/>
      <c r="D85" s="115" t="s">
        <v>67</v>
      </c>
      <c r="E85" s="85">
        <v>2</v>
      </c>
      <c r="F85" s="127"/>
      <c r="G85" s="128">
        <v>0.08</v>
      </c>
      <c r="H85" s="33">
        <f t="shared" si="32"/>
        <v>0</v>
      </c>
      <c r="I85" s="32">
        <f t="shared" si="33"/>
        <v>0</v>
      </c>
      <c r="J85" s="33">
        <f t="shared" si="34"/>
        <v>0</v>
      </c>
      <c r="K85" s="33">
        <f t="shared" si="35"/>
        <v>0</v>
      </c>
      <c r="L85" s="122"/>
    </row>
    <row r="86" spans="1:12" x14ac:dyDescent="0.2">
      <c r="A86" s="115">
        <v>4</v>
      </c>
      <c r="B86" s="115" t="s">
        <v>317</v>
      </c>
      <c r="C86" s="115"/>
      <c r="D86" s="115" t="s">
        <v>67</v>
      </c>
      <c r="E86" s="85">
        <v>2</v>
      </c>
      <c r="F86" s="127"/>
      <c r="G86" s="128">
        <v>0.08</v>
      </c>
      <c r="H86" s="33">
        <f t="shared" si="28"/>
        <v>0</v>
      </c>
      <c r="I86" s="32">
        <f t="shared" si="29"/>
        <v>0</v>
      </c>
      <c r="J86" s="33">
        <f t="shared" si="30"/>
        <v>0</v>
      </c>
      <c r="K86" s="33">
        <f t="shared" si="31"/>
        <v>0</v>
      </c>
      <c r="L86" s="122"/>
    </row>
    <row r="87" spans="1:12" x14ac:dyDescent="0.2">
      <c r="A87" s="129"/>
      <c r="B87" s="129"/>
      <c r="C87" s="129"/>
      <c r="D87" s="129"/>
      <c r="E87" s="130"/>
      <c r="F87" s="112" t="s">
        <v>19</v>
      </c>
      <c r="G87" s="131"/>
      <c r="H87" s="143"/>
      <c r="I87" s="132">
        <f>SUM(I83:I86)</f>
        <v>0</v>
      </c>
      <c r="J87" s="132">
        <f>SUM(J83:J86)</f>
        <v>0</v>
      </c>
      <c r="K87" s="132">
        <f>SUM(K83:K86)</f>
        <v>0</v>
      </c>
      <c r="L87" s="65"/>
    </row>
    <row r="88" spans="1:12" s="107" customFormat="1" x14ac:dyDescent="0.2">
      <c r="A88" s="534"/>
      <c r="B88" s="534"/>
      <c r="C88" s="534"/>
      <c r="D88" s="534"/>
      <c r="E88" s="540"/>
      <c r="F88" s="541"/>
      <c r="G88" s="534"/>
      <c r="H88" s="541"/>
      <c r="I88" s="134"/>
      <c r="J88" s="134"/>
      <c r="K88" s="134"/>
      <c r="L88" s="65"/>
    </row>
    <row r="89" spans="1:12" x14ac:dyDescent="0.2">
      <c r="A89" s="135"/>
      <c r="B89" s="51" t="s">
        <v>347</v>
      </c>
      <c r="C89" s="633"/>
      <c r="D89" s="136"/>
      <c r="E89" s="137"/>
      <c r="F89" s="138"/>
      <c r="G89" s="136"/>
      <c r="H89" s="138"/>
      <c r="I89" s="138"/>
      <c r="J89" s="138"/>
      <c r="K89" s="138"/>
    </row>
    <row r="90" spans="1:12" ht="33.75" x14ac:dyDescent="0.2">
      <c r="A90" s="135" t="s">
        <v>1</v>
      </c>
      <c r="B90" s="16" t="s">
        <v>2</v>
      </c>
      <c r="C90" s="18" t="s">
        <v>3</v>
      </c>
      <c r="D90" s="16" t="s">
        <v>4</v>
      </c>
      <c r="E90" s="19" t="s">
        <v>5</v>
      </c>
      <c r="F90" s="20" t="s">
        <v>6</v>
      </c>
      <c r="G90" s="16" t="s">
        <v>7</v>
      </c>
      <c r="H90" s="23" t="s">
        <v>316</v>
      </c>
      <c r="I90" s="114" t="s">
        <v>8</v>
      </c>
      <c r="J90" s="114" t="s">
        <v>9</v>
      </c>
      <c r="K90" s="114" t="s">
        <v>10</v>
      </c>
      <c r="L90" s="24" t="s">
        <v>11</v>
      </c>
    </row>
    <row r="91" spans="1:12" x14ac:dyDescent="0.2">
      <c r="A91" s="468">
        <v>1</v>
      </c>
      <c r="B91" s="141" t="s">
        <v>367</v>
      </c>
      <c r="C91" s="139"/>
      <c r="D91" s="123"/>
      <c r="E91" s="124">
        <v>500</v>
      </c>
      <c r="F91" s="125"/>
      <c r="G91" s="126">
        <v>0.08</v>
      </c>
      <c r="H91" s="33">
        <f t="shared" ref="H91:H95" si="36">F91*G91+F91</f>
        <v>0</v>
      </c>
      <c r="I91" s="32">
        <f t="shared" ref="I91:I95" si="37">E91*F91</f>
        <v>0</v>
      </c>
      <c r="J91" s="33">
        <f t="shared" ref="J91:J95" si="38">K91-I91</f>
        <v>0</v>
      </c>
      <c r="K91" s="33">
        <f t="shared" ref="K91:K95" si="39">E91*H91</f>
        <v>0</v>
      </c>
      <c r="L91" s="140"/>
    </row>
    <row r="92" spans="1:12" ht="51" x14ac:dyDescent="0.2">
      <c r="A92" s="468">
        <v>2</v>
      </c>
      <c r="B92" s="140" t="s">
        <v>72</v>
      </c>
      <c r="C92" s="141"/>
      <c r="D92" s="123" t="s">
        <v>14</v>
      </c>
      <c r="E92" s="124">
        <v>600</v>
      </c>
      <c r="F92" s="125"/>
      <c r="G92" s="126">
        <v>0.08</v>
      </c>
      <c r="H92" s="33">
        <f t="shared" si="36"/>
        <v>0</v>
      </c>
      <c r="I92" s="32">
        <f t="shared" si="37"/>
        <v>0</v>
      </c>
      <c r="J92" s="33">
        <f t="shared" si="38"/>
        <v>0</v>
      </c>
      <c r="K92" s="33">
        <f t="shared" si="39"/>
        <v>0</v>
      </c>
      <c r="L92" s="140"/>
    </row>
    <row r="93" spans="1:12" ht="51" x14ac:dyDescent="0.2">
      <c r="A93" s="468">
        <v>3</v>
      </c>
      <c r="B93" s="140" t="s">
        <v>73</v>
      </c>
      <c r="C93" s="141"/>
      <c r="D93" s="123" t="s">
        <v>14</v>
      </c>
      <c r="E93" s="124">
        <v>3000</v>
      </c>
      <c r="F93" s="125"/>
      <c r="G93" s="126">
        <v>0.08</v>
      </c>
      <c r="H93" s="33">
        <f t="shared" si="36"/>
        <v>0</v>
      </c>
      <c r="I93" s="32">
        <f t="shared" si="37"/>
        <v>0</v>
      </c>
      <c r="J93" s="33">
        <f t="shared" si="38"/>
        <v>0</v>
      </c>
      <c r="K93" s="33">
        <f t="shared" si="39"/>
        <v>0</v>
      </c>
      <c r="L93" s="140"/>
    </row>
    <row r="94" spans="1:12" ht="63.75" x14ac:dyDescent="0.2">
      <c r="A94" s="468">
        <v>4</v>
      </c>
      <c r="B94" s="504" t="s">
        <v>74</v>
      </c>
      <c r="C94" s="503"/>
      <c r="D94" s="123" t="s">
        <v>14</v>
      </c>
      <c r="E94" s="124">
        <v>30</v>
      </c>
      <c r="F94" s="125"/>
      <c r="G94" s="126">
        <v>0.08</v>
      </c>
      <c r="H94" s="33">
        <f t="shared" si="36"/>
        <v>0</v>
      </c>
      <c r="I94" s="32">
        <f t="shared" si="37"/>
        <v>0</v>
      </c>
      <c r="J94" s="33">
        <f t="shared" si="38"/>
        <v>0</v>
      </c>
      <c r="K94" s="33">
        <f t="shared" si="39"/>
        <v>0</v>
      </c>
      <c r="L94" s="505"/>
    </row>
    <row r="95" spans="1:12" ht="63.75" x14ac:dyDescent="0.2">
      <c r="A95" s="468">
        <v>5</v>
      </c>
      <c r="B95" s="142" t="s">
        <v>75</v>
      </c>
      <c r="C95" s="139"/>
      <c r="D95" s="507" t="s">
        <v>14</v>
      </c>
      <c r="E95" s="508">
        <v>30</v>
      </c>
      <c r="F95" s="110"/>
      <c r="G95" s="126">
        <v>0.08</v>
      </c>
      <c r="H95" s="33">
        <f t="shared" si="36"/>
        <v>0</v>
      </c>
      <c r="I95" s="32">
        <f t="shared" si="37"/>
        <v>0</v>
      </c>
      <c r="J95" s="33">
        <f t="shared" si="38"/>
        <v>0</v>
      </c>
      <c r="K95" s="33">
        <f t="shared" si="39"/>
        <v>0</v>
      </c>
      <c r="L95" s="140"/>
    </row>
    <row r="96" spans="1:12" x14ac:dyDescent="0.2">
      <c r="A96" s="107"/>
      <c r="B96" s="65"/>
      <c r="C96" s="107"/>
      <c r="D96" s="499"/>
      <c r="E96" s="500"/>
      <c r="F96" s="132" t="s">
        <v>19</v>
      </c>
      <c r="G96" s="509"/>
      <c r="H96" s="674"/>
      <c r="I96" s="79">
        <f>SUM(I91:I95)</f>
        <v>0</v>
      </c>
      <c r="J96" s="80">
        <f>SUM(J91:J95)</f>
        <v>0</v>
      </c>
      <c r="K96" s="80">
        <f>SUM(K91:K95)</f>
        <v>0</v>
      </c>
      <c r="L96" s="506"/>
    </row>
    <row r="97" spans="1:12" x14ac:dyDescent="0.2">
      <c r="A97" s="534"/>
      <c r="B97" s="473"/>
      <c r="C97" s="534"/>
      <c r="D97" s="542"/>
      <c r="E97" s="543"/>
      <c r="F97" s="544"/>
      <c r="G97" s="545"/>
      <c r="H97" s="675"/>
      <c r="I97" s="490"/>
      <c r="J97" s="463"/>
      <c r="K97" s="463"/>
      <c r="L97" s="65"/>
    </row>
    <row r="98" spans="1:12" x14ac:dyDescent="0.2">
      <c r="A98" s="135"/>
      <c r="B98" s="51" t="s">
        <v>348</v>
      </c>
      <c r="C98" s="634"/>
      <c r="D98" s="136"/>
      <c r="E98" s="137"/>
      <c r="F98" s="138"/>
      <c r="G98" s="136"/>
      <c r="H98" s="138"/>
      <c r="I98" s="138"/>
      <c r="J98" s="138"/>
      <c r="K98" s="138"/>
    </row>
    <row r="99" spans="1:12" ht="33.75" x14ac:dyDescent="0.2">
      <c r="A99" s="135" t="s">
        <v>1</v>
      </c>
      <c r="B99" s="16" t="s">
        <v>2</v>
      </c>
      <c r="C99" s="18" t="s">
        <v>3</v>
      </c>
      <c r="D99" s="16" t="s">
        <v>4</v>
      </c>
      <c r="E99" s="19" t="s">
        <v>5</v>
      </c>
      <c r="F99" s="20" t="s">
        <v>6</v>
      </c>
      <c r="G99" s="16" t="s">
        <v>7</v>
      </c>
      <c r="H99" s="23" t="s">
        <v>316</v>
      </c>
      <c r="I99" s="114" t="s">
        <v>8</v>
      </c>
      <c r="J99" s="114" t="s">
        <v>9</v>
      </c>
      <c r="K99" s="114" t="s">
        <v>10</v>
      </c>
      <c r="L99" s="24" t="s">
        <v>11</v>
      </c>
    </row>
    <row r="100" spans="1:12" x14ac:dyDescent="0.2">
      <c r="A100" s="139">
        <v>1</v>
      </c>
      <c r="B100" s="140" t="s">
        <v>70</v>
      </c>
      <c r="C100" s="503"/>
      <c r="D100" s="123" t="s">
        <v>14</v>
      </c>
      <c r="E100" s="124">
        <v>3000</v>
      </c>
      <c r="F100" s="125"/>
      <c r="G100" s="126">
        <v>0.08</v>
      </c>
      <c r="H100" s="33">
        <f t="shared" ref="H100:H101" si="40">F100*G100+F100</f>
        <v>0</v>
      </c>
      <c r="I100" s="32">
        <f t="shared" ref="I100:I101" si="41">E100*F100</f>
        <v>0</v>
      </c>
      <c r="J100" s="33">
        <f t="shared" ref="J100:J101" si="42">K100-I100</f>
        <v>0</v>
      </c>
      <c r="K100" s="33">
        <f t="shared" ref="K100:K101" si="43">E100*H100</f>
        <v>0</v>
      </c>
      <c r="L100" s="140"/>
    </row>
    <row r="101" spans="1:12" x14ac:dyDescent="0.2">
      <c r="A101" s="139">
        <v>2</v>
      </c>
      <c r="B101" s="140" t="s">
        <v>71</v>
      </c>
      <c r="C101" s="139"/>
      <c r="D101" s="507" t="s">
        <v>14</v>
      </c>
      <c r="E101" s="508">
        <v>1000</v>
      </c>
      <c r="F101" s="110"/>
      <c r="G101" s="126">
        <v>0.08</v>
      </c>
      <c r="H101" s="33">
        <f t="shared" si="40"/>
        <v>0</v>
      </c>
      <c r="I101" s="32">
        <f t="shared" si="41"/>
        <v>0</v>
      </c>
      <c r="J101" s="33">
        <f t="shared" si="42"/>
        <v>0</v>
      </c>
      <c r="K101" s="33">
        <f t="shared" si="43"/>
        <v>0</v>
      </c>
      <c r="L101" s="140"/>
    </row>
    <row r="102" spans="1:12" x14ac:dyDescent="0.2">
      <c r="A102" s="107"/>
      <c r="B102" s="65"/>
      <c r="C102" s="107"/>
      <c r="D102" s="499"/>
      <c r="E102" s="500"/>
      <c r="F102" s="510" t="s">
        <v>19</v>
      </c>
      <c r="G102" s="509"/>
      <c r="H102" s="674"/>
      <c r="I102" s="79">
        <f>SUM(I100:I101)</f>
        <v>0</v>
      </c>
      <c r="J102" s="80">
        <f>SUM(J100:J101)</f>
        <v>0</v>
      </c>
      <c r="K102" s="80">
        <f>SUM(K100:K101)</f>
        <v>0</v>
      </c>
      <c r="L102" s="65"/>
    </row>
    <row r="103" spans="1:12" ht="38.25" x14ac:dyDescent="0.2">
      <c r="A103" s="107"/>
      <c r="B103" s="65" t="s">
        <v>309</v>
      </c>
      <c r="C103" s="107"/>
      <c r="D103" s="499"/>
      <c r="E103" s="500"/>
      <c r="F103" s="501"/>
      <c r="G103" s="502"/>
      <c r="H103" s="676"/>
      <c r="I103" s="490"/>
      <c r="J103" s="463"/>
      <c r="K103" s="463"/>
      <c r="L103" s="65"/>
    </row>
    <row r="104" spans="1:12" x14ac:dyDescent="0.2">
      <c r="A104" s="534"/>
      <c r="B104" s="473"/>
      <c r="C104" s="534"/>
      <c r="D104" s="542"/>
      <c r="E104" s="543"/>
      <c r="F104" s="544"/>
      <c r="G104" s="545"/>
      <c r="H104" s="675"/>
      <c r="I104" s="490"/>
      <c r="J104" s="463"/>
      <c r="K104" s="463"/>
      <c r="L104" s="65"/>
    </row>
    <row r="105" spans="1:12" x14ac:dyDescent="0.2">
      <c r="A105" s="534"/>
      <c r="B105" s="473"/>
      <c r="C105" s="534"/>
      <c r="D105" s="534"/>
      <c r="E105" s="540"/>
      <c r="F105" s="541"/>
      <c r="G105" s="534"/>
      <c r="H105" s="541"/>
      <c r="I105" s="134"/>
      <c r="J105" s="134"/>
      <c r="K105" s="134"/>
    </row>
    <row r="106" spans="1:12" x14ac:dyDescent="0.2">
      <c r="A106" s="135"/>
      <c r="B106" s="7" t="s">
        <v>349</v>
      </c>
      <c r="C106" s="633"/>
      <c r="D106" s="136"/>
      <c r="E106" s="137"/>
      <c r="F106" s="138"/>
      <c r="G106" s="136"/>
      <c r="H106" s="138"/>
      <c r="I106" s="138"/>
      <c r="J106" s="138"/>
      <c r="K106" s="138"/>
    </row>
    <row r="107" spans="1:12" ht="33.75" x14ac:dyDescent="0.2">
      <c r="A107" s="16" t="s">
        <v>1</v>
      </c>
      <c r="B107" s="16" t="s">
        <v>2</v>
      </c>
      <c r="C107" s="18" t="s">
        <v>3</v>
      </c>
      <c r="D107" s="16" t="s">
        <v>4</v>
      </c>
      <c r="E107" s="19" t="s">
        <v>5</v>
      </c>
      <c r="F107" s="20" t="s">
        <v>6</v>
      </c>
      <c r="G107" s="16" t="s">
        <v>7</v>
      </c>
      <c r="H107" s="23" t="s">
        <v>316</v>
      </c>
      <c r="I107" s="114" t="s">
        <v>8</v>
      </c>
      <c r="J107" s="114" t="s">
        <v>9</v>
      </c>
      <c r="K107" s="114" t="s">
        <v>10</v>
      </c>
      <c r="L107" s="24" t="s">
        <v>11</v>
      </c>
    </row>
    <row r="108" spans="1:12" x14ac:dyDescent="0.2">
      <c r="A108" s="115">
        <v>1</v>
      </c>
      <c r="B108" s="106" t="s">
        <v>76</v>
      </c>
      <c r="C108" s="115"/>
      <c r="D108" s="635" t="s">
        <v>14</v>
      </c>
      <c r="E108" s="508">
        <v>20</v>
      </c>
      <c r="F108" s="451"/>
      <c r="G108" s="126">
        <v>0.08</v>
      </c>
      <c r="H108" s="33">
        <f t="shared" ref="H108:H114" si="44">F108*G108+F108</f>
        <v>0</v>
      </c>
      <c r="I108" s="32">
        <f t="shared" ref="I108:I114" si="45">E108*F108</f>
        <v>0</v>
      </c>
      <c r="J108" s="33">
        <f t="shared" ref="J108:J114" si="46">K108-I108</f>
        <v>0</v>
      </c>
      <c r="K108" s="33">
        <f t="shared" ref="K108:K114" si="47">E108*H108</f>
        <v>0</v>
      </c>
      <c r="L108" s="106"/>
    </row>
    <row r="109" spans="1:12" x14ac:dyDescent="0.2">
      <c r="A109" s="115">
        <v>2</v>
      </c>
      <c r="B109" s="106" t="s">
        <v>77</v>
      </c>
      <c r="C109" s="115"/>
      <c r="D109" s="635" t="s">
        <v>14</v>
      </c>
      <c r="E109" s="508">
        <v>10</v>
      </c>
      <c r="F109" s="451"/>
      <c r="G109" s="126">
        <v>0.08</v>
      </c>
      <c r="H109" s="33">
        <f t="shared" si="44"/>
        <v>0</v>
      </c>
      <c r="I109" s="32">
        <f t="shared" si="45"/>
        <v>0</v>
      </c>
      <c r="J109" s="33">
        <f t="shared" si="46"/>
        <v>0</v>
      </c>
      <c r="K109" s="33">
        <f t="shared" si="47"/>
        <v>0</v>
      </c>
      <c r="L109" s="106"/>
    </row>
    <row r="110" spans="1:12" x14ac:dyDescent="0.2">
      <c r="A110" s="115">
        <v>3</v>
      </c>
      <c r="B110" s="106" t="s">
        <v>78</v>
      </c>
      <c r="C110" s="115"/>
      <c r="D110" s="635" t="s">
        <v>14</v>
      </c>
      <c r="E110" s="508">
        <v>30</v>
      </c>
      <c r="F110" s="451"/>
      <c r="G110" s="126">
        <v>0.08</v>
      </c>
      <c r="H110" s="33">
        <f t="shared" si="44"/>
        <v>0</v>
      </c>
      <c r="I110" s="32">
        <f t="shared" si="45"/>
        <v>0</v>
      </c>
      <c r="J110" s="33">
        <f t="shared" si="46"/>
        <v>0</v>
      </c>
      <c r="K110" s="33">
        <f t="shared" si="47"/>
        <v>0</v>
      </c>
      <c r="L110" s="106"/>
    </row>
    <row r="111" spans="1:12" x14ac:dyDescent="0.2">
      <c r="A111" s="115">
        <v>4</v>
      </c>
      <c r="B111" s="106" t="s">
        <v>79</v>
      </c>
      <c r="C111" s="115"/>
      <c r="D111" s="635" t="s">
        <v>14</v>
      </c>
      <c r="E111" s="508">
        <v>20</v>
      </c>
      <c r="F111" s="451"/>
      <c r="G111" s="126">
        <v>0.08</v>
      </c>
      <c r="H111" s="33">
        <f t="shared" si="44"/>
        <v>0</v>
      </c>
      <c r="I111" s="32">
        <f t="shared" si="45"/>
        <v>0</v>
      </c>
      <c r="J111" s="33">
        <f t="shared" si="46"/>
        <v>0</v>
      </c>
      <c r="K111" s="33">
        <f t="shared" si="47"/>
        <v>0</v>
      </c>
      <c r="L111" s="106"/>
    </row>
    <row r="112" spans="1:12" x14ac:dyDescent="0.2">
      <c r="A112" s="115">
        <v>5</v>
      </c>
      <c r="B112" s="106" t="s">
        <v>80</v>
      </c>
      <c r="C112" s="115"/>
      <c r="D112" s="635" t="s">
        <v>14</v>
      </c>
      <c r="E112" s="508">
        <v>20</v>
      </c>
      <c r="F112" s="451"/>
      <c r="G112" s="126">
        <v>0.08</v>
      </c>
      <c r="H112" s="33">
        <f t="shared" si="44"/>
        <v>0</v>
      </c>
      <c r="I112" s="32">
        <f t="shared" si="45"/>
        <v>0</v>
      </c>
      <c r="J112" s="33">
        <f t="shared" si="46"/>
        <v>0</v>
      </c>
      <c r="K112" s="33">
        <f t="shared" si="47"/>
        <v>0</v>
      </c>
      <c r="L112" s="106"/>
    </row>
    <row r="113" spans="1:12" ht="36" x14ac:dyDescent="0.2">
      <c r="A113" s="118">
        <v>6</v>
      </c>
      <c r="B113" s="106" t="s">
        <v>402</v>
      </c>
      <c r="C113" s="238"/>
      <c r="D113" s="635" t="s">
        <v>14</v>
      </c>
      <c r="E113" s="508">
        <v>80</v>
      </c>
      <c r="F113" s="451"/>
      <c r="G113" s="126">
        <v>0.08</v>
      </c>
      <c r="H113" s="33">
        <f t="shared" si="44"/>
        <v>0</v>
      </c>
      <c r="I113" s="32">
        <f t="shared" si="45"/>
        <v>0</v>
      </c>
      <c r="J113" s="33">
        <f t="shared" si="46"/>
        <v>0</v>
      </c>
      <c r="K113" s="33">
        <f t="shared" si="47"/>
        <v>0</v>
      </c>
      <c r="L113" s="262">
        <v>1</v>
      </c>
    </row>
    <row r="114" spans="1:12" ht="24" x14ac:dyDescent="0.2">
      <c r="A114" s="118">
        <v>7</v>
      </c>
      <c r="B114" s="122" t="s">
        <v>419</v>
      </c>
      <c r="C114" s="238"/>
      <c r="D114" s="635" t="s">
        <v>14</v>
      </c>
      <c r="E114" s="508">
        <v>30</v>
      </c>
      <c r="F114" s="451"/>
      <c r="G114" s="126">
        <v>0.08</v>
      </c>
      <c r="H114" s="33">
        <f t="shared" si="44"/>
        <v>0</v>
      </c>
      <c r="I114" s="32">
        <f t="shared" si="45"/>
        <v>0</v>
      </c>
      <c r="J114" s="33">
        <f t="shared" si="46"/>
        <v>0</v>
      </c>
      <c r="K114" s="33">
        <f t="shared" si="47"/>
        <v>0</v>
      </c>
      <c r="L114" s="262"/>
    </row>
    <row r="115" spans="1:12" x14ac:dyDescent="0.2">
      <c r="A115" s="115"/>
      <c r="B115" s="115"/>
      <c r="C115" s="115"/>
      <c r="D115" s="115"/>
      <c r="E115" s="85"/>
      <c r="F115" s="636" t="s">
        <v>19</v>
      </c>
      <c r="G115" s="637"/>
      <c r="H115" s="677"/>
      <c r="I115" s="60">
        <f>SUM(I108:I114)</f>
        <v>0</v>
      </c>
      <c r="J115" s="61">
        <f>SUM(J108:J114)</f>
        <v>0</v>
      </c>
      <c r="K115" s="61">
        <f>SUM(K108:K114)</f>
        <v>0</v>
      </c>
      <c r="L115" s="106"/>
    </row>
    <row r="116" spans="1:12" s="107" customFormat="1" x14ac:dyDescent="0.2">
      <c r="A116" s="538"/>
      <c r="B116" s="546"/>
      <c r="C116" s="538"/>
      <c r="D116" s="538"/>
      <c r="E116" s="539"/>
      <c r="F116" s="547"/>
      <c r="G116" s="538"/>
      <c r="H116" s="547"/>
      <c r="I116" s="143"/>
      <c r="J116" s="143"/>
      <c r="K116" s="143"/>
      <c r="L116" s="65"/>
    </row>
    <row r="117" spans="1:12" s="107" customFormat="1" x14ac:dyDescent="0.2">
      <c r="A117" s="534"/>
      <c r="B117" s="473"/>
      <c r="C117" s="534"/>
      <c r="D117" s="534"/>
      <c r="E117" s="540"/>
      <c r="F117" s="541"/>
      <c r="G117" s="534"/>
      <c r="H117" s="541"/>
      <c r="I117" s="134"/>
      <c r="J117" s="134"/>
      <c r="K117" s="134"/>
      <c r="L117" s="65"/>
    </row>
    <row r="118" spans="1:12" s="107" customFormat="1" x14ac:dyDescent="0.2">
      <c r="A118" s="135"/>
      <c r="B118" s="51" t="s">
        <v>435</v>
      </c>
      <c r="C118" s="634"/>
      <c r="D118" s="136"/>
      <c r="E118" s="137"/>
      <c r="F118" s="138"/>
      <c r="G118" s="136"/>
      <c r="H118" s="138"/>
      <c r="I118" s="138"/>
      <c r="J118" s="138"/>
      <c r="K118" s="138"/>
      <c r="L118" s="4"/>
    </row>
    <row r="119" spans="1:12" s="107" customFormat="1" ht="33.75" x14ac:dyDescent="0.2">
      <c r="A119" s="135" t="s">
        <v>1</v>
      </c>
      <c r="B119" s="16" t="s">
        <v>2</v>
      </c>
      <c r="C119" s="18" t="s">
        <v>3</v>
      </c>
      <c r="D119" s="16" t="s">
        <v>4</v>
      </c>
      <c r="E119" s="19" t="s">
        <v>5</v>
      </c>
      <c r="F119" s="20" t="s">
        <v>6</v>
      </c>
      <c r="G119" s="16" t="s">
        <v>7</v>
      </c>
      <c r="H119" s="23" t="s">
        <v>316</v>
      </c>
      <c r="I119" s="114" t="s">
        <v>8</v>
      </c>
      <c r="J119" s="114" t="s">
        <v>9</v>
      </c>
      <c r="K119" s="114" t="s">
        <v>10</v>
      </c>
      <c r="L119" s="24" t="s">
        <v>11</v>
      </c>
    </row>
    <row r="120" spans="1:12" s="107" customFormat="1" ht="165.75" x14ac:dyDescent="0.2">
      <c r="A120" s="468">
        <v>8</v>
      </c>
      <c r="B120" s="140" t="s">
        <v>81</v>
      </c>
      <c r="C120" s="139"/>
      <c r="D120" s="507" t="s">
        <v>14</v>
      </c>
      <c r="E120" s="508">
        <v>20</v>
      </c>
      <c r="F120" s="110"/>
      <c r="G120" s="775">
        <v>0.08</v>
      </c>
      <c r="H120" s="33">
        <v>0</v>
      </c>
      <c r="I120" s="32">
        <v>0</v>
      </c>
      <c r="J120" s="33">
        <v>0</v>
      </c>
      <c r="K120" s="33">
        <v>0</v>
      </c>
      <c r="L120" s="140"/>
    </row>
    <row r="121" spans="1:12" s="107" customFormat="1" x14ac:dyDescent="0.2">
      <c r="B121" s="65"/>
      <c r="D121" s="499"/>
      <c r="E121" s="500"/>
      <c r="F121" s="510" t="s">
        <v>19</v>
      </c>
      <c r="G121" s="509"/>
      <c r="H121" s="674"/>
      <c r="I121" s="79">
        <f>SUM(I120:I120)</f>
        <v>0</v>
      </c>
      <c r="J121" s="80">
        <f>SUM(J120:J120)</f>
        <v>0</v>
      </c>
      <c r="K121" s="80">
        <f>SUM(K120:K120)</f>
        <v>0</v>
      </c>
      <c r="L121" s="65"/>
    </row>
    <row r="122" spans="1:12" s="107" customFormat="1" x14ac:dyDescent="0.2">
      <c r="A122" s="534"/>
      <c r="B122" s="473"/>
      <c r="C122" s="534"/>
      <c r="D122" s="534"/>
      <c r="E122" s="540"/>
      <c r="F122" s="541"/>
      <c r="G122" s="534"/>
      <c r="H122" s="541"/>
      <c r="I122" s="134"/>
      <c r="J122" s="134"/>
      <c r="K122" s="134"/>
      <c r="L122" s="65"/>
    </row>
    <row r="123" spans="1:12" x14ac:dyDescent="0.2">
      <c r="A123" s="469"/>
      <c r="B123" s="469"/>
      <c r="C123" s="469"/>
      <c r="D123" s="469"/>
      <c r="E123" s="518"/>
      <c r="F123" s="519"/>
      <c r="G123" s="469"/>
      <c r="H123" s="519"/>
    </row>
    <row r="124" spans="1:12" s="15" customFormat="1" ht="12" x14ac:dyDescent="0.2">
      <c r="A124" s="6"/>
      <c r="B124" s="7" t="s">
        <v>350</v>
      </c>
      <c r="C124" s="639"/>
      <c r="D124" s="146"/>
      <c r="E124" s="147"/>
      <c r="F124" s="10"/>
      <c r="G124" s="11"/>
      <c r="H124" s="11"/>
      <c r="I124" s="12"/>
      <c r="J124" s="13"/>
      <c r="K124" s="12"/>
      <c r="L124" s="14"/>
    </row>
    <row r="125" spans="1:12" s="58" customFormat="1" ht="33.75" x14ac:dyDescent="0.2">
      <c r="A125" s="16" t="s">
        <v>1</v>
      </c>
      <c r="B125" s="17" t="s">
        <v>2</v>
      </c>
      <c r="C125" s="18" t="s">
        <v>3</v>
      </c>
      <c r="D125" s="16" t="s">
        <v>4</v>
      </c>
      <c r="E125" s="19" t="s">
        <v>5</v>
      </c>
      <c r="F125" s="20" t="s">
        <v>6</v>
      </c>
      <c r="G125" s="21" t="s">
        <v>7</v>
      </c>
      <c r="H125" s="23" t="s">
        <v>316</v>
      </c>
      <c r="I125" s="22" t="s">
        <v>8</v>
      </c>
      <c r="J125" s="23" t="s">
        <v>9</v>
      </c>
      <c r="K125" s="23" t="s">
        <v>10</v>
      </c>
      <c r="L125" s="24" t="s">
        <v>11</v>
      </c>
    </row>
    <row r="126" spans="1:12" s="15" customFormat="1" ht="23.85" customHeight="1" x14ac:dyDescent="0.2">
      <c r="A126" s="148" t="s">
        <v>12</v>
      </c>
      <c r="B126" s="90" t="s">
        <v>82</v>
      </c>
      <c r="C126" s="638"/>
      <c r="D126" s="150" t="s">
        <v>83</v>
      </c>
      <c r="E126" s="151">
        <v>10</v>
      </c>
      <c r="F126" s="152"/>
      <c r="G126" s="126">
        <v>0.08</v>
      </c>
      <c r="H126" s="33">
        <f t="shared" ref="H126:H132" si="48">F126*G126+F126</f>
        <v>0</v>
      </c>
      <c r="I126" s="32">
        <f t="shared" ref="I126:I132" si="49">E126*F126</f>
        <v>0</v>
      </c>
      <c r="J126" s="33">
        <f t="shared" ref="J126:J132" si="50">K126-I126</f>
        <v>0</v>
      </c>
      <c r="K126" s="33">
        <f t="shared" ref="K126:K132" si="51">E126*H126</f>
        <v>0</v>
      </c>
      <c r="L126" s="149"/>
    </row>
    <row r="127" spans="1:12" s="15" customFormat="1" ht="23.85" customHeight="1" x14ac:dyDescent="0.2">
      <c r="A127" s="148" t="s">
        <v>15</v>
      </c>
      <c r="B127" s="90" t="s">
        <v>84</v>
      </c>
      <c r="C127" s="638"/>
      <c r="D127" s="150" t="s">
        <v>83</v>
      </c>
      <c r="E127" s="151">
        <v>30</v>
      </c>
      <c r="F127" s="152"/>
      <c r="G127" s="126">
        <v>0.08</v>
      </c>
      <c r="H127" s="33">
        <f t="shared" si="48"/>
        <v>0</v>
      </c>
      <c r="I127" s="32">
        <f t="shared" si="49"/>
        <v>0</v>
      </c>
      <c r="J127" s="33">
        <f t="shared" si="50"/>
        <v>0</v>
      </c>
      <c r="K127" s="33">
        <f t="shared" si="51"/>
        <v>0</v>
      </c>
      <c r="L127" s="149"/>
    </row>
    <row r="128" spans="1:12" s="15" customFormat="1" ht="23.85" customHeight="1" x14ac:dyDescent="0.2">
      <c r="A128" s="153" t="s">
        <v>17</v>
      </c>
      <c r="B128" s="746" t="s">
        <v>85</v>
      </c>
      <c r="C128" s="638"/>
      <c r="D128" s="154" t="s">
        <v>83</v>
      </c>
      <c r="E128" s="151">
        <v>10</v>
      </c>
      <c r="F128" s="152"/>
      <c r="G128" s="126">
        <v>0.08</v>
      </c>
      <c r="H128" s="33">
        <f t="shared" si="48"/>
        <v>0</v>
      </c>
      <c r="I128" s="32">
        <f t="shared" si="49"/>
        <v>0</v>
      </c>
      <c r="J128" s="33">
        <f t="shared" si="50"/>
        <v>0</v>
      </c>
      <c r="K128" s="33">
        <f t="shared" si="51"/>
        <v>0</v>
      </c>
      <c r="L128" s="149"/>
    </row>
    <row r="129" spans="1:12" s="15" customFormat="1" ht="23.85" customHeight="1" x14ac:dyDescent="0.2">
      <c r="A129" s="153" t="s">
        <v>61</v>
      </c>
      <c r="B129" s="747" t="s">
        <v>86</v>
      </c>
      <c r="C129" s="638"/>
      <c r="D129" s="155" t="s">
        <v>83</v>
      </c>
      <c r="E129" s="151">
        <v>30</v>
      </c>
      <c r="F129" s="152"/>
      <c r="G129" s="126">
        <v>0.08</v>
      </c>
      <c r="H129" s="33">
        <f t="shared" si="48"/>
        <v>0</v>
      </c>
      <c r="I129" s="32">
        <f t="shared" si="49"/>
        <v>0</v>
      </c>
      <c r="J129" s="33">
        <f t="shared" si="50"/>
        <v>0</v>
      </c>
      <c r="K129" s="33">
        <f t="shared" si="51"/>
        <v>0</v>
      </c>
      <c r="L129" s="149"/>
    </row>
    <row r="130" spans="1:12" s="15" customFormat="1" ht="23.85" customHeight="1" x14ac:dyDescent="0.2">
      <c r="A130" s="153" t="s">
        <v>87</v>
      </c>
      <c r="B130" s="747" t="s">
        <v>88</v>
      </c>
      <c r="C130" s="638"/>
      <c r="D130" s="155" t="s">
        <v>83</v>
      </c>
      <c r="E130" s="151">
        <v>30</v>
      </c>
      <c r="F130" s="152"/>
      <c r="G130" s="126">
        <v>0.08</v>
      </c>
      <c r="H130" s="33">
        <f t="shared" si="48"/>
        <v>0</v>
      </c>
      <c r="I130" s="32">
        <f t="shared" si="49"/>
        <v>0</v>
      </c>
      <c r="J130" s="33">
        <f t="shared" si="50"/>
        <v>0</v>
      </c>
      <c r="K130" s="33">
        <f t="shared" si="51"/>
        <v>0</v>
      </c>
      <c r="L130" s="149"/>
    </row>
    <row r="131" spans="1:12" s="15" customFormat="1" ht="23.85" customHeight="1" x14ac:dyDescent="0.2">
      <c r="A131" s="156" t="s">
        <v>89</v>
      </c>
      <c r="B131" s="748" t="s">
        <v>90</v>
      </c>
      <c r="C131" s="638"/>
      <c r="D131" s="157" t="s">
        <v>83</v>
      </c>
      <c r="E131" s="151">
        <v>30</v>
      </c>
      <c r="F131" s="152"/>
      <c r="G131" s="126">
        <v>0.08</v>
      </c>
      <c r="H131" s="33">
        <f t="shared" si="48"/>
        <v>0</v>
      </c>
      <c r="I131" s="32">
        <f t="shared" si="49"/>
        <v>0</v>
      </c>
      <c r="J131" s="33">
        <f t="shared" si="50"/>
        <v>0</v>
      </c>
      <c r="K131" s="33">
        <f t="shared" si="51"/>
        <v>0</v>
      </c>
      <c r="L131" s="149"/>
    </row>
    <row r="132" spans="1:12" s="15" customFormat="1" ht="24" x14ac:dyDescent="0.2">
      <c r="A132" s="148" t="s">
        <v>91</v>
      </c>
      <c r="B132" s="90" t="s">
        <v>92</v>
      </c>
      <c r="C132" s="638"/>
      <c r="D132" s="150" t="s">
        <v>83</v>
      </c>
      <c r="E132" s="151">
        <v>10</v>
      </c>
      <c r="F132" s="152"/>
      <c r="G132" s="126">
        <v>0.08</v>
      </c>
      <c r="H132" s="33">
        <f t="shared" si="48"/>
        <v>0</v>
      </c>
      <c r="I132" s="32">
        <f t="shared" si="49"/>
        <v>0</v>
      </c>
      <c r="J132" s="33">
        <f t="shared" si="50"/>
        <v>0</v>
      </c>
      <c r="K132" s="33">
        <f t="shared" si="51"/>
        <v>0</v>
      </c>
      <c r="L132" s="149"/>
    </row>
    <row r="133" spans="1:12" s="15" customFormat="1" x14ac:dyDescent="0.2">
      <c r="A133" s="6"/>
      <c r="B133" s="158"/>
      <c r="C133" s="46"/>
      <c r="D133" s="47"/>
      <c r="E133" s="9"/>
      <c r="F133" s="112" t="s">
        <v>19</v>
      </c>
      <c r="G133" s="112"/>
      <c r="H133" s="112"/>
      <c r="I133" s="49">
        <f>SUM(I126:I132)</f>
        <v>0</v>
      </c>
      <c r="J133" s="50">
        <f>SUM(J126:J132)</f>
        <v>0</v>
      </c>
      <c r="K133" s="50">
        <f>SUM(K126:K132)</f>
        <v>0</v>
      </c>
      <c r="L133" s="34"/>
    </row>
    <row r="134" spans="1:12" s="15" customFormat="1" ht="12" x14ac:dyDescent="0.2">
      <c r="A134" s="205"/>
      <c r="B134" s="521"/>
      <c r="C134" s="521"/>
      <c r="D134" s="521"/>
      <c r="E134" s="548"/>
      <c r="F134" s="522"/>
      <c r="G134" s="209"/>
      <c r="H134" s="209"/>
      <c r="I134" s="62"/>
      <c r="J134" s="13"/>
      <c r="K134" s="12"/>
      <c r="L134" s="14"/>
    </row>
    <row r="135" spans="1:12" s="15" customFormat="1" ht="12" x14ac:dyDescent="0.2">
      <c r="A135" s="6"/>
      <c r="B135" s="7" t="s">
        <v>351</v>
      </c>
      <c r="C135" s="520"/>
      <c r="D135" s="46"/>
      <c r="E135" s="52"/>
      <c r="F135" s="10"/>
      <c r="G135" s="11"/>
      <c r="H135" s="11"/>
      <c r="I135" s="12"/>
      <c r="J135" s="13"/>
      <c r="K135" s="12"/>
      <c r="L135" s="14"/>
    </row>
    <row r="136" spans="1:12" s="58" customFormat="1" ht="33.75" x14ac:dyDescent="0.2">
      <c r="A136" s="16" t="s">
        <v>1</v>
      </c>
      <c r="B136" s="17" t="s">
        <v>2</v>
      </c>
      <c r="C136" s="18" t="s">
        <v>3</v>
      </c>
      <c r="D136" s="16" t="s">
        <v>4</v>
      </c>
      <c r="E136" s="19" t="s">
        <v>5</v>
      </c>
      <c r="F136" s="20" t="s">
        <v>6</v>
      </c>
      <c r="G136" s="21" t="s">
        <v>7</v>
      </c>
      <c r="H136" s="23" t="s">
        <v>316</v>
      </c>
      <c r="I136" s="22" t="s">
        <v>8</v>
      </c>
      <c r="J136" s="23" t="s">
        <v>9</v>
      </c>
      <c r="K136" s="23" t="s">
        <v>10</v>
      </c>
      <c r="L136" s="24" t="s">
        <v>11</v>
      </c>
    </row>
    <row r="137" spans="1:12" s="15" customFormat="1" ht="76.5" x14ac:dyDescent="0.2">
      <c r="A137" s="148">
        <v>1</v>
      </c>
      <c r="B137" s="159" t="s">
        <v>93</v>
      </c>
      <c r="C137" s="616"/>
      <c r="D137" s="160" t="s">
        <v>14</v>
      </c>
      <c r="E137" s="151">
        <v>50</v>
      </c>
      <c r="F137" s="152"/>
      <c r="G137" s="126">
        <v>0.08</v>
      </c>
      <c r="H137" s="33">
        <f t="shared" ref="H137:H143" si="52">F137*G137+F137</f>
        <v>0</v>
      </c>
      <c r="I137" s="32">
        <f t="shared" ref="I137:I143" si="53">E137*F137</f>
        <v>0</v>
      </c>
      <c r="J137" s="33">
        <f t="shared" ref="J137:J143" si="54">K137-I137</f>
        <v>0</v>
      </c>
      <c r="K137" s="33">
        <f t="shared" ref="K137:K143" si="55">E137*H137</f>
        <v>0</v>
      </c>
      <c r="L137" s="34"/>
    </row>
    <row r="138" spans="1:12" s="15" customFormat="1" ht="76.5" x14ac:dyDescent="0.2">
      <c r="A138" s="148">
        <v>2</v>
      </c>
      <c r="B138" s="159" t="s">
        <v>94</v>
      </c>
      <c r="C138" s="616"/>
      <c r="D138" s="160" t="s">
        <v>14</v>
      </c>
      <c r="E138" s="151">
        <v>100</v>
      </c>
      <c r="F138" s="152"/>
      <c r="G138" s="126">
        <v>0.08</v>
      </c>
      <c r="H138" s="33">
        <f t="shared" si="52"/>
        <v>0</v>
      </c>
      <c r="I138" s="32">
        <f t="shared" si="53"/>
        <v>0</v>
      </c>
      <c r="J138" s="33">
        <f t="shared" si="54"/>
        <v>0</v>
      </c>
      <c r="K138" s="33">
        <f t="shared" si="55"/>
        <v>0</v>
      </c>
      <c r="L138" s="34"/>
    </row>
    <row r="139" spans="1:12" s="15" customFormat="1" ht="76.5" x14ac:dyDescent="0.2">
      <c r="A139" s="148">
        <v>3</v>
      </c>
      <c r="B139" s="159" t="s">
        <v>95</v>
      </c>
      <c r="C139" s="616"/>
      <c r="D139" s="160" t="s">
        <v>14</v>
      </c>
      <c r="E139" s="151">
        <v>50</v>
      </c>
      <c r="F139" s="152"/>
      <c r="G139" s="126">
        <v>0.08</v>
      </c>
      <c r="H139" s="33">
        <f t="shared" si="52"/>
        <v>0</v>
      </c>
      <c r="I139" s="32">
        <f t="shared" si="53"/>
        <v>0</v>
      </c>
      <c r="J139" s="33">
        <f t="shared" si="54"/>
        <v>0</v>
      </c>
      <c r="K139" s="33">
        <f t="shared" si="55"/>
        <v>0</v>
      </c>
      <c r="L139" s="34"/>
    </row>
    <row r="140" spans="1:12" s="15" customFormat="1" ht="76.5" x14ac:dyDescent="0.2">
      <c r="A140" s="148">
        <v>6</v>
      </c>
      <c r="B140" s="159" t="s">
        <v>96</v>
      </c>
      <c r="C140" s="616"/>
      <c r="D140" s="160" t="s">
        <v>14</v>
      </c>
      <c r="E140" s="151">
        <v>100</v>
      </c>
      <c r="F140" s="152"/>
      <c r="G140" s="126">
        <v>0.08</v>
      </c>
      <c r="H140" s="33">
        <f t="shared" si="52"/>
        <v>0</v>
      </c>
      <c r="I140" s="32">
        <f t="shared" si="53"/>
        <v>0</v>
      </c>
      <c r="J140" s="33">
        <f t="shared" si="54"/>
        <v>0</v>
      </c>
      <c r="K140" s="33">
        <f t="shared" si="55"/>
        <v>0</v>
      </c>
      <c r="L140" s="34"/>
    </row>
    <row r="141" spans="1:12" s="15" customFormat="1" ht="89.25" x14ac:dyDescent="0.2">
      <c r="A141" s="148">
        <v>7</v>
      </c>
      <c r="B141" s="159" t="s">
        <v>97</v>
      </c>
      <c r="C141" s="616"/>
      <c r="D141" s="160" t="s">
        <v>14</v>
      </c>
      <c r="E141" s="151">
        <v>50</v>
      </c>
      <c r="F141" s="152"/>
      <c r="G141" s="126">
        <v>0.08</v>
      </c>
      <c r="H141" s="33">
        <f t="shared" si="52"/>
        <v>0</v>
      </c>
      <c r="I141" s="32">
        <f t="shared" si="53"/>
        <v>0</v>
      </c>
      <c r="J141" s="33">
        <f t="shared" si="54"/>
        <v>0</v>
      </c>
      <c r="K141" s="33">
        <f t="shared" si="55"/>
        <v>0</v>
      </c>
      <c r="L141" s="34"/>
    </row>
    <row r="142" spans="1:12" s="15" customFormat="1" ht="89.25" x14ac:dyDescent="0.2">
      <c r="A142" s="148">
        <v>8</v>
      </c>
      <c r="B142" s="159" t="s">
        <v>308</v>
      </c>
      <c r="C142" s="616"/>
      <c r="D142" s="160" t="s">
        <v>14</v>
      </c>
      <c r="E142" s="151">
        <v>1500</v>
      </c>
      <c r="F142" s="152"/>
      <c r="G142" s="126">
        <v>0.08</v>
      </c>
      <c r="H142" s="33">
        <f t="shared" si="52"/>
        <v>0</v>
      </c>
      <c r="I142" s="32">
        <f t="shared" si="53"/>
        <v>0</v>
      </c>
      <c r="J142" s="33">
        <f t="shared" si="54"/>
        <v>0</v>
      </c>
      <c r="K142" s="33">
        <f t="shared" si="55"/>
        <v>0</v>
      </c>
      <c r="L142" s="34"/>
    </row>
    <row r="143" spans="1:12" s="15" customFormat="1" ht="89.25" x14ac:dyDescent="0.2">
      <c r="A143" s="148">
        <v>9</v>
      </c>
      <c r="B143" s="159" t="s">
        <v>98</v>
      </c>
      <c r="C143" s="616"/>
      <c r="D143" s="160" t="s">
        <v>14</v>
      </c>
      <c r="E143" s="151">
        <v>150</v>
      </c>
      <c r="F143" s="152"/>
      <c r="G143" s="126">
        <v>0.08</v>
      </c>
      <c r="H143" s="33">
        <f t="shared" si="52"/>
        <v>0</v>
      </c>
      <c r="I143" s="32">
        <f t="shared" si="53"/>
        <v>0</v>
      </c>
      <c r="J143" s="33">
        <f t="shared" si="54"/>
        <v>0</v>
      </c>
      <c r="K143" s="33">
        <f t="shared" si="55"/>
        <v>0</v>
      </c>
      <c r="L143" s="34"/>
    </row>
    <row r="144" spans="1:12" s="15" customFormat="1" ht="16.5" customHeight="1" x14ac:dyDescent="0.2">
      <c r="A144" s="165"/>
      <c r="B144" s="158"/>
      <c r="C144" s="158"/>
      <c r="D144" s="161"/>
      <c r="E144" s="162"/>
      <c r="F144" s="163" t="s">
        <v>99</v>
      </c>
      <c r="G144" s="164"/>
      <c r="H144" s="678"/>
      <c r="I144" s="701">
        <f>SUM(I137:I143)</f>
        <v>0</v>
      </c>
      <c r="J144" s="701">
        <f>SUM(J137:J143)</f>
        <v>0</v>
      </c>
      <c r="K144" s="701">
        <f>SUM(K137:K143)</f>
        <v>0</v>
      </c>
      <c r="L144" s="34"/>
    </row>
    <row r="145" spans="1:12" s="15" customFormat="1" ht="23.25" customHeight="1" x14ac:dyDescent="0.2">
      <c r="A145" s="550"/>
      <c r="B145" s="549"/>
      <c r="C145" s="549"/>
      <c r="D145" s="551"/>
      <c r="E145" s="552"/>
      <c r="F145" s="523"/>
      <c r="G145" s="553"/>
      <c r="H145" s="673"/>
      <c r="I145" s="13"/>
      <c r="J145" s="13"/>
      <c r="K145" s="13"/>
      <c r="L145" s="14"/>
    </row>
    <row r="146" spans="1:12" s="15" customFormat="1" ht="23.25" customHeight="1" x14ac:dyDescent="0.2">
      <c r="A146" s="6"/>
      <c r="B146" s="7" t="s">
        <v>352</v>
      </c>
      <c r="C146" s="560"/>
      <c r="D146" s="46"/>
      <c r="E146" s="52"/>
      <c r="F146" s="10"/>
      <c r="G146" s="11"/>
      <c r="H146" s="11"/>
      <c r="I146" s="12"/>
      <c r="J146" s="13"/>
      <c r="K146" s="12"/>
      <c r="L146" s="14"/>
    </row>
    <row r="147" spans="1:12" s="15" customFormat="1" ht="34.5" customHeight="1" x14ac:dyDescent="0.2">
      <c r="A147" s="16" t="s">
        <v>1</v>
      </c>
      <c r="B147" s="17" t="s">
        <v>2</v>
      </c>
      <c r="C147" s="18" t="s">
        <v>3</v>
      </c>
      <c r="D147" s="16" t="s">
        <v>4</v>
      </c>
      <c r="E147" s="19" t="s">
        <v>5</v>
      </c>
      <c r="F147" s="20" t="s">
        <v>6</v>
      </c>
      <c r="G147" s="21" t="s">
        <v>7</v>
      </c>
      <c r="H147" s="23" t="s">
        <v>316</v>
      </c>
      <c r="I147" s="22" t="s">
        <v>8</v>
      </c>
      <c r="J147" s="23" t="s">
        <v>9</v>
      </c>
      <c r="K147" s="23" t="s">
        <v>10</v>
      </c>
      <c r="L147" s="24" t="s">
        <v>11</v>
      </c>
    </row>
    <row r="148" spans="1:12" s="15" customFormat="1" ht="12" x14ac:dyDescent="0.2">
      <c r="A148" s="166">
        <v>1</v>
      </c>
      <c r="B148" s="111" t="s">
        <v>100</v>
      </c>
      <c r="C148" s="167"/>
      <c r="D148" s="168" t="s">
        <v>49</v>
      </c>
      <c r="E148" s="169">
        <v>760</v>
      </c>
      <c r="F148" s="152"/>
      <c r="G148" s="126">
        <v>0.08</v>
      </c>
      <c r="H148" s="33">
        <f t="shared" ref="H148:H152" si="56">F148*G148+F148</f>
        <v>0</v>
      </c>
      <c r="I148" s="32">
        <f t="shared" ref="I148:I152" si="57">E148*F148</f>
        <v>0</v>
      </c>
      <c r="J148" s="33">
        <f t="shared" ref="J148:J152" si="58">K148-I148</f>
        <v>0</v>
      </c>
      <c r="K148" s="33">
        <f t="shared" ref="K148:K152" si="59">E148*H148</f>
        <v>0</v>
      </c>
      <c r="L148" s="34">
        <v>1</v>
      </c>
    </row>
    <row r="149" spans="1:12" s="15" customFormat="1" ht="12" x14ac:dyDescent="0.2">
      <c r="A149" s="166">
        <v>2</v>
      </c>
      <c r="B149" s="111" t="s">
        <v>101</v>
      </c>
      <c r="C149" s="167"/>
      <c r="D149" s="168" t="s">
        <v>49</v>
      </c>
      <c r="E149" s="169">
        <v>560</v>
      </c>
      <c r="F149" s="152"/>
      <c r="G149" s="126">
        <v>0.08</v>
      </c>
      <c r="H149" s="33">
        <f t="shared" si="56"/>
        <v>0</v>
      </c>
      <c r="I149" s="32">
        <f t="shared" si="57"/>
        <v>0</v>
      </c>
      <c r="J149" s="33">
        <f t="shared" si="58"/>
        <v>0</v>
      </c>
      <c r="K149" s="33">
        <f t="shared" si="59"/>
        <v>0</v>
      </c>
      <c r="L149" s="34">
        <v>1</v>
      </c>
    </row>
    <row r="150" spans="1:12" s="15" customFormat="1" ht="12" x14ac:dyDescent="0.2">
      <c r="A150" s="166">
        <v>3</v>
      </c>
      <c r="B150" s="111" t="s">
        <v>102</v>
      </c>
      <c r="C150" s="167"/>
      <c r="D150" s="168" t="s">
        <v>49</v>
      </c>
      <c r="E150" s="169">
        <v>450</v>
      </c>
      <c r="F150" s="152"/>
      <c r="G150" s="126">
        <v>0.08</v>
      </c>
      <c r="H150" s="33">
        <f t="shared" si="56"/>
        <v>0</v>
      </c>
      <c r="I150" s="32">
        <f t="shared" si="57"/>
        <v>0</v>
      </c>
      <c r="J150" s="33">
        <f t="shared" si="58"/>
        <v>0</v>
      </c>
      <c r="K150" s="33">
        <f t="shared" si="59"/>
        <v>0</v>
      </c>
      <c r="L150" s="34">
        <v>1</v>
      </c>
    </row>
    <row r="151" spans="1:12" s="15" customFormat="1" ht="12" x14ac:dyDescent="0.2">
      <c r="A151" s="166">
        <v>4</v>
      </c>
      <c r="B151" s="111" t="s">
        <v>103</v>
      </c>
      <c r="C151" s="167"/>
      <c r="D151" s="168" t="s">
        <v>49</v>
      </c>
      <c r="E151" s="169">
        <v>300</v>
      </c>
      <c r="F151" s="152"/>
      <c r="G151" s="126">
        <v>0.08</v>
      </c>
      <c r="H151" s="33">
        <f t="shared" si="56"/>
        <v>0</v>
      </c>
      <c r="I151" s="32">
        <f t="shared" si="57"/>
        <v>0</v>
      </c>
      <c r="J151" s="33">
        <f t="shared" si="58"/>
        <v>0</v>
      </c>
      <c r="K151" s="33">
        <f t="shared" si="59"/>
        <v>0</v>
      </c>
      <c r="L151" s="34">
        <v>1</v>
      </c>
    </row>
    <row r="152" spans="1:12" s="15" customFormat="1" ht="12" x14ac:dyDescent="0.2">
      <c r="A152" s="166">
        <v>5</v>
      </c>
      <c r="B152" s="111" t="s">
        <v>104</v>
      </c>
      <c r="C152" s="167"/>
      <c r="D152" s="168" t="s">
        <v>49</v>
      </c>
      <c r="E152" s="169">
        <v>200</v>
      </c>
      <c r="F152" s="152"/>
      <c r="G152" s="126">
        <v>0.08</v>
      </c>
      <c r="H152" s="33">
        <f t="shared" si="56"/>
        <v>0</v>
      </c>
      <c r="I152" s="32">
        <f t="shared" si="57"/>
        <v>0</v>
      </c>
      <c r="J152" s="33">
        <f t="shared" si="58"/>
        <v>0</v>
      </c>
      <c r="K152" s="33">
        <f t="shared" si="59"/>
        <v>0</v>
      </c>
      <c r="L152" s="34">
        <v>1</v>
      </c>
    </row>
    <row r="153" spans="1:12" s="15" customFormat="1" x14ac:dyDescent="0.2">
      <c r="A153" s="6"/>
      <c r="B153" s="170"/>
      <c r="C153" s="171"/>
      <c r="D153" s="172"/>
      <c r="E153" s="9"/>
      <c r="F153" s="163" t="s">
        <v>99</v>
      </c>
      <c r="G153" s="112"/>
      <c r="H153" s="112"/>
      <c r="I153" s="49">
        <f>SUM(I148:I152)</f>
        <v>0</v>
      </c>
      <c r="J153" s="50">
        <f>SUM(J148:J152)</f>
        <v>0</v>
      </c>
      <c r="K153" s="50">
        <f>SUM(K148:K152)</f>
        <v>0</v>
      </c>
      <c r="L153" s="34"/>
    </row>
    <row r="154" spans="1:12" s="15" customFormat="1" ht="12" x14ac:dyDescent="0.2">
      <c r="A154" s="205"/>
      <c r="B154" s="554"/>
      <c r="C154" s="555"/>
      <c r="D154" s="556"/>
      <c r="E154" s="208"/>
      <c r="F154" s="209"/>
      <c r="G154" s="209"/>
      <c r="H154" s="209"/>
      <c r="I154" s="63"/>
      <c r="J154" s="64"/>
      <c r="K154" s="64"/>
      <c r="L154" s="14"/>
    </row>
    <row r="155" spans="1:12" s="15" customFormat="1" ht="12" x14ac:dyDescent="0.2">
      <c r="A155" s="6"/>
      <c r="B155" s="7" t="s">
        <v>438</v>
      </c>
      <c r="C155" s="524"/>
      <c r="D155" s="46"/>
      <c r="E155" s="52"/>
      <c r="F155" s="10"/>
      <c r="G155" s="11"/>
      <c r="H155" s="11"/>
      <c r="I155" s="12"/>
      <c r="J155" s="13"/>
      <c r="K155" s="12"/>
      <c r="L155" s="14"/>
    </row>
    <row r="156" spans="1:12" s="15" customFormat="1" ht="33.75" x14ac:dyDescent="0.2">
      <c r="A156" s="16" t="s">
        <v>1</v>
      </c>
      <c r="B156" s="17" t="s">
        <v>2</v>
      </c>
      <c r="C156" s="18" t="s">
        <v>3</v>
      </c>
      <c r="D156" s="16" t="s">
        <v>4</v>
      </c>
      <c r="E156" s="19" t="s">
        <v>5</v>
      </c>
      <c r="F156" s="20" t="s">
        <v>6</v>
      </c>
      <c r="G156" s="21" t="s">
        <v>7</v>
      </c>
      <c r="H156" s="23" t="s">
        <v>316</v>
      </c>
      <c r="I156" s="22" t="s">
        <v>8</v>
      </c>
      <c r="J156" s="23" t="s">
        <v>9</v>
      </c>
      <c r="K156" s="23" t="s">
        <v>10</v>
      </c>
      <c r="L156" s="24" t="s">
        <v>11</v>
      </c>
    </row>
    <row r="157" spans="1:12" s="15" customFormat="1" ht="12" x14ac:dyDescent="0.2">
      <c r="A157" s="173">
        <v>1</v>
      </c>
      <c r="B157" s="744" t="s">
        <v>310</v>
      </c>
      <c r="C157" s="174"/>
      <c r="D157" s="175" t="s">
        <v>83</v>
      </c>
      <c r="E157" s="176">
        <v>50</v>
      </c>
      <c r="F157" s="152"/>
      <c r="G157" s="126">
        <v>0.08</v>
      </c>
      <c r="H157" s="33">
        <f t="shared" ref="H157:H158" si="60">F157*G157+F157</f>
        <v>0</v>
      </c>
      <c r="I157" s="32">
        <f t="shared" ref="I157:I158" si="61">E157*F157</f>
        <v>0</v>
      </c>
      <c r="J157" s="33">
        <f t="shared" ref="J157:J158" si="62">K157-I157</f>
        <v>0</v>
      </c>
      <c r="K157" s="33">
        <f t="shared" ref="K157:K158" si="63">E157*H157</f>
        <v>0</v>
      </c>
      <c r="L157" s="88"/>
    </row>
    <row r="158" spans="1:12" s="15" customFormat="1" ht="60" x14ac:dyDescent="0.2">
      <c r="A158" s="173">
        <v>3</v>
      </c>
      <c r="B158" s="26" t="s">
        <v>105</v>
      </c>
      <c r="C158" s="174"/>
      <c r="D158" s="179" t="s">
        <v>14</v>
      </c>
      <c r="E158" s="180">
        <v>150</v>
      </c>
      <c r="F158" s="152"/>
      <c r="G158" s="695">
        <v>0.08</v>
      </c>
      <c r="H158" s="33">
        <f t="shared" si="60"/>
        <v>0</v>
      </c>
      <c r="I158" s="32">
        <f t="shared" si="61"/>
        <v>0</v>
      </c>
      <c r="J158" s="33">
        <f t="shared" si="62"/>
        <v>0</v>
      </c>
      <c r="K158" s="33">
        <f t="shared" si="63"/>
        <v>0</v>
      </c>
      <c r="L158" s="88">
        <v>1</v>
      </c>
    </row>
    <row r="159" spans="1:12" s="15" customFormat="1" x14ac:dyDescent="0.2">
      <c r="A159" s="6"/>
      <c r="B159" s="170"/>
      <c r="C159" s="171"/>
      <c r="D159" s="172"/>
      <c r="E159" s="9"/>
      <c r="F159" s="163" t="s">
        <v>99</v>
      </c>
      <c r="G159" s="62"/>
      <c r="H159" s="62"/>
      <c r="I159" s="49">
        <f>SUM(I157:I158)</f>
        <v>0</v>
      </c>
      <c r="J159" s="50">
        <f>SUM(J157:J158)</f>
        <v>0</v>
      </c>
      <c r="K159" s="50">
        <f>SUM(K157:K158)</f>
        <v>0</v>
      </c>
      <c r="L159" s="14"/>
    </row>
    <row r="160" spans="1:12" s="15" customFormat="1" x14ac:dyDescent="0.2">
      <c r="A160" s="6"/>
      <c r="B160" s="170"/>
      <c r="C160" s="171"/>
      <c r="D160" s="172"/>
      <c r="E160" s="9"/>
      <c r="F160" s="776"/>
      <c r="G160" s="62"/>
      <c r="H160" s="62"/>
      <c r="I160" s="777"/>
      <c r="J160" s="778"/>
      <c r="K160" s="778"/>
      <c r="L160" s="14"/>
    </row>
    <row r="161" spans="1:12" s="15" customFormat="1" ht="12" x14ac:dyDescent="0.2">
      <c r="A161" s="6"/>
      <c r="B161" s="7" t="s">
        <v>437</v>
      </c>
      <c r="C161" s="524"/>
      <c r="D161" s="46"/>
      <c r="E161" s="52"/>
      <c r="F161" s="10"/>
      <c r="G161" s="11"/>
      <c r="H161" s="11"/>
      <c r="I161" s="12"/>
      <c r="J161" s="13"/>
      <c r="K161" s="12"/>
      <c r="L161" s="14"/>
    </row>
    <row r="162" spans="1:12" s="15" customFormat="1" ht="33.75" x14ac:dyDescent="0.2">
      <c r="A162" s="16" t="s">
        <v>1</v>
      </c>
      <c r="B162" s="17" t="s">
        <v>2</v>
      </c>
      <c r="C162" s="18" t="s">
        <v>3</v>
      </c>
      <c r="D162" s="16" t="s">
        <v>4</v>
      </c>
      <c r="E162" s="19" t="s">
        <v>5</v>
      </c>
      <c r="F162" s="20" t="s">
        <v>6</v>
      </c>
      <c r="G162" s="21" t="s">
        <v>7</v>
      </c>
      <c r="H162" s="23" t="s">
        <v>316</v>
      </c>
      <c r="I162" s="22" t="s">
        <v>8</v>
      </c>
      <c r="J162" s="23" t="s">
        <v>9</v>
      </c>
      <c r="K162" s="23" t="s">
        <v>10</v>
      </c>
      <c r="L162" s="24" t="s">
        <v>11</v>
      </c>
    </row>
    <row r="163" spans="1:12" s="15" customFormat="1" ht="24" x14ac:dyDescent="0.2">
      <c r="A163" s="173">
        <v>2</v>
      </c>
      <c r="B163" s="745" t="s">
        <v>307</v>
      </c>
      <c r="C163" s="167"/>
      <c r="D163" s="177" t="s">
        <v>14</v>
      </c>
      <c r="E163" s="178">
        <v>5500</v>
      </c>
      <c r="F163" s="152"/>
      <c r="G163" s="695">
        <v>0.08</v>
      </c>
      <c r="H163" s="33">
        <f t="shared" ref="H163" si="64">F163*G163+F163</f>
        <v>0</v>
      </c>
      <c r="I163" s="32">
        <f t="shared" ref="I163" si="65">E163*F163</f>
        <v>0</v>
      </c>
      <c r="J163" s="33">
        <f t="shared" ref="J163" si="66">K163-I163</f>
        <v>0</v>
      </c>
      <c r="K163" s="33">
        <f t="shared" ref="K163" si="67">E163*H163</f>
        <v>0</v>
      </c>
      <c r="L163" s="88">
        <v>5</v>
      </c>
    </row>
    <row r="164" spans="1:12" s="15" customFormat="1" x14ac:dyDescent="0.2">
      <c r="A164" s="6"/>
      <c r="B164" s="170"/>
      <c r="C164" s="171"/>
      <c r="D164" s="172"/>
      <c r="E164" s="9"/>
      <c r="F164" s="163" t="s">
        <v>99</v>
      </c>
      <c r="G164" s="62"/>
      <c r="H164" s="62"/>
      <c r="I164" s="49">
        <f>SUM(I161:I163)</f>
        <v>0</v>
      </c>
      <c r="J164" s="50">
        <f>SUM(J161:J163)</f>
        <v>0</v>
      </c>
      <c r="K164" s="50">
        <f>SUM(K161:K163)</f>
        <v>0</v>
      </c>
      <c r="L164" s="14"/>
    </row>
    <row r="165" spans="1:12" s="15" customFormat="1" x14ac:dyDescent="0.2">
      <c r="A165" s="6"/>
      <c r="B165" s="170"/>
      <c r="C165" s="171"/>
      <c r="D165" s="172"/>
      <c r="E165" s="9"/>
      <c r="F165" s="776"/>
      <c r="G165" s="62"/>
      <c r="H165" s="62"/>
      <c r="I165" s="777"/>
      <c r="J165" s="778"/>
      <c r="K165" s="778"/>
      <c r="L165" s="14"/>
    </row>
    <row r="166" spans="1:12" s="15" customFormat="1" x14ac:dyDescent="0.2">
      <c r="A166" s="6"/>
      <c r="B166" s="170"/>
      <c r="C166" s="171"/>
      <c r="D166" s="172"/>
      <c r="E166" s="9"/>
      <c r="F166" s="776"/>
      <c r="G166" s="62"/>
      <c r="H166" s="62"/>
      <c r="I166" s="777"/>
      <c r="J166" s="778"/>
      <c r="K166" s="778"/>
      <c r="L166" s="14"/>
    </row>
    <row r="167" spans="1:12" x14ac:dyDescent="0.2">
      <c r="A167" s="469"/>
      <c r="B167" s="469"/>
      <c r="C167" s="469"/>
      <c r="D167" s="469"/>
      <c r="E167" s="518"/>
      <c r="F167" s="519"/>
      <c r="G167" s="469"/>
      <c r="H167" s="519"/>
    </row>
    <row r="168" spans="1:12" s="15" customFormat="1" ht="12" x14ac:dyDescent="0.2">
      <c r="A168" s="6"/>
      <c r="B168" s="181" t="s">
        <v>353</v>
      </c>
      <c r="C168" s="617"/>
      <c r="D168" s="182"/>
      <c r="E168" s="9"/>
      <c r="F168" s="10"/>
      <c r="G168" s="11"/>
      <c r="H168" s="11"/>
      <c r="I168" s="12"/>
      <c r="J168" s="13"/>
      <c r="K168" s="12"/>
      <c r="L168" s="14"/>
    </row>
    <row r="169" spans="1:12" s="58" customFormat="1" ht="33.75" x14ac:dyDescent="0.2">
      <c r="A169" s="16" t="s">
        <v>1</v>
      </c>
      <c r="B169" s="17" t="s">
        <v>2</v>
      </c>
      <c r="C169" s="18" t="s">
        <v>3</v>
      </c>
      <c r="D169" s="16" t="s">
        <v>4</v>
      </c>
      <c r="E169" s="19" t="s">
        <v>5</v>
      </c>
      <c r="F169" s="20" t="s">
        <v>6</v>
      </c>
      <c r="G169" s="21" t="s">
        <v>7</v>
      </c>
      <c r="H169" s="23" t="s">
        <v>316</v>
      </c>
      <c r="I169" s="22" t="s">
        <v>8</v>
      </c>
      <c r="J169" s="23" t="s">
        <v>9</v>
      </c>
      <c r="K169" s="23" t="s">
        <v>10</v>
      </c>
      <c r="L169" s="24" t="s">
        <v>11</v>
      </c>
    </row>
    <row r="170" spans="1:12" s="15" customFormat="1" ht="34.5" customHeight="1" x14ac:dyDescent="0.2">
      <c r="A170" s="183">
        <v>1</v>
      </c>
      <c r="B170" s="184" t="s">
        <v>106</v>
      </c>
      <c r="C170" s="185"/>
      <c r="D170" s="186" t="s">
        <v>14</v>
      </c>
      <c r="E170" s="187">
        <v>200</v>
      </c>
      <c r="F170" s="188"/>
      <c r="G170" s="126">
        <v>0.08</v>
      </c>
      <c r="H170" s="33">
        <f t="shared" ref="H170:H171" si="68">F170*G170+F170</f>
        <v>0</v>
      </c>
      <c r="I170" s="32">
        <f t="shared" ref="I170:I171" si="69">E170*F170</f>
        <v>0</v>
      </c>
      <c r="J170" s="33">
        <f t="shared" ref="J170:J171" si="70">K170-I170</f>
        <v>0</v>
      </c>
      <c r="K170" s="33">
        <f t="shared" ref="K170:K171" si="71">E170*H170</f>
        <v>0</v>
      </c>
      <c r="L170" s="111">
        <v>1</v>
      </c>
    </row>
    <row r="171" spans="1:12" s="15" customFormat="1" ht="36" x14ac:dyDescent="0.2">
      <c r="A171" s="189">
        <v>2</v>
      </c>
      <c r="B171" s="190" t="s">
        <v>107</v>
      </c>
      <c r="C171" s="191"/>
      <c r="D171" s="148" t="s">
        <v>14</v>
      </c>
      <c r="E171" s="151">
        <v>550</v>
      </c>
      <c r="F171" s="152"/>
      <c r="G171" s="695">
        <v>0.08</v>
      </c>
      <c r="H171" s="33">
        <f t="shared" si="68"/>
        <v>0</v>
      </c>
      <c r="I171" s="32">
        <f t="shared" si="69"/>
        <v>0</v>
      </c>
      <c r="J171" s="33">
        <f t="shared" si="70"/>
        <v>0</v>
      </c>
      <c r="K171" s="33">
        <f t="shared" si="71"/>
        <v>0</v>
      </c>
      <c r="L171" s="111">
        <v>1</v>
      </c>
    </row>
    <row r="172" spans="1:12" s="15" customFormat="1" x14ac:dyDescent="0.2">
      <c r="A172" s="6"/>
      <c r="B172" s="192"/>
      <c r="C172" s="182"/>
      <c r="D172" s="47"/>
      <c r="E172" s="9"/>
      <c r="F172" s="193" t="s">
        <v>19</v>
      </c>
      <c r="G172" s="62"/>
      <c r="H172" s="62"/>
      <c r="I172" s="49">
        <f>SUM(I170:I171)</f>
        <v>0</v>
      </c>
      <c r="J172" s="50">
        <f>SUM(J170:J171)</f>
        <v>0</v>
      </c>
      <c r="K172" s="50">
        <f>SUM(K170:K171)</f>
        <v>0</v>
      </c>
      <c r="L172" s="34"/>
    </row>
    <row r="173" spans="1:12" s="15" customFormat="1" ht="12" x14ac:dyDescent="0.2">
      <c r="A173" s="205"/>
      <c r="B173" s="558"/>
      <c r="C173" s="557"/>
      <c r="D173" s="207"/>
      <c r="E173" s="208"/>
      <c r="F173" s="209"/>
      <c r="G173" s="209"/>
      <c r="H173" s="209"/>
      <c r="I173" s="63"/>
      <c r="J173" s="64"/>
      <c r="K173" s="64"/>
      <c r="L173" s="14"/>
    </row>
    <row r="174" spans="1:12" s="15" customFormat="1" ht="12" x14ac:dyDescent="0.2">
      <c r="A174" s="6"/>
      <c r="B174" s="181" t="s">
        <v>354</v>
      </c>
      <c r="C174" s="696"/>
      <c r="D174" s="182"/>
      <c r="E174" s="9"/>
      <c r="F174" s="10"/>
      <c r="G174" s="11"/>
      <c r="H174" s="11"/>
      <c r="I174" s="12"/>
      <c r="J174" s="13"/>
      <c r="K174" s="12"/>
      <c r="L174" s="14"/>
    </row>
    <row r="175" spans="1:12" s="15" customFormat="1" ht="33.75" x14ac:dyDescent="0.2">
      <c r="A175" s="16" t="s">
        <v>1</v>
      </c>
      <c r="B175" s="17" t="s">
        <v>2</v>
      </c>
      <c r="C175" s="18" t="s">
        <v>3</v>
      </c>
      <c r="D175" s="16" t="s">
        <v>4</v>
      </c>
      <c r="E175" s="19" t="s">
        <v>5</v>
      </c>
      <c r="F175" s="20" t="s">
        <v>6</v>
      </c>
      <c r="G175" s="21" t="s">
        <v>7</v>
      </c>
      <c r="H175" s="23" t="s">
        <v>316</v>
      </c>
      <c r="I175" s="22" t="s">
        <v>8</v>
      </c>
      <c r="J175" s="23" t="s">
        <v>9</v>
      </c>
      <c r="K175" s="23" t="s">
        <v>10</v>
      </c>
      <c r="L175" s="24" t="s">
        <v>11</v>
      </c>
    </row>
    <row r="176" spans="1:12" s="15" customFormat="1" ht="48" x14ac:dyDescent="0.2">
      <c r="A176" s="189">
        <v>1</v>
      </c>
      <c r="B176" s="190" t="s">
        <v>405</v>
      </c>
      <c r="C176" s="191"/>
      <c r="D176" s="148" t="s">
        <v>14</v>
      </c>
      <c r="E176" s="151">
        <v>50</v>
      </c>
      <c r="F176" s="152"/>
      <c r="G176" s="695">
        <v>0.08</v>
      </c>
      <c r="H176" s="33">
        <f t="shared" ref="H176" si="72">F176*G176+F176</f>
        <v>0</v>
      </c>
      <c r="I176" s="32">
        <f t="shared" ref="I176" si="73">E176*F176</f>
        <v>0</v>
      </c>
      <c r="J176" s="33">
        <f t="shared" ref="J176" si="74">K176-I176</f>
        <v>0</v>
      </c>
      <c r="K176" s="33">
        <f t="shared" ref="K176" si="75">E176*H176</f>
        <v>0</v>
      </c>
      <c r="L176" s="740">
        <v>1</v>
      </c>
    </row>
    <row r="177" spans="1:12" s="15" customFormat="1" ht="132" x14ac:dyDescent="0.2">
      <c r="A177" s="189">
        <v>2</v>
      </c>
      <c r="B177" s="190" t="s">
        <v>406</v>
      </c>
      <c r="C177" s="191"/>
      <c r="D177" s="148" t="s">
        <v>14</v>
      </c>
      <c r="E177" s="151">
        <v>50</v>
      </c>
      <c r="F177" s="152"/>
      <c r="G177" s="695">
        <v>0.08</v>
      </c>
      <c r="H177" s="33">
        <f t="shared" ref="H177:H178" si="76">F177*G177+F177</f>
        <v>0</v>
      </c>
      <c r="I177" s="32">
        <f t="shared" ref="I177:I178" si="77">E177*F177</f>
        <v>0</v>
      </c>
      <c r="J177" s="33">
        <f t="shared" ref="J177:J178" si="78">K177-I177</f>
        <v>0</v>
      </c>
      <c r="K177" s="33">
        <f t="shared" ref="K177:K178" si="79">E177*H177</f>
        <v>0</v>
      </c>
      <c r="L177" s="740">
        <v>1</v>
      </c>
    </row>
    <row r="178" spans="1:12" s="15" customFormat="1" ht="36" x14ac:dyDescent="0.2">
      <c r="A178" s="189">
        <v>3</v>
      </c>
      <c r="B178" s="190" t="s">
        <v>407</v>
      </c>
      <c r="C178" s="191"/>
      <c r="D178" s="148" t="s">
        <v>14</v>
      </c>
      <c r="E178" s="151">
        <v>50</v>
      </c>
      <c r="F178" s="152"/>
      <c r="G178" s="695">
        <v>0.08</v>
      </c>
      <c r="H178" s="33">
        <f t="shared" si="76"/>
        <v>0</v>
      </c>
      <c r="I178" s="32">
        <f t="shared" si="77"/>
        <v>0</v>
      </c>
      <c r="J178" s="33">
        <f t="shared" si="78"/>
        <v>0</v>
      </c>
      <c r="K178" s="33">
        <f t="shared" si="79"/>
        <v>0</v>
      </c>
      <c r="L178" s="740">
        <v>1</v>
      </c>
    </row>
    <row r="179" spans="1:12" s="15" customFormat="1" x14ac:dyDescent="0.2">
      <c r="A179" s="6"/>
      <c r="B179" s="192"/>
      <c r="C179" s="182"/>
      <c r="D179" s="47"/>
      <c r="E179" s="9"/>
      <c r="F179" s="618" t="s">
        <v>19</v>
      </c>
      <c r="G179" s="62"/>
      <c r="H179" s="62"/>
      <c r="I179" s="702">
        <f>SUM(I176:I178)</f>
        <v>0</v>
      </c>
      <c r="J179" s="703">
        <f>SUM(J176:J178)</f>
        <v>0</v>
      </c>
      <c r="K179" s="703">
        <f>SUM(K176:K178)</f>
        <v>0</v>
      </c>
      <c r="L179" s="14"/>
    </row>
    <row r="180" spans="1:12" s="15" customFormat="1" ht="12" x14ac:dyDescent="0.2">
      <c r="A180" s="205"/>
      <c r="B180" s="558"/>
      <c r="C180" s="557"/>
      <c r="D180" s="207"/>
      <c r="E180" s="208"/>
      <c r="F180" s="209"/>
      <c r="G180" s="209"/>
      <c r="H180" s="209"/>
      <c r="I180" s="63"/>
      <c r="J180" s="64"/>
      <c r="K180" s="64"/>
      <c r="L180" s="14"/>
    </row>
    <row r="181" spans="1:12" s="15" customFormat="1" ht="12" x14ac:dyDescent="0.2">
      <c r="A181" s="6"/>
      <c r="B181" s="181" t="s">
        <v>355</v>
      </c>
      <c r="C181" s="617"/>
      <c r="D181" s="182"/>
      <c r="E181" s="9"/>
      <c r="F181" s="10"/>
      <c r="G181" s="11"/>
      <c r="H181" s="11"/>
      <c r="I181" s="12"/>
      <c r="J181" s="13"/>
      <c r="K181" s="12"/>
      <c r="L181" s="14"/>
    </row>
    <row r="182" spans="1:12" s="15" customFormat="1" ht="33.75" x14ac:dyDescent="0.2">
      <c r="A182" s="16" t="s">
        <v>1</v>
      </c>
      <c r="B182" s="17" t="s">
        <v>2</v>
      </c>
      <c r="C182" s="18" t="s">
        <v>3</v>
      </c>
      <c r="D182" s="16" t="s">
        <v>4</v>
      </c>
      <c r="E182" s="19" t="s">
        <v>5</v>
      </c>
      <c r="F182" s="20" t="s">
        <v>6</v>
      </c>
      <c r="G182" s="21" t="s">
        <v>7</v>
      </c>
      <c r="H182" s="23" t="s">
        <v>316</v>
      </c>
      <c r="I182" s="22" t="s">
        <v>8</v>
      </c>
      <c r="J182" s="23" t="s">
        <v>9</v>
      </c>
      <c r="K182" s="23" t="s">
        <v>10</v>
      </c>
      <c r="L182" s="24" t="s">
        <v>11</v>
      </c>
    </row>
    <row r="183" spans="1:12" s="15" customFormat="1" ht="60" x14ac:dyDescent="0.2">
      <c r="A183" s="197">
        <v>1</v>
      </c>
      <c r="B183" s="190" t="s">
        <v>108</v>
      </c>
      <c r="C183" s="191"/>
      <c r="D183" s="148" t="s">
        <v>14</v>
      </c>
      <c r="E183" s="151">
        <v>100</v>
      </c>
      <c r="F183" s="152"/>
      <c r="G183" s="695">
        <v>0.08</v>
      </c>
      <c r="H183" s="33">
        <f t="shared" ref="H183" si="80">F183*G183+F183</f>
        <v>0</v>
      </c>
      <c r="I183" s="32">
        <f t="shared" ref="I183" si="81">E183*F183</f>
        <v>0</v>
      </c>
      <c r="J183" s="33">
        <f t="shared" ref="J183" si="82">K183-I183</f>
        <v>0</v>
      </c>
      <c r="K183" s="33">
        <f t="shared" ref="K183" si="83">E183*H183</f>
        <v>0</v>
      </c>
      <c r="L183" s="740">
        <v>1</v>
      </c>
    </row>
    <row r="184" spans="1:12" s="15" customFormat="1" x14ac:dyDescent="0.2">
      <c r="A184" s="6"/>
      <c r="B184" s="192"/>
      <c r="C184" s="182"/>
      <c r="D184" s="47"/>
      <c r="E184" s="9"/>
      <c r="F184" s="193" t="s">
        <v>19</v>
      </c>
      <c r="G184" s="62"/>
      <c r="H184" s="62"/>
      <c r="I184" s="49">
        <f>SUM(I183)</f>
        <v>0</v>
      </c>
      <c r="J184" s="50">
        <f>SUM(J183)</f>
        <v>0</v>
      </c>
      <c r="K184" s="50">
        <f>SUM(K183)</f>
        <v>0</v>
      </c>
      <c r="L184" s="14"/>
    </row>
    <row r="185" spans="1:12" s="15" customFormat="1" ht="12" x14ac:dyDescent="0.2">
      <c r="A185" s="205"/>
      <c r="B185" s="558"/>
      <c r="C185" s="557"/>
      <c r="D185" s="557"/>
      <c r="E185" s="208"/>
      <c r="F185" s="522"/>
      <c r="G185" s="209"/>
      <c r="H185" s="209"/>
      <c r="I185" s="62"/>
      <c r="J185" s="13"/>
      <c r="K185" s="12"/>
      <c r="L185" s="14"/>
    </row>
    <row r="186" spans="1:12" s="15" customFormat="1" ht="12" x14ac:dyDescent="0.2">
      <c r="A186" s="6"/>
      <c r="B186" s="194" t="s">
        <v>356</v>
      </c>
      <c r="C186" s="657"/>
      <c r="D186" s="195"/>
      <c r="E186" s="147"/>
      <c r="F186" s="10"/>
      <c r="G186" s="11"/>
      <c r="H186" s="11"/>
      <c r="I186" s="12"/>
      <c r="J186" s="13"/>
      <c r="K186" s="12"/>
      <c r="L186" s="14"/>
    </row>
    <row r="187" spans="1:12" s="58" customFormat="1" ht="33.75" x14ac:dyDescent="0.2">
      <c r="A187" s="16" t="s">
        <v>1</v>
      </c>
      <c r="B187" s="16" t="s">
        <v>2</v>
      </c>
      <c r="C187" s="18" t="s">
        <v>3</v>
      </c>
      <c r="D187" s="16" t="s">
        <v>4</v>
      </c>
      <c r="E187" s="19" t="s">
        <v>5</v>
      </c>
      <c r="F187" s="20" t="s">
        <v>6</v>
      </c>
      <c r="G187" s="21" t="s">
        <v>7</v>
      </c>
      <c r="H187" s="23" t="s">
        <v>316</v>
      </c>
      <c r="I187" s="22" t="s">
        <v>8</v>
      </c>
      <c r="J187" s="23" t="s">
        <v>9</v>
      </c>
      <c r="K187" s="23" t="s">
        <v>10</v>
      </c>
      <c r="L187" s="24" t="s">
        <v>11</v>
      </c>
    </row>
    <row r="188" spans="1:12" s="15" customFormat="1" ht="22.5" customHeight="1" x14ac:dyDescent="0.2">
      <c r="A188" s="197">
        <v>1</v>
      </c>
      <c r="B188" s="82" t="s">
        <v>110</v>
      </c>
      <c r="C188" s="196"/>
      <c r="D188" s="197" t="s">
        <v>14</v>
      </c>
      <c r="E188" s="151">
        <v>10</v>
      </c>
      <c r="F188" s="199"/>
      <c r="G188" s="126">
        <v>0.08</v>
      </c>
      <c r="H188" s="33">
        <f t="shared" ref="H188:H193" si="84">F188*G188+F188</f>
        <v>0</v>
      </c>
      <c r="I188" s="32">
        <f t="shared" ref="I188:I193" si="85">E188*F188</f>
        <v>0</v>
      </c>
      <c r="J188" s="33">
        <f t="shared" ref="J188:J193" si="86">K188-I188</f>
        <v>0</v>
      </c>
      <c r="K188" s="33">
        <f t="shared" ref="K188:K193" si="87">E188*H188</f>
        <v>0</v>
      </c>
      <c r="L188" s="111"/>
    </row>
    <row r="189" spans="1:12" s="15" customFormat="1" ht="22.5" customHeight="1" x14ac:dyDescent="0.2">
      <c r="A189" s="197">
        <v>2</v>
      </c>
      <c r="B189" s="82" t="s">
        <v>111</v>
      </c>
      <c r="C189" s="196"/>
      <c r="D189" s="197" t="s">
        <v>14</v>
      </c>
      <c r="E189" s="151">
        <v>10</v>
      </c>
      <c r="F189" s="199"/>
      <c r="G189" s="126">
        <v>0.08</v>
      </c>
      <c r="H189" s="33">
        <f t="shared" si="84"/>
        <v>0</v>
      </c>
      <c r="I189" s="32">
        <f t="shared" si="85"/>
        <v>0</v>
      </c>
      <c r="J189" s="33">
        <f t="shared" si="86"/>
        <v>0</v>
      </c>
      <c r="K189" s="33">
        <f t="shared" si="87"/>
        <v>0</v>
      </c>
      <c r="L189" s="111"/>
    </row>
    <row r="190" spans="1:12" s="15" customFormat="1" ht="84" x14ac:dyDescent="0.2">
      <c r="A190" s="197">
        <v>3</v>
      </c>
      <c r="B190" s="82" t="s">
        <v>112</v>
      </c>
      <c r="C190" s="196"/>
      <c r="D190" s="197" t="s">
        <v>14</v>
      </c>
      <c r="E190" s="151">
        <v>250</v>
      </c>
      <c r="F190" s="199"/>
      <c r="G190" s="126">
        <v>0.08</v>
      </c>
      <c r="H190" s="33">
        <f t="shared" si="84"/>
        <v>0</v>
      </c>
      <c r="I190" s="32">
        <f t="shared" si="85"/>
        <v>0</v>
      </c>
      <c r="J190" s="33">
        <f t="shared" si="86"/>
        <v>0</v>
      </c>
      <c r="K190" s="33">
        <f t="shared" si="87"/>
        <v>0</v>
      </c>
      <c r="L190" s="111">
        <v>1</v>
      </c>
    </row>
    <row r="191" spans="1:12" s="15" customFormat="1" ht="60" x14ac:dyDescent="0.2">
      <c r="A191" s="197">
        <v>4</v>
      </c>
      <c r="B191" s="82" t="s">
        <v>113</v>
      </c>
      <c r="C191" s="196"/>
      <c r="D191" s="197" t="s">
        <v>14</v>
      </c>
      <c r="E191" s="151">
        <v>20</v>
      </c>
      <c r="F191" s="199"/>
      <c r="G191" s="126">
        <v>0.08</v>
      </c>
      <c r="H191" s="33">
        <f t="shared" si="84"/>
        <v>0</v>
      </c>
      <c r="I191" s="32">
        <f t="shared" si="85"/>
        <v>0</v>
      </c>
      <c r="J191" s="33">
        <f t="shared" si="86"/>
        <v>0</v>
      </c>
      <c r="K191" s="33">
        <f t="shared" si="87"/>
        <v>0</v>
      </c>
      <c r="L191" s="111"/>
    </row>
    <row r="192" spans="1:12" s="15" customFormat="1" ht="36" x14ac:dyDescent="0.2">
      <c r="A192" s="197">
        <v>5</v>
      </c>
      <c r="B192" s="82" t="s">
        <v>322</v>
      </c>
      <c r="C192" s="196"/>
      <c r="D192" s="197" t="s">
        <v>14</v>
      </c>
      <c r="E192" s="151">
        <v>30</v>
      </c>
      <c r="F192" s="199"/>
      <c r="G192" s="126">
        <v>0.08</v>
      </c>
      <c r="H192" s="33">
        <f t="shared" si="84"/>
        <v>0</v>
      </c>
      <c r="I192" s="32">
        <f t="shared" si="85"/>
        <v>0</v>
      </c>
      <c r="J192" s="33">
        <f t="shared" si="86"/>
        <v>0</v>
      </c>
      <c r="K192" s="33">
        <f t="shared" si="87"/>
        <v>0</v>
      </c>
      <c r="L192" s="111"/>
    </row>
    <row r="193" spans="1:12" s="15" customFormat="1" ht="22.5" customHeight="1" x14ac:dyDescent="0.2">
      <c r="A193" s="197">
        <v>6</v>
      </c>
      <c r="B193" s="82" t="s">
        <v>114</v>
      </c>
      <c r="C193" s="196"/>
      <c r="D193" s="197" t="s">
        <v>14</v>
      </c>
      <c r="E193" s="151">
        <v>40</v>
      </c>
      <c r="F193" s="199"/>
      <c r="G193" s="126">
        <v>0.08</v>
      </c>
      <c r="H193" s="33">
        <f t="shared" si="84"/>
        <v>0</v>
      </c>
      <c r="I193" s="32">
        <f t="shared" si="85"/>
        <v>0</v>
      </c>
      <c r="J193" s="33">
        <f t="shared" si="86"/>
        <v>0</v>
      </c>
      <c r="K193" s="33">
        <f t="shared" si="87"/>
        <v>0</v>
      </c>
      <c r="L193" s="111">
        <v>1</v>
      </c>
    </row>
    <row r="194" spans="1:12" s="15" customFormat="1" x14ac:dyDescent="0.2">
      <c r="A194" s="6"/>
      <c r="B194" s="8"/>
      <c r="C194" s="8"/>
      <c r="D194" s="47"/>
      <c r="E194" s="9"/>
      <c r="F194" s="112" t="s">
        <v>19</v>
      </c>
      <c r="G194" s="112"/>
      <c r="H194" s="112"/>
      <c r="I194" s="49">
        <f>SUM(I188:I193)</f>
        <v>0</v>
      </c>
      <c r="J194" s="50">
        <f>SUM(J188:J193)</f>
        <v>0</v>
      </c>
      <c r="K194" s="50">
        <f>SUM(K188:K193)</f>
        <v>0</v>
      </c>
      <c r="L194" s="34"/>
    </row>
    <row r="195" spans="1:12" s="15" customFormat="1" ht="12" x14ac:dyDescent="0.2">
      <c r="A195" s="205"/>
      <c r="B195" s="521"/>
      <c r="C195" s="521"/>
      <c r="D195" s="207"/>
      <c r="E195" s="208"/>
      <c r="F195" s="209"/>
      <c r="G195" s="209"/>
      <c r="H195" s="209"/>
      <c r="I195" s="63"/>
      <c r="J195" s="64"/>
      <c r="K195" s="64"/>
      <c r="L195" s="14"/>
    </row>
    <row r="196" spans="1:12" s="15" customFormat="1" ht="12" x14ac:dyDescent="0.2">
      <c r="A196" s="6"/>
      <c r="B196" s="194" t="s">
        <v>357</v>
      </c>
      <c r="C196" s="657"/>
      <c r="D196" s="195"/>
      <c r="E196" s="147"/>
      <c r="F196" s="10"/>
      <c r="G196" s="11"/>
      <c r="H196" s="11"/>
      <c r="I196" s="12"/>
      <c r="J196" s="13"/>
      <c r="K196" s="12"/>
      <c r="L196" s="14"/>
    </row>
    <row r="197" spans="1:12" s="15" customFormat="1" ht="33.75" x14ac:dyDescent="0.2">
      <c r="A197" s="16" t="s">
        <v>1</v>
      </c>
      <c r="B197" s="16" t="s">
        <v>2</v>
      </c>
      <c r="C197" s="18" t="s">
        <v>3</v>
      </c>
      <c r="D197" s="16" t="s">
        <v>4</v>
      </c>
      <c r="E197" s="19" t="s">
        <v>5</v>
      </c>
      <c r="F197" s="20" t="s">
        <v>6</v>
      </c>
      <c r="G197" s="21" t="s">
        <v>7</v>
      </c>
      <c r="H197" s="23" t="s">
        <v>316</v>
      </c>
      <c r="I197" s="22" t="s">
        <v>8</v>
      </c>
      <c r="J197" s="23" t="s">
        <v>9</v>
      </c>
      <c r="K197" s="23" t="s">
        <v>10</v>
      </c>
      <c r="L197" s="24" t="s">
        <v>11</v>
      </c>
    </row>
    <row r="198" spans="1:12" s="15" customFormat="1" ht="12" x14ac:dyDescent="0.2">
      <c r="A198" s="189" t="s">
        <v>12</v>
      </c>
      <c r="B198" s="190" t="s">
        <v>109</v>
      </c>
      <c r="C198" s="196"/>
      <c r="D198" s="197" t="s">
        <v>14</v>
      </c>
      <c r="E198" s="151">
        <v>10</v>
      </c>
      <c r="F198" s="198"/>
      <c r="G198" s="126">
        <v>0.08</v>
      </c>
      <c r="H198" s="33">
        <f t="shared" ref="H198" si="88">F198*G198+F198</f>
        <v>0</v>
      </c>
      <c r="I198" s="32">
        <f t="shared" ref="I198" si="89">E198*F198</f>
        <v>0</v>
      </c>
      <c r="J198" s="33">
        <f t="shared" ref="J198" si="90">K198-I198</f>
        <v>0</v>
      </c>
      <c r="K198" s="33">
        <f t="shared" ref="K198" si="91">E198*H198</f>
        <v>0</v>
      </c>
      <c r="L198" s="111"/>
    </row>
    <row r="199" spans="1:12" s="15" customFormat="1" x14ac:dyDescent="0.2">
      <c r="A199" s="6"/>
      <c r="B199" s="8"/>
      <c r="C199" s="8"/>
      <c r="D199" s="47"/>
      <c r="E199" s="9"/>
      <c r="F199" s="112" t="s">
        <v>19</v>
      </c>
      <c r="G199" s="112"/>
      <c r="H199" s="112"/>
      <c r="I199" s="49">
        <f>SUM(I198)</f>
        <v>0</v>
      </c>
      <c r="J199" s="50">
        <f>SUM(J198)</f>
        <v>0</v>
      </c>
      <c r="K199" s="50">
        <f>SUM(K198)</f>
        <v>0</v>
      </c>
      <c r="L199" s="34"/>
    </row>
    <row r="200" spans="1:12" s="15" customFormat="1" ht="12" x14ac:dyDescent="0.2">
      <c r="A200" s="205"/>
      <c r="B200" s="521"/>
      <c r="C200" s="521"/>
      <c r="D200" s="207"/>
      <c r="E200" s="208"/>
      <c r="F200" s="209"/>
      <c r="G200" s="209"/>
      <c r="H200" s="209"/>
      <c r="I200" s="63"/>
      <c r="J200" s="64"/>
      <c r="K200" s="64"/>
      <c r="L200" s="14"/>
    </row>
    <row r="201" spans="1:12" s="15" customFormat="1" ht="12" x14ac:dyDescent="0.2">
      <c r="A201" s="205"/>
      <c r="B201" s="559"/>
      <c r="C201" s="521"/>
      <c r="D201" s="521"/>
      <c r="E201" s="208"/>
      <c r="F201" s="522"/>
      <c r="G201" s="209"/>
      <c r="H201" s="209"/>
      <c r="I201" s="62"/>
      <c r="J201" s="13"/>
      <c r="K201" s="12"/>
      <c r="L201" s="14"/>
    </row>
    <row r="202" spans="1:12" s="15" customFormat="1" ht="12" x14ac:dyDescent="0.2">
      <c r="A202" s="205"/>
      <c r="B202" s="51" t="s">
        <v>358</v>
      </c>
      <c r="C202" s="623"/>
      <c r="D202" s="205"/>
      <c r="E202" s="525"/>
      <c r="F202" s="522"/>
      <c r="G202" s="523"/>
      <c r="H202" s="523"/>
      <c r="I202" s="12"/>
      <c r="J202" s="13"/>
      <c r="K202" s="12"/>
      <c r="L202" s="14"/>
    </row>
    <row r="203" spans="1:12" s="15" customFormat="1" ht="33.75" x14ac:dyDescent="0.2">
      <c r="A203" s="16" t="s">
        <v>1</v>
      </c>
      <c r="B203" s="17" t="s">
        <v>2</v>
      </c>
      <c r="C203" s="18" t="s">
        <v>3</v>
      </c>
      <c r="D203" s="16" t="s">
        <v>4</v>
      </c>
      <c r="E203" s="19" t="s">
        <v>5</v>
      </c>
      <c r="F203" s="20" t="s">
        <v>6</v>
      </c>
      <c r="G203" s="21" t="s">
        <v>7</v>
      </c>
      <c r="H203" s="23" t="s">
        <v>316</v>
      </c>
      <c r="I203" s="22" t="s">
        <v>8</v>
      </c>
      <c r="J203" s="23" t="s">
        <v>9</v>
      </c>
      <c r="K203" s="23" t="s">
        <v>10</v>
      </c>
      <c r="L203" s="24" t="s">
        <v>11</v>
      </c>
    </row>
    <row r="204" spans="1:12" s="15" customFormat="1" ht="84" x14ac:dyDescent="0.2">
      <c r="A204" s="148">
        <v>1</v>
      </c>
      <c r="B204" s="200" t="s">
        <v>313</v>
      </c>
      <c r="C204" s="201"/>
      <c r="D204" s="202" t="s">
        <v>14</v>
      </c>
      <c r="E204" s="151">
        <v>3000</v>
      </c>
      <c r="F204" s="203"/>
      <c r="G204" s="204">
        <v>0.08</v>
      </c>
      <c r="H204" s="33">
        <f t="shared" ref="H204:H206" si="92">F204*G204+F204</f>
        <v>0</v>
      </c>
      <c r="I204" s="32">
        <f t="shared" ref="I204:I206" si="93">E204*F204</f>
        <v>0</v>
      </c>
      <c r="J204" s="33">
        <f t="shared" ref="J204:J206" si="94">K204-I204</f>
        <v>0</v>
      </c>
      <c r="K204" s="33">
        <f t="shared" ref="K204:K206" si="95">E204*H204</f>
        <v>0</v>
      </c>
      <c r="L204" s="89">
        <v>1</v>
      </c>
    </row>
    <row r="205" spans="1:12" s="15" customFormat="1" ht="72" x14ac:dyDescent="0.2">
      <c r="A205" s="148">
        <v>2</v>
      </c>
      <c r="B205" s="200" t="s">
        <v>314</v>
      </c>
      <c r="C205" s="201"/>
      <c r="D205" s="202" t="s">
        <v>14</v>
      </c>
      <c r="E205" s="151">
        <v>1000</v>
      </c>
      <c r="F205" s="203"/>
      <c r="G205" s="204">
        <v>0.08</v>
      </c>
      <c r="H205" s="33">
        <f t="shared" si="92"/>
        <v>0</v>
      </c>
      <c r="I205" s="32">
        <f t="shared" si="93"/>
        <v>0</v>
      </c>
      <c r="J205" s="33">
        <f t="shared" si="94"/>
        <v>0</v>
      </c>
      <c r="K205" s="33">
        <f t="shared" si="95"/>
        <v>0</v>
      </c>
      <c r="L205" s="89">
        <v>1</v>
      </c>
    </row>
    <row r="206" spans="1:12" s="15" customFormat="1" ht="72" x14ac:dyDescent="0.2">
      <c r="A206" s="148">
        <v>3</v>
      </c>
      <c r="B206" s="34" t="s">
        <v>302</v>
      </c>
      <c r="C206" s="201"/>
      <c r="D206" s="197" t="s">
        <v>14</v>
      </c>
      <c r="E206" s="151">
        <v>500</v>
      </c>
      <c r="F206" s="203"/>
      <c r="G206" s="204">
        <v>0.08</v>
      </c>
      <c r="H206" s="33">
        <f t="shared" si="92"/>
        <v>0</v>
      </c>
      <c r="I206" s="32">
        <f t="shared" si="93"/>
        <v>0</v>
      </c>
      <c r="J206" s="33">
        <f t="shared" si="94"/>
        <v>0</v>
      </c>
      <c r="K206" s="33">
        <f t="shared" si="95"/>
        <v>0</v>
      </c>
      <c r="L206" s="89">
        <v>1</v>
      </c>
    </row>
    <row r="207" spans="1:12" s="15" customFormat="1" x14ac:dyDescent="0.2">
      <c r="A207" s="6"/>
      <c r="B207" s="51"/>
      <c r="C207" s="47"/>
      <c r="D207" s="6"/>
      <c r="E207" s="9"/>
      <c r="F207" s="62" t="s">
        <v>19</v>
      </c>
      <c r="G207" s="62"/>
      <c r="H207" s="62"/>
      <c r="I207" s="79">
        <f>SUM(I204:I206)</f>
        <v>0</v>
      </c>
      <c r="J207" s="80">
        <f>SUM(J204:J206)</f>
        <v>0</v>
      </c>
      <c r="K207" s="80">
        <f>SUM(K204:K206)</f>
        <v>0</v>
      </c>
      <c r="L207" s="89"/>
    </row>
    <row r="208" spans="1:12" s="15" customFormat="1" ht="12" x14ac:dyDescent="0.2">
      <c r="A208" s="205"/>
      <c r="B208" s="560"/>
      <c r="C208" s="207"/>
      <c r="D208" s="205"/>
      <c r="E208" s="208"/>
      <c r="F208" s="209"/>
      <c r="G208" s="209"/>
      <c r="H208" s="209"/>
      <c r="I208" s="63"/>
      <c r="J208" s="64"/>
      <c r="K208" s="64"/>
      <c r="L208" s="14"/>
    </row>
    <row r="209" spans="1:12" s="15" customFormat="1" ht="12" x14ac:dyDescent="0.2">
      <c r="A209" s="205"/>
      <c r="B209" s="560"/>
      <c r="C209" s="207"/>
      <c r="D209" s="205"/>
      <c r="E209" s="208"/>
      <c r="F209" s="209"/>
      <c r="G209" s="209"/>
      <c r="H209" s="209"/>
      <c r="I209" s="63"/>
      <c r="J209" s="64"/>
      <c r="K209" s="64"/>
      <c r="L209" s="14"/>
    </row>
    <row r="210" spans="1:12" s="15" customFormat="1" ht="12" x14ac:dyDescent="0.2">
      <c r="A210" s="205"/>
      <c r="B210" s="206"/>
      <c r="C210" s="207"/>
      <c r="D210" s="205"/>
      <c r="E210" s="208"/>
      <c r="F210" s="209"/>
      <c r="G210" s="209"/>
      <c r="H210" s="209"/>
      <c r="I210" s="210"/>
      <c r="J210" s="211"/>
      <c r="K210" s="211"/>
      <c r="L210" s="212"/>
    </row>
    <row r="211" spans="1:12" s="15" customFormat="1" ht="12" x14ac:dyDescent="0.2">
      <c r="A211" s="205"/>
      <c r="B211" s="206"/>
      <c r="C211" s="207"/>
      <c r="D211" s="207"/>
      <c r="E211" s="525"/>
      <c r="F211" s="522"/>
      <c r="G211" s="209"/>
      <c r="H211" s="209"/>
      <c r="I211" s="62"/>
      <c r="J211" s="13"/>
      <c r="K211" s="12"/>
      <c r="L211" s="14"/>
    </row>
    <row r="212" spans="1:12" s="58" customFormat="1" x14ac:dyDescent="0.2">
      <c r="A212" s="6"/>
      <c r="B212" s="51" t="s">
        <v>359</v>
      </c>
      <c r="C212" s="623"/>
      <c r="D212" s="6"/>
      <c r="E212" s="52"/>
      <c r="F212" s="10"/>
      <c r="G212" s="11"/>
      <c r="H212" s="11"/>
      <c r="I212" s="12"/>
      <c r="J212" s="13"/>
      <c r="K212" s="12"/>
      <c r="L212" s="113"/>
    </row>
    <row r="213" spans="1:12" s="58" customFormat="1" ht="33.75" x14ac:dyDescent="0.2">
      <c r="A213" s="16" t="s">
        <v>1</v>
      </c>
      <c r="B213" s="17" t="s">
        <v>2</v>
      </c>
      <c r="C213" s="18" t="s">
        <v>3</v>
      </c>
      <c r="D213" s="16" t="s">
        <v>4</v>
      </c>
      <c r="E213" s="19" t="s">
        <v>5</v>
      </c>
      <c r="F213" s="20" t="s">
        <v>6</v>
      </c>
      <c r="G213" s="21" t="s">
        <v>7</v>
      </c>
      <c r="H213" s="23" t="s">
        <v>316</v>
      </c>
      <c r="I213" s="22" t="s">
        <v>8</v>
      </c>
      <c r="J213" s="23" t="s">
        <v>9</v>
      </c>
      <c r="K213" s="23" t="s">
        <v>10</v>
      </c>
      <c r="L213" s="24" t="s">
        <v>11</v>
      </c>
    </row>
    <row r="214" spans="1:12" s="15" customFormat="1" ht="128.25" customHeight="1" x14ac:dyDescent="0.2">
      <c r="A214" s="197">
        <v>1</v>
      </c>
      <c r="B214" s="141" t="s">
        <v>115</v>
      </c>
      <c r="C214" s="213"/>
      <c r="D214" s="197" t="s">
        <v>49</v>
      </c>
      <c r="E214" s="151">
        <v>1100</v>
      </c>
      <c r="F214" s="627"/>
      <c r="G214" s="204">
        <v>0.08</v>
      </c>
      <c r="H214" s="33">
        <f t="shared" ref="H214" si="96">F214*G214+F214</f>
        <v>0</v>
      </c>
      <c r="I214" s="32">
        <f t="shared" ref="I214" si="97">E214*F214</f>
        <v>0</v>
      </c>
      <c r="J214" s="33">
        <f t="shared" ref="J214" si="98">K214-I214</f>
        <v>0</v>
      </c>
      <c r="K214" s="33">
        <f t="shared" ref="K214" si="99">E214*H214</f>
        <v>0</v>
      </c>
      <c r="L214" s="111">
        <v>3</v>
      </c>
    </row>
    <row r="215" spans="1:12" s="15" customFormat="1" x14ac:dyDescent="0.2">
      <c r="A215" s="6"/>
      <c r="B215" s="628"/>
      <c r="C215" s="46"/>
      <c r="D215" s="161"/>
      <c r="E215" s="162"/>
      <c r="F215" s="215" t="s">
        <v>19</v>
      </c>
      <c r="G215" s="1"/>
      <c r="H215" s="3"/>
      <c r="I215" s="216">
        <f>SUM(I214)</f>
        <v>0</v>
      </c>
      <c r="J215" s="216">
        <f>SUM(J214)</f>
        <v>0</v>
      </c>
      <c r="K215" s="216">
        <f>SUM(K214)</f>
        <v>0</v>
      </c>
      <c r="L215" s="140"/>
    </row>
    <row r="216" spans="1:12" s="15" customFormat="1" x14ac:dyDescent="0.2">
      <c r="A216" s="205"/>
      <c r="B216" s="561"/>
      <c r="C216" s="206"/>
      <c r="D216" s="551"/>
      <c r="E216" s="552"/>
      <c r="F216" s="563"/>
      <c r="G216" s="553"/>
      <c r="H216" s="673"/>
      <c r="I216" s="222"/>
      <c r="J216" s="223"/>
      <c r="K216" s="223"/>
      <c r="L216" s="242"/>
    </row>
    <row r="217" spans="1:12" s="15" customFormat="1" x14ac:dyDescent="0.2">
      <c r="A217" s="6"/>
      <c r="B217" s="51" t="s">
        <v>360</v>
      </c>
      <c r="C217" s="629"/>
      <c r="D217" s="6"/>
      <c r="E217" s="52"/>
      <c r="F217" s="10"/>
      <c r="G217" s="11"/>
      <c r="H217" s="11"/>
      <c r="I217" s="12"/>
      <c r="J217" s="13"/>
      <c r="K217" s="12"/>
      <c r="L217" s="113"/>
    </row>
    <row r="218" spans="1:12" s="15" customFormat="1" ht="33.75" x14ac:dyDescent="0.2">
      <c r="A218" s="16" t="s">
        <v>1</v>
      </c>
      <c r="B218" s="17" t="s">
        <v>2</v>
      </c>
      <c r="C218" s="18" t="s">
        <v>3</v>
      </c>
      <c r="D218" s="16" t="s">
        <v>4</v>
      </c>
      <c r="E218" s="19" t="s">
        <v>5</v>
      </c>
      <c r="F218" s="20" t="s">
        <v>6</v>
      </c>
      <c r="G218" s="21" t="s">
        <v>7</v>
      </c>
      <c r="H218" s="23" t="s">
        <v>316</v>
      </c>
      <c r="I218" s="22" t="s">
        <v>8</v>
      </c>
      <c r="J218" s="23" t="s">
        <v>9</v>
      </c>
      <c r="K218" s="23" t="s">
        <v>10</v>
      </c>
      <c r="L218" s="24" t="s">
        <v>11</v>
      </c>
    </row>
    <row r="219" spans="1:12" s="15" customFormat="1" ht="83.25" customHeight="1" x14ac:dyDescent="0.2">
      <c r="A219" s="197">
        <v>1</v>
      </c>
      <c r="B219" s="141" t="s">
        <v>116</v>
      </c>
      <c r="C219" s="213"/>
      <c r="D219" s="197" t="s">
        <v>49</v>
      </c>
      <c r="E219" s="151">
        <v>1000</v>
      </c>
      <c r="F219" s="627"/>
      <c r="G219" s="204">
        <v>0.08</v>
      </c>
      <c r="H219" s="33">
        <f t="shared" ref="H219" si="100">F219*G219+F219</f>
        <v>0</v>
      </c>
      <c r="I219" s="32">
        <f t="shared" ref="I219" si="101">E219*F219</f>
        <v>0</v>
      </c>
      <c r="J219" s="33">
        <f t="shared" ref="J219" si="102">K219-I219</f>
        <v>0</v>
      </c>
      <c r="K219" s="33">
        <f t="shared" ref="K219" si="103">E219*H219</f>
        <v>0</v>
      </c>
      <c r="L219" s="111">
        <v>3</v>
      </c>
    </row>
    <row r="220" spans="1:12" x14ac:dyDescent="0.2">
      <c r="F220" s="215" t="s">
        <v>19</v>
      </c>
      <c r="I220" s="216">
        <f>SUM(I219)</f>
        <v>0</v>
      </c>
      <c r="J220" s="216">
        <f>SUM(J219)</f>
        <v>0</v>
      </c>
      <c r="K220" s="216">
        <f>SUM(K219)</f>
        <v>0</v>
      </c>
      <c r="L220" s="140"/>
    </row>
    <row r="221" spans="1:12" x14ac:dyDescent="0.2">
      <c r="A221" s="469"/>
      <c r="B221" s="469"/>
      <c r="C221" s="469"/>
      <c r="D221" s="469"/>
      <c r="E221" s="518"/>
      <c r="F221" s="519"/>
      <c r="G221" s="469"/>
      <c r="H221" s="519"/>
    </row>
    <row r="222" spans="1:12" s="225" customFormat="1" x14ac:dyDescent="0.2">
      <c r="A222" s="217"/>
      <c r="B222" s="218" t="s">
        <v>361</v>
      </c>
      <c r="C222" s="658"/>
      <c r="D222" s="219"/>
      <c r="E222" s="220"/>
      <c r="F222" s="215"/>
      <c r="G222" s="221"/>
      <c r="H222" s="247"/>
      <c r="I222" s="222"/>
      <c r="J222" s="223"/>
      <c r="K222" s="223"/>
      <c r="L222" s="224"/>
    </row>
    <row r="223" spans="1:12" s="219" customFormat="1" ht="33.75" x14ac:dyDescent="0.2">
      <c r="A223" s="226" t="s">
        <v>1</v>
      </c>
      <c r="B223" s="226" t="s">
        <v>2</v>
      </c>
      <c r="C223" s="18" t="s">
        <v>3</v>
      </c>
      <c r="D223" s="16" t="s">
        <v>4</v>
      </c>
      <c r="E223" s="19" t="s">
        <v>5</v>
      </c>
      <c r="F223" s="20" t="s">
        <v>6</v>
      </c>
      <c r="G223" s="227" t="s">
        <v>7</v>
      </c>
      <c r="H223" s="23" t="s">
        <v>316</v>
      </c>
      <c r="I223" s="71" t="s">
        <v>8</v>
      </c>
      <c r="J223" s="20" t="s">
        <v>9</v>
      </c>
      <c r="K223" s="20" t="s">
        <v>10</v>
      </c>
      <c r="L223" s="24" t="s">
        <v>117</v>
      </c>
    </row>
    <row r="224" spans="1:12" s="230" customFormat="1" ht="12" x14ac:dyDescent="0.2">
      <c r="A224" s="25">
        <v>1</v>
      </c>
      <c r="B224" s="228" t="s">
        <v>118</v>
      </c>
      <c r="C224" s="229"/>
      <c r="D224" s="483" t="s">
        <v>119</v>
      </c>
      <c r="E224" s="29">
        <v>40</v>
      </c>
      <c r="F224" s="253"/>
      <c r="G224" s="31">
        <v>0.08</v>
      </c>
      <c r="H224" s="33">
        <f t="shared" ref="H224:H229" si="104">F224*G224+F224</f>
        <v>0</v>
      </c>
      <c r="I224" s="32">
        <f t="shared" ref="I224:I229" si="105">E224*F224</f>
        <v>0</v>
      </c>
      <c r="J224" s="33">
        <f t="shared" ref="J224:J229" si="106">K224-I224</f>
        <v>0</v>
      </c>
      <c r="K224" s="33">
        <f t="shared" ref="K224:K229" si="107">E224*H224</f>
        <v>0</v>
      </c>
      <c r="L224" s="111" t="s">
        <v>120</v>
      </c>
    </row>
    <row r="225" spans="1:12" s="230" customFormat="1" ht="12" x14ac:dyDescent="0.2">
      <c r="A225" s="25">
        <v>2</v>
      </c>
      <c r="B225" s="34" t="s">
        <v>121</v>
      </c>
      <c r="C225" s="231"/>
      <c r="D225" s="484" t="s">
        <v>119</v>
      </c>
      <c r="E225" s="29">
        <v>30</v>
      </c>
      <c r="F225" s="253"/>
      <c r="G225" s="31">
        <v>0.08</v>
      </c>
      <c r="H225" s="33">
        <f t="shared" si="104"/>
        <v>0</v>
      </c>
      <c r="I225" s="32">
        <f t="shared" si="105"/>
        <v>0</v>
      </c>
      <c r="J225" s="33">
        <f t="shared" si="106"/>
        <v>0</v>
      </c>
      <c r="K225" s="33">
        <f t="shared" si="107"/>
        <v>0</v>
      </c>
      <c r="L225" s="111" t="s">
        <v>120</v>
      </c>
    </row>
    <row r="226" spans="1:12" s="230" customFormat="1" ht="36" x14ac:dyDescent="0.2">
      <c r="A226" s="25">
        <v>3</v>
      </c>
      <c r="B226" s="232" t="s">
        <v>304</v>
      </c>
      <c r="C226" s="231"/>
      <c r="D226" s="484" t="s">
        <v>119</v>
      </c>
      <c r="E226" s="482">
        <v>800</v>
      </c>
      <c r="F226" s="253"/>
      <c r="G226" s="31">
        <v>0.08</v>
      </c>
      <c r="H226" s="33">
        <f t="shared" si="104"/>
        <v>0</v>
      </c>
      <c r="I226" s="32">
        <f t="shared" si="105"/>
        <v>0</v>
      </c>
      <c r="J226" s="33">
        <f t="shared" si="106"/>
        <v>0</v>
      </c>
      <c r="K226" s="33">
        <f t="shared" si="107"/>
        <v>0</v>
      </c>
      <c r="L226" s="111" t="s">
        <v>120</v>
      </c>
    </row>
    <row r="227" spans="1:12" s="230" customFormat="1" ht="36" x14ac:dyDescent="0.2">
      <c r="A227" s="25">
        <v>4</v>
      </c>
      <c r="B227" s="232" t="s">
        <v>285</v>
      </c>
      <c r="C227" s="231"/>
      <c r="D227" s="484" t="s">
        <v>119</v>
      </c>
      <c r="E227" s="482">
        <v>1000</v>
      </c>
      <c r="F227" s="253"/>
      <c r="G227" s="31">
        <v>0.08</v>
      </c>
      <c r="H227" s="33">
        <f t="shared" si="104"/>
        <v>0</v>
      </c>
      <c r="I227" s="32">
        <f t="shared" si="105"/>
        <v>0</v>
      </c>
      <c r="J227" s="33">
        <f t="shared" si="106"/>
        <v>0</v>
      </c>
      <c r="K227" s="33">
        <f t="shared" si="107"/>
        <v>0</v>
      </c>
      <c r="L227" s="111" t="s">
        <v>120</v>
      </c>
    </row>
    <row r="228" spans="1:12" s="230" customFormat="1" ht="36" x14ac:dyDescent="0.2">
      <c r="A228" s="452">
        <v>5</v>
      </c>
      <c r="B228" s="236" t="s">
        <v>305</v>
      </c>
      <c r="C228" s="96"/>
      <c r="D228" s="485" t="s">
        <v>119</v>
      </c>
      <c r="E228" s="482">
        <v>1000</v>
      </c>
      <c r="F228" s="253"/>
      <c r="G228" s="31">
        <v>0.08</v>
      </c>
      <c r="H228" s="33">
        <f t="shared" si="104"/>
        <v>0</v>
      </c>
      <c r="I228" s="32">
        <f t="shared" si="105"/>
        <v>0</v>
      </c>
      <c r="J228" s="33">
        <f t="shared" si="106"/>
        <v>0</v>
      </c>
      <c r="K228" s="33">
        <f t="shared" si="107"/>
        <v>0</v>
      </c>
      <c r="L228" s="111" t="s">
        <v>120</v>
      </c>
    </row>
    <row r="229" spans="1:12" s="230" customFormat="1" ht="36" x14ac:dyDescent="0.2">
      <c r="A229" s="25">
        <v>6</v>
      </c>
      <c r="B229" s="111" t="s">
        <v>306</v>
      </c>
      <c r="C229" s="89"/>
      <c r="D229" s="483" t="s">
        <v>119</v>
      </c>
      <c r="E229" s="482">
        <v>1000</v>
      </c>
      <c r="F229" s="253"/>
      <c r="G229" s="31">
        <v>0.08</v>
      </c>
      <c r="H229" s="33">
        <f t="shared" si="104"/>
        <v>0</v>
      </c>
      <c r="I229" s="32">
        <f t="shared" si="105"/>
        <v>0</v>
      </c>
      <c r="J229" s="33">
        <f t="shared" si="106"/>
        <v>0</v>
      </c>
      <c r="K229" s="33">
        <f t="shared" si="107"/>
        <v>0</v>
      </c>
      <c r="L229" s="214" t="s">
        <v>120</v>
      </c>
    </row>
    <row r="230" spans="1:12" s="230" customFormat="1" x14ac:dyDescent="0.2">
      <c r="B230" s="242"/>
      <c r="C230" s="243"/>
      <c r="D230" s="243"/>
      <c r="E230" s="478"/>
      <c r="F230" s="215" t="s">
        <v>19</v>
      </c>
      <c r="G230" s="1"/>
      <c r="H230" s="3"/>
      <c r="I230" s="481">
        <f>SUM(I224:I229)</f>
        <v>0</v>
      </c>
      <c r="J230" s="481">
        <f>SUM(J224:J229)</f>
        <v>0</v>
      </c>
      <c r="K230" s="481">
        <f>SUM(K224:K229)</f>
        <v>0</v>
      </c>
      <c r="L230" s="140"/>
    </row>
    <row r="231" spans="1:12" s="230" customFormat="1" x14ac:dyDescent="0.2">
      <c r="B231" s="242"/>
      <c r="C231" s="243"/>
      <c r="D231" s="243"/>
      <c r="E231" s="478"/>
      <c r="F231" s="215"/>
      <c r="G231" s="1"/>
      <c r="H231" s="3"/>
      <c r="I231" s="717"/>
      <c r="J231" s="717"/>
      <c r="K231" s="717"/>
      <c r="L231" s="65"/>
    </row>
    <row r="232" spans="1:12" s="230" customFormat="1" x14ac:dyDescent="0.2">
      <c r="A232" s="217"/>
      <c r="B232" s="218" t="s">
        <v>362</v>
      </c>
      <c r="C232" s="658"/>
      <c r="D232" s="219"/>
      <c r="E232" s="220"/>
      <c r="F232" s="215"/>
      <c r="G232" s="221"/>
      <c r="H232" s="247"/>
      <c r="I232" s="222"/>
      <c r="J232" s="223"/>
      <c r="K232" s="223"/>
      <c r="L232" s="224"/>
    </row>
    <row r="233" spans="1:12" s="230" customFormat="1" ht="33.75" x14ac:dyDescent="0.2">
      <c r="A233" s="226" t="s">
        <v>1</v>
      </c>
      <c r="B233" s="226" t="s">
        <v>2</v>
      </c>
      <c r="C233" s="18" t="s">
        <v>3</v>
      </c>
      <c r="D233" s="16" t="s">
        <v>4</v>
      </c>
      <c r="E233" s="19" t="s">
        <v>5</v>
      </c>
      <c r="F233" s="20" t="s">
        <v>6</v>
      </c>
      <c r="G233" s="227" t="s">
        <v>7</v>
      </c>
      <c r="H233" s="23" t="s">
        <v>316</v>
      </c>
      <c r="I233" s="71" t="s">
        <v>8</v>
      </c>
      <c r="J233" s="20" t="s">
        <v>9</v>
      </c>
      <c r="K233" s="20" t="s">
        <v>10</v>
      </c>
      <c r="L233" s="24" t="s">
        <v>117</v>
      </c>
    </row>
    <row r="234" spans="1:12" s="230" customFormat="1" ht="84" x14ac:dyDescent="0.2">
      <c r="A234" s="25">
        <v>1</v>
      </c>
      <c r="B234" s="232" t="s">
        <v>329</v>
      </c>
      <c r="C234" s="231"/>
      <c r="D234" s="484" t="s">
        <v>119</v>
      </c>
      <c r="E234" s="482">
        <v>80</v>
      </c>
      <c r="F234" s="253"/>
      <c r="G234" s="31">
        <v>0.08</v>
      </c>
      <c r="H234" s="33">
        <f t="shared" ref="H234:H237" si="108">F234*G234+F234</f>
        <v>0</v>
      </c>
      <c r="I234" s="32">
        <f t="shared" ref="I234:I237" si="109">E234*F234</f>
        <v>0</v>
      </c>
      <c r="J234" s="33">
        <f t="shared" ref="J234:J237" si="110">K234-I234</f>
        <v>0</v>
      </c>
      <c r="K234" s="33">
        <f t="shared" ref="K234:K237" si="111">E234*H234</f>
        <v>0</v>
      </c>
      <c r="L234" s="111" t="s">
        <v>303</v>
      </c>
    </row>
    <row r="235" spans="1:12" s="230" customFormat="1" ht="84" x14ac:dyDescent="0.2">
      <c r="A235" s="25">
        <v>2</v>
      </c>
      <c r="B235" s="232" t="s">
        <v>330</v>
      </c>
      <c r="C235" s="231"/>
      <c r="D235" s="484" t="s">
        <v>119</v>
      </c>
      <c r="E235" s="482">
        <v>100</v>
      </c>
      <c r="F235" s="253"/>
      <c r="G235" s="31">
        <v>0.08</v>
      </c>
      <c r="H235" s="33">
        <f t="shared" si="108"/>
        <v>0</v>
      </c>
      <c r="I235" s="32">
        <f t="shared" si="109"/>
        <v>0</v>
      </c>
      <c r="J235" s="33">
        <f t="shared" si="110"/>
        <v>0</v>
      </c>
      <c r="K235" s="33">
        <f t="shared" si="111"/>
        <v>0</v>
      </c>
      <c r="L235" s="111" t="s">
        <v>303</v>
      </c>
    </row>
    <row r="236" spans="1:12" s="230" customFormat="1" ht="84" x14ac:dyDescent="0.2">
      <c r="A236" s="452">
        <v>3</v>
      </c>
      <c r="B236" s="236" t="s">
        <v>331</v>
      </c>
      <c r="C236" s="96"/>
      <c r="D236" s="485" t="s">
        <v>119</v>
      </c>
      <c r="E236" s="482">
        <v>100</v>
      </c>
      <c r="F236" s="253"/>
      <c r="G236" s="31">
        <v>0.08</v>
      </c>
      <c r="H236" s="33">
        <f t="shared" si="108"/>
        <v>0</v>
      </c>
      <c r="I236" s="32">
        <f t="shared" si="109"/>
        <v>0</v>
      </c>
      <c r="J236" s="33">
        <f t="shared" si="110"/>
        <v>0</v>
      </c>
      <c r="K236" s="33">
        <f t="shared" si="111"/>
        <v>0</v>
      </c>
      <c r="L236" s="111" t="s">
        <v>303</v>
      </c>
    </row>
    <row r="237" spans="1:12" s="230" customFormat="1" ht="84" x14ac:dyDescent="0.2">
      <c r="A237" s="25">
        <v>4</v>
      </c>
      <c r="B237" s="111" t="s">
        <v>332</v>
      </c>
      <c r="C237" s="89"/>
      <c r="D237" s="483" t="s">
        <v>119</v>
      </c>
      <c r="E237" s="482">
        <v>100</v>
      </c>
      <c r="F237" s="253"/>
      <c r="G237" s="31">
        <v>0.08</v>
      </c>
      <c r="H237" s="33">
        <f t="shared" si="108"/>
        <v>0</v>
      </c>
      <c r="I237" s="32">
        <f t="shared" si="109"/>
        <v>0</v>
      </c>
      <c r="J237" s="33">
        <f t="shared" si="110"/>
        <v>0</v>
      </c>
      <c r="K237" s="33">
        <f t="shared" si="111"/>
        <v>0</v>
      </c>
      <c r="L237" s="111" t="s">
        <v>303</v>
      </c>
    </row>
    <row r="238" spans="1:12" s="230" customFormat="1" x14ac:dyDescent="0.2">
      <c r="B238" s="242"/>
      <c r="C238" s="243"/>
      <c r="D238" s="243"/>
      <c r="E238" s="478"/>
      <c r="F238" s="215" t="s">
        <v>19</v>
      </c>
      <c r="G238" s="1"/>
      <c r="H238" s="3"/>
      <c r="I238" s="481">
        <f>SUM(I234:I237)</f>
        <v>0</v>
      </c>
      <c r="J238" s="481">
        <f>SUM(J234:J237)</f>
        <v>0</v>
      </c>
      <c r="K238" s="481">
        <f>SUM(K234:K237)</f>
        <v>0</v>
      </c>
      <c r="L238" s="140"/>
    </row>
    <row r="239" spans="1:12" s="230" customFormat="1" ht="12" x14ac:dyDescent="0.2">
      <c r="A239" s="565"/>
      <c r="B239" s="566"/>
      <c r="C239" s="567"/>
      <c r="D239" s="567"/>
      <c r="E239" s="568"/>
      <c r="F239" s="569"/>
      <c r="G239" s="570"/>
      <c r="H239" s="679"/>
      <c r="I239" s="479"/>
      <c r="J239" s="480"/>
      <c r="K239" s="480"/>
      <c r="L239" s="242"/>
    </row>
    <row r="240" spans="1:12" s="230" customFormat="1" ht="12" x14ac:dyDescent="0.2">
      <c r="A240" s="565"/>
      <c r="B240" s="566"/>
      <c r="C240" s="567"/>
      <c r="D240" s="567"/>
      <c r="E240" s="568"/>
      <c r="F240" s="569"/>
      <c r="G240" s="570"/>
      <c r="H240" s="679"/>
      <c r="I240" s="479"/>
      <c r="J240" s="480"/>
      <c r="K240" s="480"/>
      <c r="L240" s="242"/>
    </row>
    <row r="241" spans="1:13" s="230" customFormat="1" x14ac:dyDescent="0.2">
      <c r="A241" s="217"/>
      <c r="B241" s="218" t="s">
        <v>363</v>
      </c>
      <c r="C241" s="658"/>
      <c r="D241" s="219"/>
      <c r="E241" s="220"/>
      <c r="F241" s="215"/>
      <c r="G241" s="221"/>
      <c r="H241" s="247"/>
      <c r="I241" s="222"/>
      <c r="J241" s="223"/>
      <c r="K241" s="223"/>
      <c r="L241" s="224"/>
    </row>
    <row r="242" spans="1:13" s="230" customFormat="1" ht="33.75" x14ac:dyDescent="0.2">
      <c r="A242" s="226" t="s">
        <v>1</v>
      </c>
      <c r="B242" s="226" t="s">
        <v>2</v>
      </c>
      <c r="C242" s="18" t="s">
        <v>3</v>
      </c>
      <c r="D242" s="16" t="s">
        <v>4</v>
      </c>
      <c r="E242" s="19" t="s">
        <v>5</v>
      </c>
      <c r="F242" s="20" t="s">
        <v>6</v>
      </c>
      <c r="G242" s="227" t="s">
        <v>7</v>
      </c>
      <c r="H242" s="23" t="s">
        <v>316</v>
      </c>
      <c r="I242" s="71" t="s">
        <v>8</v>
      </c>
      <c r="J242" s="20" t="s">
        <v>9</v>
      </c>
      <c r="K242" s="20" t="s">
        <v>10</v>
      </c>
      <c r="L242" s="24" t="s">
        <v>117</v>
      </c>
    </row>
    <row r="243" spans="1:13" s="230" customFormat="1" ht="12" x14ac:dyDescent="0.2">
      <c r="A243" s="453">
        <v>9</v>
      </c>
      <c r="B243" s="232" t="s">
        <v>134</v>
      </c>
      <c r="C243" s="231"/>
      <c r="D243" s="487" t="s">
        <v>14</v>
      </c>
      <c r="E243" s="29">
        <v>60</v>
      </c>
      <c r="F243" s="253"/>
      <c r="G243" s="233">
        <v>0.08</v>
      </c>
      <c r="H243" s="33">
        <f t="shared" ref="H243:H258" si="112">F243*G243+F243</f>
        <v>0</v>
      </c>
      <c r="I243" s="32">
        <f t="shared" ref="I243:I258" si="113">E243*F243</f>
        <v>0</v>
      </c>
      <c r="J243" s="33">
        <f t="shared" ref="J243:J258" si="114">K243-I243</f>
        <v>0</v>
      </c>
      <c r="K243" s="33">
        <f t="shared" ref="K243:K258" si="115">E243*H243</f>
        <v>0</v>
      </c>
      <c r="L243" s="111" t="s">
        <v>132</v>
      </c>
    </row>
    <row r="244" spans="1:13" s="230" customFormat="1" ht="12" x14ac:dyDescent="0.2">
      <c r="A244" s="453">
        <v>10</v>
      </c>
      <c r="B244" s="111" t="s">
        <v>320</v>
      </c>
      <c r="C244" s="243"/>
      <c r="D244" s="89" t="s">
        <v>83</v>
      </c>
      <c r="E244" s="29">
        <v>50</v>
      </c>
      <c r="F244" s="253"/>
      <c r="G244" s="708">
        <v>0.08</v>
      </c>
      <c r="H244" s="33">
        <f t="shared" si="112"/>
        <v>0</v>
      </c>
      <c r="I244" s="32">
        <f t="shared" si="113"/>
        <v>0</v>
      </c>
      <c r="J244" s="33">
        <f t="shared" si="114"/>
        <v>0</v>
      </c>
      <c r="K244" s="33">
        <f t="shared" si="115"/>
        <v>0</v>
      </c>
      <c r="L244" s="111" t="s">
        <v>120</v>
      </c>
    </row>
    <row r="245" spans="1:13" s="230" customFormat="1" ht="12" x14ac:dyDescent="0.2">
      <c r="A245" s="453">
        <v>11</v>
      </c>
      <c r="B245" s="111" t="s">
        <v>321</v>
      </c>
      <c r="C245" s="89"/>
      <c r="D245" s="483" t="s">
        <v>83</v>
      </c>
      <c r="E245" s="29">
        <v>50</v>
      </c>
      <c r="F245" s="253"/>
      <c r="G245" s="667">
        <v>0.08</v>
      </c>
      <c r="H245" s="33">
        <f t="shared" si="112"/>
        <v>0</v>
      </c>
      <c r="I245" s="32">
        <f t="shared" si="113"/>
        <v>0</v>
      </c>
      <c r="J245" s="33">
        <f t="shared" si="114"/>
        <v>0</v>
      </c>
      <c r="K245" s="33">
        <f t="shared" si="115"/>
        <v>0</v>
      </c>
      <c r="L245" s="111" t="s">
        <v>120</v>
      </c>
    </row>
    <row r="246" spans="1:13" s="230" customFormat="1" ht="48" x14ac:dyDescent="0.2">
      <c r="A246" s="453">
        <v>12</v>
      </c>
      <c r="B246" s="239" t="s">
        <v>433</v>
      </c>
      <c r="C246" s="231"/>
      <c r="D246" s="486" t="s">
        <v>83</v>
      </c>
      <c r="E246" s="29">
        <v>250</v>
      </c>
      <c r="F246" s="253"/>
      <c r="G246" s="233">
        <v>0.08</v>
      </c>
      <c r="H246" s="33">
        <f t="shared" si="112"/>
        <v>0</v>
      </c>
      <c r="I246" s="32">
        <f t="shared" si="113"/>
        <v>0</v>
      </c>
      <c r="J246" s="33">
        <f t="shared" si="114"/>
        <v>0</v>
      </c>
      <c r="K246" s="33">
        <f t="shared" si="115"/>
        <v>0</v>
      </c>
      <c r="L246" s="111" t="s">
        <v>120</v>
      </c>
      <c r="M246" s="240"/>
    </row>
    <row r="247" spans="1:13" s="230" customFormat="1" x14ac:dyDescent="0.2">
      <c r="A247" s="453">
        <v>13</v>
      </c>
      <c r="B247" s="232" t="s">
        <v>135</v>
      </c>
      <c r="C247" s="231"/>
      <c r="D247" s="486" t="s">
        <v>83</v>
      </c>
      <c r="E247" s="29">
        <v>100</v>
      </c>
      <c r="F247" s="253"/>
      <c r="G247" s="233">
        <v>0.08</v>
      </c>
      <c r="H247" s="33">
        <f t="shared" si="112"/>
        <v>0</v>
      </c>
      <c r="I247" s="32">
        <f t="shared" si="113"/>
        <v>0</v>
      </c>
      <c r="J247" s="33">
        <f t="shared" si="114"/>
        <v>0</v>
      </c>
      <c r="K247" s="33">
        <f t="shared" si="115"/>
        <v>0</v>
      </c>
      <c r="L247" s="111" t="s">
        <v>120</v>
      </c>
      <c r="M247" s="240"/>
    </row>
    <row r="248" spans="1:13" s="230" customFormat="1" x14ac:dyDescent="0.2">
      <c r="A248" s="453">
        <v>14</v>
      </c>
      <c r="B248" s="232" t="s">
        <v>136</v>
      </c>
      <c r="C248" s="231"/>
      <c r="D248" s="486" t="s">
        <v>119</v>
      </c>
      <c r="E248" s="29">
        <v>300</v>
      </c>
      <c r="F248" s="253"/>
      <c r="G248" s="233">
        <v>0.08</v>
      </c>
      <c r="H248" s="33">
        <f t="shared" si="112"/>
        <v>0</v>
      </c>
      <c r="I248" s="32">
        <f t="shared" si="113"/>
        <v>0</v>
      </c>
      <c r="J248" s="33">
        <f t="shared" si="114"/>
        <v>0</v>
      </c>
      <c r="K248" s="33">
        <f t="shared" si="115"/>
        <v>0</v>
      </c>
      <c r="L248" s="111" t="s">
        <v>120</v>
      </c>
      <c r="M248" s="240"/>
    </row>
    <row r="249" spans="1:13" s="230" customFormat="1" x14ac:dyDescent="0.2">
      <c r="A249" s="25">
        <v>15</v>
      </c>
      <c r="B249" s="232" t="s">
        <v>137</v>
      </c>
      <c r="C249" s="231"/>
      <c r="D249" s="486" t="s">
        <v>83</v>
      </c>
      <c r="E249" s="29">
        <v>10</v>
      </c>
      <c r="F249" s="253"/>
      <c r="G249" s="233">
        <v>0.08</v>
      </c>
      <c r="H249" s="33">
        <f t="shared" si="112"/>
        <v>0</v>
      </c>
      <c r="I249" s="32">
        <f t="shared" si="113"/>
        <v>0</v>
      </c>
      <c r="J249" s="33">
        <f t="shared" si="114"/>
        <v>0</v>
      </c>
      <c r="K249" s="33">
        <f t="shared" si="115"/>
        <v>0</v>
      </c>
      <c r="L249" s="111"/>
      <c r="M249" s="240"/>
    </row>
    <row r="250" spans="1:13" s="230" customFormat="1" x14ac:dyDescent="0.2">
      <c r="A250" s="25">
        <v>16</v>
      </c>
      <c r="B250" s="232" t="s">
        <v>138</v>
      </c>
      <c r="C250" s="241"/>
      <c r="D250" s="486" t="s">
        <v>119</v>
      </c>
      <c r="E250" s="29">
        <v>800</v>
      </c>
      <c r="F250" s="253"/>
      <c r="G250" s="233">
        <v>0.08</v>
      </c>
      <c r="H250" s="33">
        <f t="shared" si="112"/>
        <v>0</v>
      </c>
      <c r="I250" s="32">
        <f t="shared" si="113"/>
        <v>0</v>
      </c>
      <c r="J250" s="33">
        <f t="shared" si="114"/>
        <v>0</v>
      </c>
      <c r="K250" s="33">
        <f t="shared" si="115"/>
        <v>0</v>
      </c>
      <c r="L250" s="111" t="s">
        <v>120</v>
      </c>
      <c r="M250" s="240"/>
    </row>
    <row r="251" spans="1:13" s="230" customFormat="1" x14ac:dyDescent="0.2">
      <c r="A251" s="25">
        <v>17</v>
      </c>
      <c r="B251" s="232" t="s">
        <v>139</v>
      </c>
      <c r="C251" s="231"/>
      <c r="D251" s="486" t="s">
        <v>119</v>
      </c>
      <c r="E251" s="29">
        <v>700</v>
      </c>
      <c r="F251" s="253"/>
      <c r="G251" s="233">
        <v>0.08</v>
      </c>
      <c r="H251" s="33">
        <f t="shared" si="112"/>
        <v>0</v>
      </c>
      <c r="I251" s="32">
        <f t="shared" si="113"/>
        <v>0</v>
      </c>
      <c r="J251" s="33">
        <f t="shared" si="114"/>
        <v>0</v>
      </c>
      <c r="K251" s="33">
        <f t="shared" si="115"/>
        <v>0</v>
      </c>
      <c r="L251" s="111" t="s">
        <v>120</v>
      </c>
      <c r="M251" s="240"/>
    </row>
    <row r="252" spans="1:13" s="230" customFormat="1" x14ac:dyDescent="0.2">
      <c r="A252" s="25">
        <v>18</v>
      </c>
      <c r="B252" s="232" t="s">
        <v>286</v>
      </c>
      <c r="C252" s="231"/>
      <c r="D252" s="486" t="s">
        <v>119</v>
      </c>
      <c r="E252" s="29">
        <v>400</v>
      </c>
      <c r="F252" s="253"/>
      <c r="G252" s="233">
        <v>0.08</v>
      </c>
      <c r="H252" s="33">
        <f t="shared" si="112"/>
        <v>0</v>
      </c>
      <c r="I252" s="32">
        <f t="shared" si="113"/>
        <v>0</v>
      </c>
      <c r="J252" s="33">
        <f t="shared" si="114"/>
        <v>0</v>
      </c>
      <c r="K252" s="33">
        <f t="shared" si="115"/>
        <v>0</v>
      </c>
      <c r="L252" s="111" t="s">
        <v>120</v>
      </c>
      <c r="M252" s="240"/>
    </row>
    <row r="253" spans="1:13" s="230" customFormat="1" ht="12" x14ac:dyDescent="0.2">
      <c r="A253" s="25">
        <v>19</v>
      </c>
      <c r="B253" s="236" t="s">
        <v>287</v>
      </c>
      <c r="C253" s="231"/>
      <c r="D253" s="487" t="s">
        <v>119</v>
      </c>
      <c r="E253" s="29">
        <v>600</v>
      </c>
      <c r="F253" s="253"/>
      <c r="G253" s="233">
        <v>0.08</v>
      </c>
      <c r="H253" s="33">
        <f t="shared" si="112"/>
        <v>0</v>
      </c>
      <c r="I253" s="32">
        <f t="shared" si="113"/>
        <v>0</v>
      </c>
      <c r="J253" s="33">
        <f t="shared" si="114"/>
        <v>0</v>
      </c>
      <c r="K253" s="33">
        <f t="shared" si="115"/>
        <v>0</v>
      </c>
      <c r="L253" s="111" t="s">
        <v>120</v>
      </c>
    </row>
    <row r="254" spans="1:13" s="230" customFormat="1" ht="12" x14ac:dyDescent="0.2">
      <c r="A254" s="25">
        <v>20</v>
      </c>
      <c r="B254" s="236" t="s">
        <v>288</v>
      </c>
      <c r="C254" s="96"/>
      <c r="D254" s="487" t="s">
        <v>83</v>
      </c>
      <c r="E254" s="29">
        <v>200</v>
      </c>
      <c r="F254" s="253"/>
      <c r="G254" s="237">
        <v>0.08</v>
      </c>
      <c r="H254" s="33">
        <f t="shared" si="112"/>
        <v>0</v>
      </c>
      <c r="I254" s="32">
        <f t="shared" si="113"/>
        <v>0</v>
      </c>
      <c r="J254" s="33">
        <f t="shared" si="114"/>
        <v>0</v>
      </c>
      <c r="K254" s="33">
        <f t="shared" si="115"/>
        <v>0</v>
      </c>
      <c r="L254" s="214" t="s">
        <v>120</v>
      </c>
    </row>
    <row r="255" spans="1:13" s="230" customFormat="1" ht="12" x14ac:dyDescent="0.2">
      <c r="A255" s="25">
        <v>21</v>
      </c>
      <c r="B255" s="111" t="s">
        <v>289</v>
      </c>
      <c r="C255" s="89"/>
      <c r="D255" s="483" t="s">
        <v>83</v>
      </c>
      <c r="E255" s="29">
        <v>100</v>
      </c>
      <c r="F255" s="253"/>
      <c r="G255" s="667">
        <v>0.08</v>
      </c>
      <c r="H255" s="33">
        <f t="shared" si="112"/>
        <v>0</v>
      </c>
      <c r="I255" s="32">
        <f t="shared" si="113"/>
        <v>0</v>
      </c>
      <c r="J255" s="33">
        <f t="shared" si="114"/>
        <v>0</v>
      </c>
      <c r="K255" s="33">
        <f t="shared" si="115"/>
        <v>0</v>
      </c>
      <c r="L255" s="214" t="s">
        <v>120</v>
      </c>
    </row>
    <row r="256" spans="1:13" s="230" customFormat="1" ht="12" x14ac:dyDescent="0.2">
      <c r="A256" s="25">
        <v>22</v>
      </c>
      <c r="B256" s="111" t="s">
        <v>290</v>
      </c>
      <c r="C256" s="89"/>
      <c r="D256" s="483" t="s">
        <v>83</v>
      </c>
      <c r="E256" s="29">
        <v>150</v>
      </c>
      <c r="F256" s="253"/>
      <c r="G256" s="667">
        <v>0.08</v>
      </c>
      <c r="H256" s="33">
        <f t="shared" si="112"/>
        <v>0</v>
      </c>
      <c r="I256" s="32">
        <f t="shared" si="113"/>
        <v>0</v>
      </c>
      <c r="J256" s="33">
        <f t="shared" si="114"/>
        <v>0</v>
      </c>
      <c r="K256" s="33">
        <f t="shared" si="115"/>
        <v>0</v>
      </c>
      <c r="L256" s="214" t="s">
        <v>120</v>
      </c>
    </row>
    <row r="257" spans="1:12" s="230" customFormat="1" ht="12" x14ac:dyDescent="0.2">
      <c r="A257" s="25">
        <v>23</v>
      </c>
      <c r="B257" s="111" t="s">
        <v>334</v>
      </c>
      <c r="C257" s="89"/>
      <c r="D257" s="483" t="s">
        <v>83</v>
      </c>
      <c r="E257" s="29">
        <v>50</v>
      </c>
      <c r="F257" s="253"/>
      <c r="G257" s="667">
        <v>0.08</v>
      </c>
      <c r="H257" s="33">
        <f t="shared" si="112"/>
        <v>0</v>
      </c>
      <c r="I257" s="32">
        <f t="shared" si="113"/>
        <v>0</v>
      </c>
      <c r="J257" s="33">
        <f t="shared" si="114"/>
        <v>0</v>
      </c>
      <c r="K257" s="33">
        <f t="shared" si="115"/>
        <v>0</v>
      </c>
      <c r="L257" s="214" t="s">
        <v>319</v>
      </c>
    </row>
    <row r="258" spans="1:12" s="230" customFormat="1" ht="12" x14ac:dyDescent="0.2">
      <c r="A258" s="25">
        <v>24</v>
      </c>
      <c r="B258" s="111" t="s">
        <v>333</v>
      </c>
      <c r="C258" s="89"/>
      <c r="D258" s="483" t="s">
        <v>83</v>
      </c>
      <c r="E258" s="29">
        <v>120</v>
      </c>
      <c r="F258" s="253"/>
      <c r="G258" s="667">
        <v>0.08</v>
      </c>
      <c r="H258" s="33">
        <f t="shared" si="112"/>
        <v>0</v>
      </c>
      <c r="I258" s="32">
        <f t="shared" si="113"/>
        <v>0</v>
      </c>
      <c r="J258" s="33">
        <f t="shared" si="114"/>
        <v>0</v>
      </c>
      <c r="K258" s="33">
        <f t="shared" si="115"/>
        <v>0</v>
      </c>
      <c r="L258" s="214" t="s">
        <v>120</v>
      </c>
    </row>
    <row r="259" spans="1:12" s="230" customFormat="1" x14ac:dyDescent="0.2">
      <c r="B259" s="242"/>
      <c r="C259" s="243"/>
      <c r="D259" s="243"/>
      <c r="E259" s="244"/>
      <c r="F259" s="488" t="s">
        <v>99</v>
      </c>
      <c r="G259" s="245"/>
      <c r="H259" s="80"/>
      <c r="I259" s="79">
        <f>SUM(I243:I258)</f>
        <v>0</v>
      </c>
      <c r="J259" s="80">
        <f>SUM(J243:J258)</f>
        <v>0</v>
      </c>
      <c r="K259" s="80">
        <f>SUM(K243:K258)</f>
        <v>0</v>
      </c>
      <c r="L259" s="111"/>
    </row>
    <row r="260" spans="1:12" s="230" customFormat="1" x14ac:dyDescent="0.2">
      <c r="B260" s="242"/>
      <c r="C260" s="243"/>
      <c r="D260" s="243"/>
      <c r="E260" s="244"/>
      <c r="F260" s="78"/>
      <c r="G260" s="489"/>
      <c r="H260" s="463"/>
      <c r="I260" s="490"/>
      <c r="J260" s="463"/>
      <c r="K260" s="463"/>
      <c r="L260" s="242"/>
    </row>
    <row r="261" spans="1:12" s="230" customFormat="1" x14ac:dyDescent="0.2">
      <c r="A261" s="217"/>
      <c r="B261" s="218" t="s">
        <v>434</v>
      </c>
      <c r="C261" s="658"/>
      <c r="D261" s="219"/>
      <c r="E261" s="220"/>
      <c r="F261" s="215"/>
      <c r="G261" s="221"/>
      <c r="H261" s="247"/>
      <c r="I261" s="222"/>
      <c r="J261" s="223"/>
      <c r="K261" s="223"/>
      <c r="L261" s="224"/>
    </row>
    <row r="262" spans="1:12" s="230" customFormat="1" ht="33.75" x14ac:dyDescent="0.2">
      <c r="A262" s="226" t="s">
        <v>1</v>
      </c>
      <c r="B262" s="226" t="s">
        <v>2</v>
      </c>
      <c r="C262" s="18" t="s">
        <v>3</v>
      </c>
      <c r="D262" s="16" t="s">
        <v>4</v>
      </c>
      <c r="E262" s="19" t="s">
        <v>5</v>
      </c>
      <c r="F262" s="20" t="s">
        <v>6</v>
      </c>
      <c r="G262" s="227" t="s">
        <v>7</v>
      </c>
      <c r="H262" s="23" t="s">
        <v>316</v>
      </c>
      <c r="I262" s="71" t="s">
        <v>8</v>
      </c>
      <c r="J262" s="20" t="s">
        <v>9</v>
      </c>
      <c r="K262" s="20" t="s">
        <v>10</v>
      </c>
      <c r="L262" s="24" t="s">
        <v>117</v>
      </c>
    </row>
    <row r="263" spans="1:12" s="230" customFormat="1" ht="12" x14ac:dyDescent="0.2">
      <c r="A263" s="453">
        <v>1</v>
      </c>
      <c r="B263" s="235" t="s">
        <v>122</v>
      </c>
      <c r="C263" s="248"/>
      <c r="D263" s="484" t="s">
        <v>49</v>
      </c>
      <c r="E263" s="29">
        <v>5000</v>
      </c>
      <c r="F263" s="253"/>
      <c r="G263" s="41">
        <v>0.08</v>
      </c>
      <c r="H263" s="33">
        <f t="shared" ref="H263:H270" si="116">F263*G263+F263</f>
        <v>0</v>
      </c>
      <c r="I263" s="32">
        <f t="shared" ref="I263:I270" si="117">E263*F263</f>
        <v>0</v>
      </c>
      <c r="J263" s="33">
        <f t="shared" ref="J263:J270" si="118">K263-I263</f>
        <v>0</v>
      </c>
      <c r="K263" s="33">
        <f t="shared" ref="K263:K270" si="119">E263*H263</f>
        <v>0</v>
      </c>
      <c r="L263" s="477" t="s">
        <v>124</v>
      </c>
    </row>
    <row r="264" spans="1:12" s="230" customFormat="1" ht="24" x14ac:dyDescent="0.2">
      <c r="A264" s="453">
        <v>2</v>
      </c>
      <c r="B264" s="234" t="s">
        <v>123</v>
      </c>
      <c r="C264" s="89"/>
      <c r="D264" s="486" t="s">
        <v>49</v>
      </c>
      <c r="E264" s="29">
        <v>3000</v>
      </c>
      <c r="F264" s="253"/>
      <c r="G264" s="233">
        <v>0.08</v>
      </c>
      <c r="H264" s="33">
        <f t="shared" si="116"/>
        <v>0</v>
      </c>
      <c r="I264" s="32">
        <f t="shared" si="117"/>
        <v>0</v>
      </c>
      <c r="J264" s="33">
        <f t="shared" si="118"/>
        <v>0</v>
      </c>
      <c r="K264" s="33">
        <f t="shared" si="119"/>
        <v>0</v>
      </c>
      <c r="L264" s="111" t="s">
        <v>124</v>
      </c>
    </row>
    <row r="265" spans="1:12" s="230" customFormat="1" ht="12" x14ac:dyDescent="0.2">
      <c r="A265" s="453">
        <v>3</v>
      </c>
      <c r="B265" s="235" t="s">
        <v>125</v>
      </c>
      <c r="C265" s="229"/>
      <c r="D265" s="484" t="s">
        <v>49</v>
      </c>
      <c r="E265" s="29">
        <v>3000</v>
      </c>
      <c r="F265" s="253"/>
      <c r="G265" s="233">
        <v>0.08</v>
      </c>
      <c r="H265" s="33">
        <f t="shared" si="116"/>
        <v>0</v>
      </c>
      <c r="I265" s="32">
        <f t="shared" si="117"/>
        <v>0</v>
      </c>
      <c r="J265" s="33">
        <f t="shared" si="118"/>
        <v>0</v>
      </c>
      <c r="K265" s="33">
        <f t="shared" si="119"/>
        <v>0</v>
      </c>
      <c r="L265" s="111" t="s">
        <v>124</v>
      </c>
    </row>
    <row r="266" spans="1:12" s="230" customFormat="1" ht="12" x14ac:dyDescent="0.2">
      <c r="A266" s="453">
        <v>4</v>
      </c>
      <c r="B266" s="234" t="s">
        <v>126</v>
      </c>
      <c r="C266" s="231"/>
      <c r="D266" s="486" t="s">
        <v>14</v>
      </c>
      <c r="E266" s="29">
        <v>150</v>
      </c>
      <c r="F266" s="253"/>
      <c r="G266" s="233">
        <v>0.08</v>
      </c>
      <c r="H266" s="33">
        <f t="shared" si="116"/>
        <v>0</v>
      </c>
      <c r="I266" s="32">
        <f t="shared" si="117"/>
        <v>0</v>
      </c>
      <c r="J266" s="33">
        <f t="shared" si="118"/>
        <v>0</v>
      </c>
      <c r="K266" s="33">
        <f t="shared" si="119"/>
        <v>0</v>
      </c>
      <c r="L266" s="111" t="s">
        <v>124</v>
      </c>
    </row>
    <row r="267" spans="1:12" s="230" customFormat="1" ht="24" x14ac:dyDescent="0.2">
      <c r="A267" s="453">
        <v>5</v>
      </c>
      <c r="B267" s="34" t="s">
        <v>127</v>
      </c>
      <c r="C267" s="231"/>
      <c r="D267" s="486" t="s">
        <v>14</v>
      </c>
      <c r="E267" s="29">
        <v>2000</v>
      </c>
      <c r="F267" s="253"/>
      <c r="G267" s="233">
        <v>0.08</v>
      </c>
      <c r="H267" s="33">
        <f t="shared" si="116"/>
        <v>0</v>
      </c>
      <c r="I267" s="32">
        <f t="shared" si="117"/>
        <v>0</v>
      </c>
      <c r="J267" s="33">
        <f t="shared" si="118"/>
        <v>0</v>
      </c>
      <c r="K267" s="33">
        <f t="shared" si="119"/>
        <v>0</v>
      </c>
      <c r="L267" s="111" t="s">
        <v>303</v>
      </c>
    </row>
    <row r="268" spans="1:12" s="230" customFormat="1" ht="36" x14ac:dyDescent="0.2">
      <c r="A268" s="453">
        <v>6</v>
      </c>
      <c r="B268" s="232" t="s">
        <v>128</v>
      </c>
      <c r="C268" s="231"/>
      <c r="D268" s="486" t="s">
        <v>14</v>
      </c>
      <c r="E268" s="29">
        <v>6500</v>
      </c>
      <c r="F268" s="253"/>
      <c r="G268" s="233">
        <v>0.08</v>
      </c>
      <c r="H268" s="33">
        <f t="shared" si="116"/>
        <v>0</v>
      </c>
      <c r="I268" s="32">
        <f t="shared" si="117"/>
        <v>0</v>
      </c>
      <c r="J268" s="33">
        <f t="shared" si="118"/>
        <v>0</v>
      </c>
      <c r="K268" s="33">
        <f t="shared" si="119"/>
        <v>0</v>
      </c>
      <c r="L268" s="111" t="s">
        <v>303</v>
      </c>
    </row>
    <row r="269" spans="1:12" s="230" customFormat="1" ht="108" x14ac:dyDescent="0.2">
      <c r="A269" s="453">
        <v>7</v>
      </c>
      <c r="B269" s="232" t="s">
        <v>131</v>
      </c>
      <c r="C269" s="238"/>
      <c r="D269" s="486" t="s">
        <v>49</v>
      </c>
      <c r="E269" s="29">
        <v>2500</v>
      </c>
      <c r="F269" s="253"/>
      <c r="G269" s="233">
        <v>0.08</v>
      </c>
      <c r="H269" s="33">
        <f t="shared" si="116"/>
        <v>0</v>
      </c>
      <c r="I269" s="32">
        <f t="shared" si="117"/>
        <v>0</v>
      </c>
      <c r="J269" s="33">
        <f t="shared" si="118"/>
        <v>0</v>
      </c>
      <c r="K269" s="33">
        <f t="shared" si="119"/>
        <v>0</v>
      </c>
      <c r="L269" s="111" t="s">
        <v>132</v>
      </c>
    </row>
    <row r="270" spans="1:12" s="230" customFormat="1" ht="144" x14ac:dyDescent="0.2">
      <c r="A270" s="453">
        <v>8</v>
      </c>
      <c r="B270" s="232" t="s">
        <v>133</v>
      </c>
      <c r="C270" s="238"/>
      <c r="D270" s="486" t="s">
        <v>49</v>
      </c>
      <c r="E270" s="29">
        <v>65000</v>
      </c>
      <c r="F270" s="253"/>
      <c r="G270" s="233">
        <v>0.08</v>
      </c>
      <c r="H270" s="33">
        <f t="shared" si="116"/>
        <v>0</v>
      </c>
      <c r="I270" s="32">
        <f t="shared" si="117"/>
        <v>0</v>
      </c>
      <c r="J270" s="33">
        <f t="shared" si="118"/>
        <v>0</v>
      </c>
      <c r="K270" s="33">
        <f t="shared" si="119"/>
        <v>0</v>
      </c>
      <c r="L270" s="111" t="s">
        <v>303</v>
      </c>
    </row>
    <row r="271" spans="1:12" s="230" customFormat="1" x14ac:dyDescent="0.2">
      <c r="A271" s="165"/>
      <c r="B271" s="170"/>
      <c r="C271" s="249"/>
      <c r="D271" s="172"/>
      <c r="E271" s="162"/>
      <c r="F271" s="488" t="s">
        <v>99</v>
      </c>
      <c r="G271" s="245"/>
      <c r="H271" s="80"/>
      <c r="I271" s="60">
        <f>SUM(I263:I270)</f>
        <v>0</v>
      </c>
      <c r="J271" s="61">
        <f>SUM(J263:J270)</f>
        <v>0</v>
      </c>
      <c r="K271" s="61">
        <f>SUM(K263:K270)</f>
        <v>0</v>
      </c>
      <c r="L271" s="111"/>
    </row>
    <row r="272" spans="1:12" s="230" customFormat="1" x14ac:dyDescent="0.2">
      <c r="A272" s="565"/>
      <c r="B272" s="566"/>
      <c r="C272" s="567"/>
      <c r="D272" s="567"/>
      <c r="E272" s="571"/>
      <c r="F272" s="531"/>
      <c r="G272" s="572"/>
      <c r="H272" s="474"/>
      <c r="I272" s="490"/>
      <c r="J272" s="463"/>
      <c r="K272" s="463"/>
      <c r="L272" s="242"/>
    </row>
    <row r="273" spans="1:12" s="230" customFormat="1" x14ac:dyDescent="0.2">
      <c r="A273" s="217"/>
      <c r="B273" s="218" t="s">
        <v>364</v>
      </c>
      <c r="C273" s="658"/>
      <c r="D273" s="219"/>
      <c r="E273" s="220"/>
      <c r="F273" s="215"/>
      <c r="G273" s="221"/>
      <c r="H273" s="680"/>
      <c r="I273" s="222"/>
      <c r="J273" s="223"/>
      <c r="K273" s="223"/>
      <c r="L273" s="224"/>
    </row>
    <row r="274" spans="1:12" s="230" customFormat="1" ht="33.75" x14ac:dyDescent="0.2">
      <c r="A274" s="226" t="s">
        <v>1</v>
      </c>
      <c r="B274" s="226" t="s">
        <v>2</v>
      </c>
      <c r="C274" s="18" t="s">
        <v>3</v>
      </c>
      <c r="D274" s="16" t="s">
        <v>4</v>
      </c>
      <c r="E274" s="19" t="s">
        <v>5</v>
      </c>
      <c r="F274" s="20" t="s">
        <v>6</v>
      </c>
      <c r="G274" s="227" t="s">
        <v>7</v>
      </c>
      <c r="H274" s="23" t="s">
        <v>316</v>
      </c>
      <c r="I274" s="71" t="s">
        <v>8</v>
      </c>
      <c r="J274" s="20" t="s">
        <v>9</v>
      </c>
      <c r="K274" s="20" t="s">
        <v>10</v>
      </c>
      <c r="L274" s="24" t="s">
        <v>117</v>
      </c>
    </row>
    <row r="275" spans="1:12" s="230" customFormat="1" ht="24" x14ac:dyDescent="0.2">
      <c r="A275" s="25">
        <v>1</v>
      </c>
      <c r="B275" s="236" t="s">
        <v>129</v>
      </c>
      <c r="C275" s="96"/>
      <c r="D275" s="487" t="s">
        <v>14</v>
      </c>
      <c r="E275" s="29">
        <v>2200</v>
      </c>
      <c r="F275" s="253"/>
      <c r="G275" s="237">
        <v>0.08</v>
      </c>
      <c r="H275" s="33">
        <f t="shared" ref="H275:H276" si="120">F275*G275+F275</f>
        <v>0</v>
      </c>
      <c r="I275" s="32">
        <f t="shared" ref="I275:I276" si="121">E275*F275</f>
        <v>0</v>
      </c>
      <c r="J275" s="33">
        <f t="shared" ref="J275:J276" si="122">K275-I275</f>
        <v>0</v>
      </c>
      <c r="K275" s="33">
        <f t="shared" ref="K275:K276" si="123">E275*H275</f>
        <v>0</v>
      </c>
      <c r="L275" s="111" t="s">
        <v>296</v>
      </c>
    </row>
    <row r="276" spans="1:12" s="230" customFormat="1" ht="24" x14ac:dyDescent="0.2">
      <c r="A276" s="25">
        <v>2</v>
      </c>
      <c r="B276" s="111" t="s">
        <v>130</v>
      </c>
      <c r="C276" s="89"/>
      <c r="D276" s="483" t="s">
        <v>14</v>
      </c>
      <c r="E276" s="29">
        <v>5000</v>
      </c>
      <c r="F276" s="253"/>
      <c r="G276" s="667">
        <v>0.08</v>
      </c>
      <c r="H276" s="33">
        <f t="shared" si="120"/>
        <v>0</v>
      </c>
      <c r="I276" s="32">
        <f t="shared" si="121"/>
        <v>0</v>
      </c>
      <c r="J276" s="33">
        <f t="shared" si="122"/>
        <v>0</v>
      </c>
      <c r="K276" s="33">
        <f t="shared" si="123"/>
        <v>0</v>
      </c>
      <c r="L276" s="111" t="s">
        <v>296</v>
      </c>
    </row>
    <row r="277" spans="1:12" s="230" customFormat="1" x14ac:dyDescent="0.2">
      <c r="B277" s="242"/>
      <c r="C277" s="243"/>
      <c r="D277" s="243"/>
      <c r="E277" s="244"/>
      <c r="F277" s="488" t="s">
        <v>99</v>
      </c>
      <c r="G277" s="245"/>
      <c r="H277" s="607"/>
      <c r="I277" s="79">
        <f>SUM(I275:I276)</f>
        <v>0</v>
      </c>
      <c r="J277" s="80">
        <f>SUM(J275:J276)</f>
        <v>0</v>
      </c>
      <c r="K277" s="80">
        <f>SUM(K275:K276)</f>
        <v>0</v>
      </c>
      <c r="L277" s="111"/>
    </row>
    <row r="278" spans="1:12" s="230" customFormat="1" x14ac:dyDescent="0.2">
      <c r="A278" s="565"/>
      <c r="B278" s="566"/>
      <c r="C278" s="567"/>
      <c r="D278" s="567"/>
      <c r="E278" s="571"/>
      <c r="F278" s="531"/>
      <c r="G278" s="572"/>
      <c r="H278" s="474"/>
      <c r="I278" s="490"/>
      <c r="J278" s="463"/>
      <c r="K278" s="463"/>
      <c r="L278" s="242"/>
    </row>
    <row r="279" spans="1:12" s="230" customFormat="1" x14ac:dyDescent="0.2">
      <c r="A279" s="217"/>
      <c r="B279" s="218" t="s">
        <v>365</v>
      </c>
      <c r="C279" s="658"/>
      <c r="D279" s="219"/>
      <c r="E279" s="220"/>
      <c r="F279" s="215"/>
      <c r="G279" s="221"/>
      <c r="H279" s="680"/>
      <c r="I279" s="222"/>
      <c r="J279" s="223"/>
      <c r="K279" s="223"/>
      <c r="L279" s="224"/>
    </row>
    <row r="280" spans="1:12" s="230" customFormat="1" ht="33.75" x14ac:dyDescent="0.2">
      <c r="A280" s="226" t="s">
        <v>1</v>
      </c>
      <c r="B280" s="226" t="s">
        <v>2</v>
      </c>
      <c r="C280" s="18" t="s">
        <v>3</v>
      </c>
      <c r="D280" s="16" t="s">
        <v>4</v>
      </c>
      <c r="E280" s="19" t="s">
        <v>5</v>
      </c>
      <c r="F280" s="20" t="s">
        <v>6</v>
      </c>
      <c r="G280" s="227" t="s">
        <v>7</v>
      </c>
      <c r="H280" s="23" t="s">
        <v>316</v>
      </c>
      <c r="I280" s="71" t="s">
        <v>8</v>
      </c>
      <c r="J280" s="20" t="s">
        <v>9</v>
      </c>
      <c r="K280" s="20" t="s">
        <v>10</v>
      </c>
      <c r="L280" s="24" t="s">
        <v>117</v>
      </c>
    </row>
    <row r="281" spans="1:12" s="230" customFormat="1" ht="12" x14ac:dyDescent="0.2">
      <c r="A281" s="453">
        <v>1</v>
      </c>
      <c r="B281" s="239" t="s">
        <v>140</v>
      </c>
      <c r="C281" s="229"/>
      <c r="D281" s="484" t="s">
        <v>14</v>
      </c>
      <c r="E281" s="29">
        <v>250</v>
      </c>
      <c r="F281" s="253"/>
      <c r="G281" s="708">
        <v>0.08</v>
      </c>
      <c r="H281" s="33">
        <f t="shared" ref="H281" si="124">F281*G281+F281</f>
        <v>0</v>
      </c>
      <c r="I281" s="32">
        <f t="shared" ref="I281" si="125">E281*F281</f>
        <v>0</v>
      </c>
      <c r="J281" s="33">
        <f t="shared" ref="J281" si="126">K281-I281</f>
        <v>0</v>
      </c>
      <c r="K281" s="33">
        <f t="shared" ref="K281" si="127">E281*H281</f>
        <v>0</v>
      </c>
      <c r="L281" s="111"/>
    </row>
    <row r="282" spans="1:12" s="230" customFormat="1" x14ac:dyDescent="0.2">
      <c r="A282" s="165"/>
      <c r="B282" s="158"/>
      <c r="C282" s="709"/>
      <c r="D282" s="66"/>
      <c r="E282" s="162"/>
      <c r="F282" s="488" t="s">
        <v>99</v>
      </c>
      <c r="G282" s="245"/>
      <c r="H282" s="607"/>
      <c r="I282" s="79">
        <f>SUM(I281)</f>
        <v>0</v>
      </c>
      <c r="J282" s="80">
        <f>SUM(J281)</f>
        <v>0</v>
      </c>
      <c r="K282" s="80">
        <f>SUM(K281)</f>
        <v>0</v>
      </c>
      <c r="L282" s="242"/>
    </row>
    <row r="283" spans="1:12" s="230" customFormat="1" x14ac:dyDescent="0.2">
      <c r="A283" s="550"/>
      <c r="B283" s="549"/>
      <c r="C283" s="573"/>
      <c r="D283" s="530"/>
      <c r="E283" s="552"/>
      <c r="F283" s="531"/>
      <c r="G283" s="572"/>
      <c r="H283" s="474"/>
      <c r="I283" s="490"/>
      <c r="J283" s="463"/>
      <c r="K283" s="463"/>
      <c r="L283" s="242"/>
    </row>
    <row r="284" spans="1:12" s="230" customFormat="1" ht="12" x14ac:dyDescent="0.2">
      <c r="A284" s="550"/>
      <c r="B284" s="549"/>
      <c r="C284" s="573"/>
      <c r="D284" s="530"/>
      <c r="E284" s="552"/>
      <c r="F284" s="574"/>
      <c r="G284" s="564"/>
      <c r="H284" s="680"/>
      <c r="I284" s="246"/>
      <c r="J284" s="247"/>
      <c r="K284" s="247"/>
      <c r="L284" s="242"/>
    </row>
    <row r="285" spans="1:12" s="230" customFormat="1" x14ac:dyDescent="0.2">
      <c r="A285" s="217"/>
      <c r="B285" s="218" t="s">
        <v>366</v>
      </c>
      <c r="C285" s="658"/>
      <c r="D285" s="219"/>
      <c r="E285" s="220"/>
      <c r="F285" s="215"/>
      <c r="G285" s="221"/>
      <c r="H285" s="247"/>
      <c r="I285" s="222"/>
      <c r="J285" s="223"/>
      <c r="K285" s="223"/>
      <c r="L285" s="224"/>
    </row>
    <row r="286" spans="1:12" s="230" customFormat="1" ht="33.75" x14ac:dyDescent="0.2">
      <c r="A286" s="226" t="s">
        <v>1</v>
      </c>
      <c r="B286" s="226" t="s">
        <v>2</v>
      </c>
      <c r="C286" s="18" t="s">
        <v>3</v>
      </c>
      <c r="D286" s="16" t="s">
        <v>4</v>
      </c>
      <c r="E286" s="19" t="s">
        <v>5</v>
      </c>
      <c r="F286" s="20" t="s">
        <v>6</v>
      </c>
      <c r="G286" s="227" t="s">
        <v>7</v>
      </c>
      <c r="H286" s="23" t="s">
        <v>316</v>
      </c>
      <c r="I286" s="71" t="s">
        <v>8</v>
      </c>
      <c r="J286" s="20" t="s">
        <v>9</v>
      </c>
      <c r="K286" s="20" t="s">
        <v>10</v>
      </c>
      <c r="L286" s="24" t="s">
        <v>117</v>
      </c>
    </row>
    <row r="287" spans="1:12" s="230" customFormat="1" ht="60" x14ac:dyDescent="0.2">
      <c r="A287" s="25">
        <v>1</v>
      </c>
      <c r="B287" s="228" t="s">
        <v>141</v>
      </c>
      <c r="C287" s="248"/>
      <c r="D287" s="497" t="s">
        <v>49</v>
      </c>
      <c r="E287" s="29">
        <v>100</v>
      </c>
      <c r="F287" s="253"/>
      <c r="G287" s="667">
        <v>0.08</v>
      </c>
      <c r="H287" s="33">
        <f t="shared" ref="H287:H293" si="128">F287*G287+F287</f>
        <v>0</v>
      </c>
      <c r="I287" s="32">
        <f t="shared" ref="I287:I293" si="129">E287*F287</f>
        <v>0</v>
      </c>
      <c r="J287" s="33">
        <f t="shared" ref="J287:J293" si="130">K287-I287</f>
        <v>0</v>
      </c>
      <c r="K287" s="33">
        <f t="shared" ref="K287:K293" si="131">E287*H287</f>
        <v>0</v>
      </c>
      <c r="L287" s="111" t="s">
        <v>132</v>
      </c>
    </row>
    <row r="288" spans="1:12" s="230" customFormat="1" ht="60" x14ac:dyDescent="0.2">
      <c r="A288" s="25">
        <v>2</v>
      </c>
      <c r="B288" s="228" t="s">
        <v>142</v>
      </c>
      <c r="C288" s="248"/>
      <c r="D288" s="497" t="s">
        <v>49</v>
      </c>
      <c r="E288" s="29">
        <v>200</v>
      </c>
      <c r="F288" s="253"/>
      <c r="G288" s="667">
        <v>0.08</v>
      </c>
      <c r="H288" s="33">
        <f t="shared" si="128"/>
        <v>0</v>
      </c>
      <c r="I288" s="32">
        <f t="shared" si="129"/>
        <v>0</v>
      </c>
      <c r="J288" s="33">
        <f t="shared" si="130"/>
        <v>0</v>
      </c>
      <c r="K288" s="33">
        <f t="shared" si="131"/>
        <v>0</v>
      </c>
      <c r="L288" s="111" t="s">
        <v>132</v>
      </c>
    </row>
    <row r="289" spans="1:12" s="230" customFormat="1" ht="60" x14ac:dyDescent="0.2">
      <c r="A289" s="25">
        <v>3</v>
      </c>
      <c r="B289" s="228" t="s">
        <v>143</v>
      </c>
      <c r="C289" s="248"/>
      <c r="D289" s="498" t="s">
        <v>49</v>
      </c>
      <c r="E289" s="29">
        <v>2300</v>
      </c>
      <c r="F289" s="253"/>
      <c r="G289" s="668">
        <v>0.08</v>
      </c>
      <c r="H289" s="33">
        <f t="shared" si="128"/>
        <v>0</v>
      </c>
      <c r="I289" s="32">
        <f t="shared" si="129"/>
        <v>0</v>
      </c>
      <c r="J289" s="33">
        <f t="shared" si="130"/>
        <v>0</v>
      </c>
      <c r="K289" s="33">
        <f t="shared" si="131"/>
        <v>0</v>
      </c>
      <c r="L289" s="111" t="s">
        <v>132</v>
      </c>
    </row>
    <row r="290" spans="1:12" s="230" customFormat="1" ht="60" x14ac:dyDescent="0.2">
      <c r="A290" s="25">
        <v>4</v>
      </c>
      <c r="B290" s="228" t="s">
        <v>144</v>
      </c>
      <c r="C290" s="248"/>
      <c r="D290" s="496" t="s">
        <v>49</v>
      </c>
      <c r="E290" s="29">
        <v>12000</v>
      </c>
      <c r="F290" s="253"/>
      <c r="G290" s="41">
        <v>0.08</v>
      </c>
      <c r="H290" s="33">
        <f t="shared" si="128"/>
        <v>0</v>
      </c>
      <c r="I290" s="32">
        <f t="shared" si="129"/>
        <v>0</v>
      </c>
      <c r="J290" s="33">
        <f t="shared" si="130"/>
        <v>0</v>
      </c>
      <c r="K290" s="33">
        <f t="shared" si="131"/>
        <v>0</v>
      </c>
      <c r="L290" s="111" t="s">
        <v>132</v>
      </c>
    </row>
    <row r="291" spans="1:12" s="230" customFormat="1" ht="60" x14ac:dyDescent="0.2">
      <c r="A291" s="25">
        <v>5</v>
      </c>
      <c r="B291" s="228" t="s">
        <v>145</v>
      </c>
      <c r="C291" s="248"/>
      <c r="D291" s="496" t="s">
        <v>49</v>
      </c>
      <c r="E291" s="29">
        <v>8000</v>
      </c>
      <c r="F291" s="253"/>
      <c r="G291" s="233">
        <v>0.08</v>
      </c>
      <c r="H291" s="33">
        <f t="shared" si="128"/>
        <v>0</v>
      </c>
      <c r="I291" s="32">
        <f t="shared" si="129"/>
        <v>0</v>
      </c>
      <c r="J291" s="33">
        <f t="shared" si="130"/>
        <v>0</v>
      </c>
      <c r="K291" s="33">
        <f t="shared" si="131"/>
        <v>0</v>
      </c>
      <c r="L291" s="111" t="s">
        <v>132</v>
      </c>
    </row>
    <row r="292" spans="1:12" s="230" customFormat="1" ht="60" x14ac:dyDescent="0.2">
      <c r="A292" s="452">
        <v>6</v>
      </c>
      <c r="B292" s="513" t="s">
        <v>146</v>
      </c>
      <c r="C292" s="512"/>
      <c r="D292" s="514" t="s">
        <v>49</v>
      </c>
      <c r="E292" s="29">
        <v>250</v>
      </c>
      <c r="F292" s="253"/>
      <c r="G292" s="233">
        <v>0.08</v>
      </c>
      <c r="H292" s="33">
        <f t="shared" si="128"/>
        <v>0</v>
      </c>
      <c r="I292" s="32">
        <f t="shared" si="129"/>
        <v>0</v>
      </c>
      <c r="J292" s="33">
        <f t="shared" si="130"/>
        <v>0</v>
      </c>
      <c r="K292" s="33">
        <f t="shared" si="131"/>
        <v>0</v>
      </c>
      <c r="L292" s="111"/>
    </row>
    <row r="293" spans="1:12" s="230" customFormat="1" ht="12" x14ac:dyDescent="0.2">
      <c r="A293" s="25">
        <v>7</v>
      </c>
      <c r="B293" s="228" t="s">
        <v>147</v>
      </c>
      <c r="C293" s="89"/>
      <c r="D293" s="43" t="s">
        <v>14</v>
      </c>
      <c r="E293" s="29">
        <v>30000</v>
      </c>
      <c r="F293" s="253"/>
      <c r="G293" s="233">
        <v>0.08</v>
      </c>
      <c r="H293" s="33">
        <f t="shared" si="128"/>
        <v>0</v>
      </c>
      <c r="I293" s="32">
        <f t="shared" si="129"/>
        <v>0</v>
      </c>
      <c r="J293" s="33">
        <f t="shared" si="130"/>
        <v>0</v>
      </c>
      <c r="K293" s="33">
        <f t="shared" si="131"/>
        <v>0</v>
      </c>
      <c r="L293" s="111" t="s">
        <v>120</v>
      </c>
    </row>
    <row r="294" spans="1:12" s="230" customFormat="1" x14ac:dyDescent="0.2">
      <c r="A294" s="165"/>
      <c r="B294" s="170"/>
      <c r="C294" s="249"/>
      <c r="D294" s="172"/>
      <c r="E294" s="162"/>
      <c r="F294" s="488" t="s">
        <v>99</v>
      </c>
      <c r="G294" s="245"/>
      <c r="H294" s="80"/>
      <c r="I294" s="60">
        <f>SUM(I287:I293)</f>
        <v>0</v>
      </c>
      <c r="J294" s="61">
        <f>SUM(J287:J293)</f>
        <v>0</v>
      </c>
      <c r="K294" s="61">
        <f>SUM(K287:K293)</f>
        <v>0</v>
      </c>
      <c r="L294" s="111"/>
    </row>
    <row r="295" spans="1:12" s="230" customFormat="1" ht="12" x14ac:dyDescent="0.2">
      <c r="A295" s="550"/>
      <c r="B295" s="554"/>
      <c r="C295" s="575"/>
      <c r="D295" s="556"/>
      <c r="E295" s="552"/>
      <c r="F295" s="577"/>
      <c r="G295" s="578"/>
      <c r="H295" s="681"/>
      <c r="I295" s="250"/>
      <c r="J295" s="251"/>
      <c r="K295" s="251"/>
      <c r="L295" s="242"/>
    </row>
    <row r="296" spans="1:12" s="230" customFormat="1" x14ac:dyDescent="0.2">
      <c r="A296" s="217"/>
      <c r="B296" s="218" t="s">
        <v>368</v>
      </c>
      <c r="C296" s="658"/>
      <c r="D296" s="219"/>
      <c r="E296" s="220"/>
      <c r="F296" s="215"/>
      <c r="G296" s="221"/>
      <c r="H296" s="247"/>
      <c r="I296" s="222"/>
      <c r="J296" s="223"/>
      <c r="K296" s="223"/>
      <c r="L296" s="224"/>
    </row>
    <row r="297" spans="1:12" s="230" customFormat="1" ht="33.75" x14ac:dyDescent="0.2">
      <c r="A297" s="226" t="s">
        <v>1</v>
      </c>
      <c r="B297" s="226" t="s">
        <v>2</v>
      </c>
      <c r="C297" s="18" t="s">
        <v>3</v>
      </c>
      <c r="D297" s="16" t="s">
        <v>4</v>
      </c>
      <c r="E297" s="19" t="s">
        <v>5</v>
      </c>
      <c r="F297" s="20" t="s">
        <v>6</v>
      </c>
      <c r="G297" s="227" t="s">
        <v>7</v>
      </c>
      <c r="H297" s="23" t="s">
        <v>316</v>
      </c>
      <c r="I297" s="71" t="s">
        <v>8</v>
      </c>
      <c r="J297" s="20" t="s">
        <v>9</v>
      </c>
      <c r="K297" s="20" t="s">
        <v>10</v>
      </c>
      <c r="L297" s="24" t="s">
        <v>117</v>
      </c>
    </row>
    <row r="298" spans="1:12" s="230" customFormat="1" ht="60" x14ac:dyDescent="0.2">
      <c r="A298" s="25">
        <v>1</v>
      </c>
      <c r="B298" s="252" t="s">
        <v>148</v>
      </c>
      <c r="C298" s="248"/>
      <c r="D298" s="496" t="s">
        <v>14</v>
      </c>
      <c r="E298" s="29">
        <v>1200</v>
      </c>
      <c r="F298" s="253"/>
      <c r="G298" s="31">
        <v>0.08</v>
      </c>
      <c r="H298" s="33">
        <f t="shared" ref="H298:H300" si="132">F298*G298+F298</f>
        <v>0</v>
      </c>
      <c r="I298" s="32">
        <f t="shared" ref="I298:I300" si="133">E298*F298</f>
        <v>0</v>
      </c>
      <c r="J298" s="33">
        <f t="shared" ref="J298:J300" si="134">K298-I298</f>
        <v>0</v>
      </c>
      <c r="K298" s="33">
        <f t="shared" ref="K298:K300" si="135">E298*H298</f>
        <v>0</v>
      </c>
      <c r="L298" s="111" t="s">
        <v>132</v>
      </c>
    </row>
    <row r="299" spans="1:12" s="230" customFormat="1" ht="60" x14ac:dyDescent="0.2">
      <c r="A299" s="25">
        <v>2</v>
      </c>
      <c r="B299" s="252" t="s">
        <v>149</v>
      </c>
      <c r="C299" s="248"/>
      <c r="D299" s="496" t="s">
        <v>14</v>
      </c>
      <c r="E299" s="29">
        <v>6000</v>
      </c>
      <c r="F299" s="253"/>
      <c r="G299" s="31">
        <v>0.08</v>
      </c>
      <c r="H299" s="33">
        <f t="shared" si="132"/>
        <v>0</v>
      </c>
      <c r="I299" s="32">
        <f t="shared" si="133"/>
        <v>0</v>
      </c>
      <c r="J299" s="33">
        <f t="shared" si="134"/>
        <v>0</v>
      </c>
      <c r="K299" s="33">
        <f t="shared" si="135"/>
        <v>0</v>
      </c>
      <c r="L299" s="111" t="s">
        <v>132</v>
      </c>
    </row>
    <row r="300" spans="1:12" s="230" customFormat="1" ht="60" x14ac:dyDescent="0.2">
      <c r="A300" s="25">
        <v>3</v>
      </c>
      <c r="B300" s="252" t="s">
        <v>150</v>
      </c>
      <c r="C300" s="248"/>
      <c r="D300" s="496" t="s">
        <v>14</v>
      </c>
      <c r="E300" s="29">
        <v>4000</v>
      </c>
      <c r="F300" s="253"/>
      <c r="G300" s="31">
        <v>0.08</v>
      </c>
      <c r="H300" s="33">
        <f t="shared" si="132"/>
        <v>0</v>
      </c>
      <c r="I300" s="32">
        <f t="shared" si="133"/>
        <v>0</v>
      </c>
      <c r="J300" s="33">
        <f t="shared" si="134"/>
        <v>0</v>
      </c>
      <c r="K300" s="33">
        <f t="shared" si="135"/>
        <v>0</v>
      </c>
      <c r="L300" s="111" t="s">
        <v>132</v>
      </c>
    </row>
    <row r="301" spans="1:12" s="230" customFormat="1" x14ac:dyDescent="0.2">
      <c r="A301" s="165"/>
      <c r="B301" s="170"/>
      <c r="C301" s="249"/>
      <c r="D301" s="172"/>
      <c r="E301" s="162"/>
      <c r="F301" s="488" t="s">
        <v>99</v>
      </c>
      <c r="G301" s="489"/>
      <c r="H301" s="463"/>
      <c r="I301" s="60">
        <f>SUM(I298:I300)</f>
        <v>0</v>
      </c>
      <c r="J301" s="61">
        <f>SUM(J298:J300)</f>
        <v>0</v>
      </c>
      <c r="K301" s="61">
        <f>SUM(K298:K300)</f>
        <v>0</v>
      </c>
      <c r="L301" s="242"/>
    </row>
    <row r="302" spans="1:12" s="230" customFormat="1" x14ac:dyDescent="0.2">
      <c r="A302" s="550"/>
      <c r="B302" s="554"/>
      <c r="C302" s="575"/>
      <c r="D302" s="556"/>
      <c r="E302" s="552"/>
      <c r="F302" s="529"/>
      <c r="G302" s="579"/>
      <c r="H302" s="682"/>
      <c r="I302" s="475"/>
      <c r="J302" s="476"/>
      <c r="K302" s="476"/>
      <c r="L302" s="242"/>
    </row>
    <row r="303" spans="1:12" s="230" customFormat="1" x14ac:dyDescent="0.2">
      <c r="A303" s="217"/>
      <c r="B303" s="218" t="s">
        <v>369</v>
      </c>
      <c r="C303" s="658"/>
      <c r="D303" s="219"/>
      <c r="E303" s="220"/>
      <c r="F303" s="215"/>
      <c r="G303" s="221"/>
      <c r="H303" s="680"/>
      <c r="I303" s="222"/>
      <c r="J303" s="223"/>
      <c r="K303" s="223"/>
      <c r="L303" s="224"/>
    </row>
    <row r="304" spans="1:12" s="230" customFormat="1" ht="33.75" x14ac:dyDescent="0.2">
      <c r="A304" s="226" t="s">
        <v>1</v>
      </c>
      <c r="B304" s="226" t="s">
        <v>2</v>
      </c>
      <c r="C304" s="18" t="s">
        <v>3</v>
      </c>
      <c r="D304" s="16" t="s">
        <v>4</v>
      </c>
      <c r="E304" s="19" t="s">
        <v>5</v>
      </c>
      <c r="F304" s="20" t="s">
        <v>6</v>
      </c>
      <c r="G304" s="227" t="s">
        <v>7</v>
      </c>
      <c r="H304" s="23" t="s">
        <v>316</v>
      </c>
      <c r="I304" s="71" t="s">
        <v>8</v>
      </c>
      <c r="J304" s="20" t="s">
        <v>9</v>
      </c>
      <c r="K304" s="20" t="s">
        <v>10</v>
      </c>
      <c r="L304" s="24" t="s">
        <v>117</v>
      </c>
    </row>
    <row r="305" spans="1:12" s="230" customFormat="1" ht="24" x14ac:dyDescent="0.2">
      <c r="A305" s="25">
        <v>4</v>
      </c>
      <c r="B305" s="710" t="s">
        <v>151</v>
      </c>
      <c r="C305" s="248"/>
      <c r="D305" s="711" t="s">
        <v>14</v>
      </c>
      <c r="E305" s="29">
        <v>300</v>
      </c>
      <c r="F305" s="253"/>
      <c r="G305" s="712">
        <v>0.08</v>
      </c>
      <c r="H305" s="33">
        <f t="shared" ref="H305" si="136">F305*G305+F305</f>
        <v>0</v>
      </c>
      <c r="I305" s="32">
        <f t="shared" ref="I305" si="137">E305*F305</f>
        <v>0</v>
      </c>
      <c r="J305" s="33">
        <f t="shared" ref="J305" si="138">K305-I305</f>
        <v>0</v>
      </c>
      <c r="K305" s="33">
        <f t="shared" ref="K305" si="139">E305*H305</f>
        <v>0</v>
      </c>
      <c r="L305" s="111" t="s">
        <v>132</v>
      </c>
    </row>
    <row r="306" spans="1:12" s="230" customFormat="1" x14ac:dyDescent="0.2">
      <c r="A306" s="165"/>
      <c r="B306" s="170"/>
      <c r="C306" s="249"/>
      <c r="D306" s="172"/>
      <c r="E306" s="162"/>
      <c r="F306" s="488" t="s">
        <v>99</v>
      </c>
      <c r="G306" s="489"/>
      <c r="H306" s="682"/>
      <c r="I306" s="60">
        <f>SUM(I305)</f>
        <v>0</v>
      </c>
      <c r="J306" s="61">
        <f>SUM(J305)</f>
        <v>0</v>
      </c>
      <c r="K306" s="61">
        <f>SUM(K305)</f>
        <v>0</v>
      </c>
      <c r="L306" s="242"/>
    </row>
    <row r="307" spans="1:12" s="230" customFormat="1" ht="12" x14ac:dyDescent="0.2">
      <c r="A307" s="550"/>
      <c r="B307" s="554"/>
      <c r="C307" s="575"/>
      <c r="D307" s="556"/>
      <c r="E307" s="552"/>
      <c r="F307" s="574"/>
      <c r="G307" s="564"/>
      <c r="H307" s="680"/>
      <c r="I307" s="246"/>
      <c r="J307" s="247"/>
      <c r="K307" s="247"/>
      <c r="L307" s="242"/>
    </row>
    <row r="308" spans="1:12" s="230" customFormat="1" ht="12" x14ac:dyDescent="0.2">
      <c r="A308" s="550"/>
      <c r="B308" s="554"/>
      <c r="C308" s="575"/>
      <c r="D308" s="556"/>
      <c r="E308" s="552"/>
      <c r="F308" s="574"/>
      <c r="G308" s="564"/>
      <c r="H308" s="680"/>
      <c r="I308" s="246"/>
      <c r="J308" s="247"/>
      <c r="K308" s="247"/>
      <c r="L308" s="242"/>
    </row>
    <row r="309" spans="1:12" s="230" customFormat="1" ht="12" x14ac:dyDescent="0.2">
      <c r="A309" s="397"/>
      <c r="B309" s="398" t="s">
        <v>370</v>
      </c>
      <c r="C309" s="658"/>
      <c r="D309" s="400"/>
      <c r="E309" s="401"/>
      <c r="F309" s="295"/>
      <c r="G309" s="402"/>
      <c r="H309" s="683"/>
      <c r="I309" s="403"/>
      <c r="J309" s="404"/>
      <c r="K309" s="404"/>
      <c r="L309" s="332"/>
    </row>
    <row r="310" spans="1:12" s="230" customFormat="1" ht="36" x14ac:dyDescent="0.2">
      <c r="A310" s="405" t="s">
        <v>1</v>
      </c>
      <c r="B310" s="405" t="s">
        <v>2</v>
      </c>
      <c r="C310" s="298" t="s">
        <v>3</v>
      </c>
      <c r="D310" s="435" t="s">
        <v>4</v>
      </c>
      <c r="E310" s="299" t="s">
        <v>5</v>
      </c>
      <c r="F310" s="659" t="s">
        <v>6</v>
      </c>
      <c r="G310" s="406" t="s">
        <v>7</v>
      </c>
      <c r="H310" s="23" t="s">
        <v>316</v>
      </c>
      <c r="I310" s="407" t="s">
        <v>8</v>
      </c>
      <c r="J310" s="300" t="s">
        <v>9</v>
      </c>
      <c r="K310" s="300" t="s">
        <v>10</v>
      </c>
      <c r="L310" s="293" t="s">
        <v>117</v>
      </c>
    </row>
    <row r="311" spans="1:12" s="230" customFormat="1" ht="60" x14ac:dyDescent="0.2">
      <c r="A311" s="317">
        <v>1</v>
      </c>
      <c r="B311" s="318" t="s">
        <v>152</v>
      </c>
      <c r="C311" s="319"/>
      <c r="D311" s="646" t="s">
        <v>14</v>
      </c>
      <c r="E311" s="57">
        <v>1000</v>
      </c>
      <c r="F311" s="322"/>
      <c r="G311" s="323">
        <v>0.23</v>
      </c>
      <c r="H311" s="33">
        <f t="shared" ref="H311:H316" si="140">F311*G311+F311</f>
        <v>0</v>
      </c>
      <c r="I311" s="32">
        <f t="shared" ref="I311:I316" si="141">E311*F311</f>
        <v>0</v>
      </c>
      <c r="J311" s="33">
        <f t="shared" ref="J311:J316" si="142">K311-I311</f>
        <v>0</v>
      </c>
      <c r="K311" s="33">
        <f t="shared" ref="K311:K316" si="143">E311*H311</f>
        <v>0</v>
      </c>
      <c r="L311" s="56"/>
    </row>
    <row r="312" spans="1:12" s="230" customFormat="1" ht="60" x14ac:dyDescent="0.2">
      <c r="A312" s="317">
        <v>2</v>
      </c>
      <c r="B312" s="318" t="s">
        <v>153</v>
      </c>
      <c r="C312" s="319"/>
      <c r="D312" s="646" t="s">
        <v>14</v>
      </c>
      <c r="E312" s="57">
        <v>3500</v>
      </c>
      <c r="F312" s="322"/>
      <c r="G312" s="323">
        <v>0.23</v>
      </c>
      <c r="H312" s="33">
        <f t="shared" si="140"/>
        <v>0</v>
      </c>
      <c r="I312" s="32">
        <f t="shared" si="141"/>
        <v>0</v>
      </c>
      <c r="J312" s="33">
        <f t="shared" si="142"/>
        <v>0</v>
      </c>
      <c r="K312" s="33">
        <f t="shared" si="143"/>
        <v>0</v>
      </c>
      <c r="L312" s="56"/>
    </row>
    <row r="313" spans="1:12" s="230" customFormat="1" ht="60" x14ac:dyDescent="0.2">
      <c r="A313" s="317">
        <v>3</v>
      </c>
      <c r="B313" s="324" t="s">
        <v>154</v>
      </c>
      <c r="C313" s="325"/>
      <c r="D313" s="646" t="s">
        <v>14</v>
      </c>
      <c r="E313" s="57">
        <v>3500</v>
      </c>
      <c r="F313" s="322"/>
      <c r="G313" s="323">
        <v>0.23</v>
      </c>
      <c r="H313" s="33">
        <f t="shared" si="140"/>
        <v>0</v>
      </c>
      <c r="I313" s="32">
        <f t="shared" si="141"/>
        <v>0</v>
      </c>
      <c r="J313" s="33">
        <f t="shared" si="142"/>
        <v>0</v>
      </c>
      <c r="K313" s="33">
        <f t="shared" si="143"/>
        <v>0</v>
      </c>
      <c r="L313" s="56"/>
    </row>
    <row r="314" spans="1:12" s="230" customFormat="1" ht="60" x14ac:dyDescent="0.2">
      <c r="A314" s="317">
        <v>4</v>
      </c>
      <c r="B314" s="324" t="s">
        <v>155</v>
      </c>
      <c r="C314" s="325"/>
      <c r="D314" s="646" t="s">
        <v>14</v>
      </c>
      <c r="E314" s="57">
        <v>300</v>
      </c>
      <c r="F314" s="322"/>
      <c r="G314" s="323">
        <v>0.23</v>
      </c>
      <c r="H314" s="33">
        <f t="shared" si="140"/>
        <v>0</v>
      </c>
      <c r="I314" s="32">
        <f t="shared" si="141"/>
        <v>0</v>
      </c>
      <c r="J314" s="33">
        <f t="shared" si="142"/>
        <v>0</v>
      </c>
      <c r="K314" s="33">
        <f t="shared" si="143"/>
        <v>0</v>
      </c>
      <c r="L314" s="56"/>
    </row>
    <row r="315" spans="1:12" s="230" customFormat="1" ht="60" x14ac:dyDescent="0.2">
      <c r="A315" s="317">
        <v>5</v>
      </c>
      <c r="B315" s="324" t="s">
        <v>156</v>
      </c>
      <c r="C315" s="325"/>
      <c r="D315" s="660" t="s">
        <v>14</v>
      </c>
      <c r="E315" s="57">
        <v>150</v>
      </c>
      <c r="F315" s="322"/>
      <c r="G315" s="328">
        <v>0.23</v>
      </c>
      <c r="H315" s="33">
        <f t="shared" si="140"/>
        <v>0</v>
      </c>
      <c r="I315" s="32">
        <f t="shared" si="141"/>
        <v>0</v>
      </c>
      <c r="J315" s="33">
        <f t="shared" si="142"/>
        <v>0</v>
      </c>
      <c r="K315" s="33">
        <f t="shared" si="143"/>
        <v>0</v>
      </c>
      <c r="L315" s="56"/>
    </row>
    <row r="316" spans="1:12" s="230" customFormat="1" ht="60" x14ac:dyDescent="0.2">
      <c r="A316" s="317">
        <v>6</v>
      </c>
      <c r="B316" s="329" t="s">
        <v>157</v>
      </c>
      <c r="C316" s="330"/>
      <c r="D316" s="661" t="s">
        <v>14</v>
      </c>
      <c r="E316" s="57">
        <v>500</v>
      </c>
      <c r="F316" s="362"/>
      <c r="G316" s="450">
        <v>0.23</v>
      </c>
      <c r="H316" s="33">
        <f t="shared" si="140"/>
        <v>0</v>
      </c>
      <c r="I316" s="32">
        <f t="shared" si="141"/>
        <v>0</v>
      </c>
      <c r="J316" s="33">
        <f t="shared" si="142"/>
        <v>0</v>
      </c>
      <c r="K316" s="33">
        <f t="shared" si="143"/>
        <v>0</v>
      </c>
      <c r="L316" s="56"/>
    </row>
    <row r="317" spans="1:12" s="230" customFormat="1" x14ac:dyDescent="0.2">
      <c r="A317" s="365"/>
      <c r="B317" s="408"/>
      <c r="C317" s="408"/>
      <c r="D317" s="399"/>
      <c r="E317" s="367"/>
      <c r="F317" s="772" t="s">
        <v>19</v>
      </c>
      <c r="G317" s="772"/>
      <c r="H317" s="516"/>
      <c r="I317" s="60">
        <f>SUM(I311:I316)</f>
        <v>0</v>
      </c>
      <c r="J317" s="61">
        <f>SUM(J311:J316)</f>
        <v>0</v>
      </c>
      <c r="K317" s="61">
        <f>SUM(K311:K316)</f>
        <v>0</v>
      </c>
      <c r="L317" s="56"/>
    </row>
    <row r="318" spans="1:12" s="230" customFormat="1" x14ac:dyDescent="0.2">
      <c r="A318" s="365"/>
      <c r="B318" s="408"/>
      <c r="C318" s="408"/>
      <c r="D318" s="399"/>
      <c r="E318" s="367"/>
      <c r="F318" s="715"/>
      <c r="G318" s="715"/>
      <c r="H318" s="715"/>
      <c r="I318" s="475"/>
      <c r="J318" s="476"/>
      <c r="K318" s="476"/>
      <c r="L318" s="332"/>
    </row>
    <row r="319" spans="1:12" s="230" customFormat="1" ht="12" x14ac:dyDescent="0.2">
      <c r="A319" s="397"/>
      <c r="B319" s="398" t="s">
        <v>371</v>
      </c>
      <c r="C319" s="658"/>
      <c r="D319" s="400"/>
      <c r="E319" s="401"/>
      <c r="F319" s="295"/>
      <c r="G319" s="402"/>
      <c r="H319" s="683"/>
      <c r="I319" s="403"/>
      <c r="J319" s="404"/>
      <c r="K319" s="404"/>
      <c r="L319" s="332"/>
    </row>
    <row r="320" spans="1:12" s="230" customFormat="1" ht="36" x14ac:dyDescent="0.2">
      <c r="A320" s="405" t="s">
        <v>1</v>
      </c>
      <c r="B320" s="405" t="s">
        <v>2</v>
      </c>
      <c r="C320" s="298" t="s">
        <v>3</v>
      </c>
      <c r="D320" s="435" t="s">
        <v>4</v>
      </c>
      <c r="E320" s="299" t="s">
        <v>5</v>
      </c>
      <c r="F320" s="659" t="s">
        <v>6</v>
      </c>
      <c r="G320" s="406" t="s">
        <v>7</v>
      </c>
      <c r="H320" s="23" t="s">
        <v>316</v>
      </c>
      <c r="I320" s="407" t="s">
        <v>8</v>
      </c>
      <c r="J320" s="300" t="s">
        <v>9</v>
      </c>
      <c r="K320" s="300" t="s">
        <v>10</v>
      </c>
      <c r="L320" s="293" t="s">
        <v>117</v>
      </c>
    </row>
    <row r="321" spans="1:12" s="230" customFormat="1" ht="24" x14ac:dyDescent="0.2">
      <c r="A321" s="317">
        <v>1</v>
      </c>
      <c r="B321" s="318" t="s">
        <v>323</v>
      </c>
      <c r="C321" s="319"/>
      <c r="D321" s="646" t="s">
        <v>14</v>
      </c>
      <c r="E321" s="57">
        <v>1500</v>
      </c>
      <c r="F321" s="322"/>
      <c r="G321" s="323">
        <v>0.23</v>
      </c>
      <c r="H321" s="33">
        <f t="shared" ref="H321:H326" si="144">F321*G321+F321</f>
        <v>0</v>
      </c>
      <c r="I321" s="32">
        <f t="shared" ref="I321:I326" si="145">E321*F321</f>
        <v>0</v>
      </c>
      <c r="J321" s="33">
        <f t="shared" ref="J321:J326" si="146">K321-I321</f>
        <v>0</v>
      </c>
      <c r="K321" s="33">
        <f t="shared" ref="K321:K326" si="147">E321*H321</f>
        <v>0</v>
      </c>
      <c r="L321" s="56"/>
    </row>
    <row r="322" spans="1:12" s="230" customFormat="1" ht="24" x14ac:dyDescent="0.2">
      <c r="A322" s="317">
        <v>2</v>
      </c>
      <c r="B322" s="318" t="s">
        <v>324</v>
      </c>
      <c r="C322" s="319"/>
      <c r="D322" s="646" t="s">
        <v>14</v>
      </c>
      <c r="E322" s="57">
        <v>1000</v>
      </c>
      <c r="F322" s="322"/>
      <c r="G322" s="323">
        <v>0.23</v>
      </c>
      <c r="H322" s="33">
        <f t="shared" si="144"/>
        <v>0</v>
      </c>
      <c r="I322" s="32">
        <f t="shared" si="145"/>
        <v>0</v>
      </c>
      <c r="J322" s="33">
        <f t="shared" si="146"/>
        <v>0</v>
      </c>
      <c r="K322" s="33">
        <f t="shared" si="147"/>
        <v>0</v>
      </c>
      <c r="L322" s="56"/>
    </row>
    <row r="323" spans="1:12" s="230" customFormat="1" ht="24" x14ac:dyDescent="0.2">
      <c r="A323" s="317">
        <v>3</v>
      </c>
      <c r="B323" s="324" t="s">
        <v>325</v>
      </c>
      <c r="C323" s="325"/>
      <c r="D323" s="646" t="s">
        <v>14</v>
      </c>
      <c r="E323" s="57">
        <v>500</v>
      </c>
      <c r="F323" s="322"/>
      <c r="G323" s="323">
        <v>0.23</v>
      </c>
      <c r="H323" s="33">
        <f t="shared" si="144"/>
        <v>0</v>
      </c>
      <c r="I323" s="32">
        <f t="shared" si="145"/>
        <v>0</v>
      </c>
      <c r="J323" s="33">
        <f t="shared" si="146"/>
        <v>0</v>
      </c>
      <c r="K323" s="33">
        <f t="shared" si="147"/>
        <v>0</v>
      </c>
      <c r="L323" s="56"/>
    </row>
    <row r="324" spans="1:12" s="230" customFormat="1" ht="24" x14ac:dyDescent="0.2">
      <c r="A324" s="317">
        <v>4</v>
      </c>
      <c r="B324" s="324" t="s">
        <v>326</v>
      </c>
      <c r="C324" s="325"/>
      <c r="D324" s="646" t="s">
        <v>14</v>
      </c>
      <c r="E324" s="57">
        <v>300</v>
      </c>
      <c r="F324" s="322"/>
      <c r="G324" s="323">
        <v>0.23</v>
      </c>
      <c r="H324" s="33">
        <f t="shared" si="144"/>
        <v>0</v>
      </c>
      <c r="I324" s="32">
        <f t="shared" si="145"/>
        <v>0</v>
      </c>
      <c r="J324" s="33">
        <f t="shared" si="146"/>
        <v>0</v>
      </c>
      <c r="K324" s="33">
        <f t="shared" si="147"/>
        <v>0</v>
      </c>
      <c r="L324" s="56"/>
    </row>
    <row r="325" spans="1:12" s="230" customFormat="1" ht="24" x14ac:dyDescent="0.2">
      <c r="A325" s="317">
        <v>5</v>
      </c>
      <c r="B325" s="324" t="s">
        <v>327</v>
      </c>
      <c r="C325" s="325"/>
      <c r="D325" s="660" t="s">
        <v>14</v>
      </c>
      <c r="E325" s="57">
        <v>100</v>
      </c>
      <c r="F325" s="322"/>
      <c r="G325" s="328">
        <v>0.23</v>
      </c>
      <c r="H325" s="33">
        <f t="shared" si="144"/>
        <v>0</v>
      </c>
      <c r="I325" s="32">
        <f t="shared" si="145"/>
        <v>0</v>
      </c>
      <c r="J325" s="33">
        <f t="shared" si="146"/>
        <v>0</v>
      </c>
      <c r="K325" s="33">
        <f t="shared" si="147"/>
        <v>0</v>
      </c>
      <c r="L325" s="56"/>
    </row>
    <row r="326" spans="1:12" s="230" customFormat="1" ht="24" x14ac:dyDescent="0.2">
      <c r="A326" s="317">
        <v>6</v>
      </c>
      <c r="B326" s="329" t="s">
        <v>328</v>
      </c>
      <c r="C326" s="330"/>
      <c r="D326" s="661" t="s">
        <v>14</v>
      </c>
      <c r="E326" s="57">
        <v>50</v>
      </c>
      <c r="F326" s="362"/>
      <c r="G326" s="450">
        <v>0.23</v>
      </c>
      <c r="H326" s="33">
        <f t="shared" si="144"/>
        <v>0</v>
      </c>
      <c r="I326" s="32">
        <f t="shared" si="145"/>
        <v>0</v>
      </c>
      <c r="J326" s="33">
        <f t="shared" si="146"/>
        <v>0</v>
      </c>
      <c r="K326" s="33">
        <f t="shared" si="147"/>
        <v>0</v>
      </c>
      <c r="L326" s="56"/>
    </row>
    <row r="327" spans="1:12" s="230" customFormat="1" x14ac:dyDescent="0.2">
      <c r="A327" s="365"/>
      <c r="B327" s="408"/>
      <c r="C327" s="408"/>
      <c r="D327" s="399"/>
      <c r="E327" s="367"/>
      <c r="F327" s="772" t="s">
        <v>19</v>
      </c>
      <c r="G327" s="772"/>
      <c r="H327" s="713"/>
      <c r="I327" s="60">
        <f>SUM(I321:I326)</f>
        <v>0</v>
      </c>
      <c r="J327" s="61">
        <f>SUM(J321:J326)</f>
        <v>0</v>
      </c>
      <c r="K327" s="61">
        <f>SUM(K321:K326)</f>
        <v>0</v>
      </c>
      <c r="L327" s="56"/>
    </row>
    <row r="328" spans="1:12" s="230" customFormat="1" x14ac:dyDescent="0.2">
      <c r="A328" s="365"/>
      <c r="B328" s="408"/>
      <c r="C328" s="408"/>
      <c r="D328" s="399"/>
      <c r="E328" s="367"/>
      <c r="F328" s="715"/>
      <c r="G328" s="715"/>
      <c r="H328" s="715"/>
      <c r="I328" s="475"/>
      <c r="J328" s="476"/>
      <c r="K328" s="476"/>
      <c r="L328" s="332"/>
    </row>
    <row r="329" spans="1:12" s="230" customFormat="1" ht="12" x14ac:dyDescent="0.2">
      <c r="A329" s="365"/>
      <c r="B329" s="408"/>
      <c r="C329" s="408"/>
      <c r="D329" s="399"/>
      <c r="E329" s="367"/>
      <c r="F329" s="409"/>
      <c r="G329" s="409"/>
      <c r="H329" s="409"/>
      <c r="I329" s="410"/>
      <c r="J329" s="295"/>
      <c r="K329" s="295"/>
      <c r="L329" s="332"/>
    </row>
    <row r="330" spans="1:12" s="230" customFormat="1" ht="24" x14ac:dyDescent="0.2">
      <c r="A330" s="365"/>
      <c r="B330" s="411" t="s">
        <v>372</v>
      </c>
      <c r="C330" s="630"/>
      <c r="D330" s="412"/>
      <c r="E330" s="367"/>
      <c r="F330" s="413"/>
      <c r="G330" s="402"/>
      <c r="H330" s="683"/>
      <c r="I330" s="403"/>
      <c r="J330" s="404"/>
      <c r="K330" s="404"/>
      <c r="L330" s="332"/>
    </row>
    <row r="331" spans="1:12" s="225" customFormat="1" ht="36" x14ac:dyDescent="0.2">
      <c r="A331" s="414" t="s">
        <v>1</v>
      </c>
      <c r="B331" s="414" t="s">
        <v>2</v>
      </c>
      <c r="C331" s="298" t="s">
        <v>3</v>
      </c>
      <c r="D331" s="297" t="s">
        <v>4</v>
      </c>
      <c r="E331" s="299" t="s">
        <v>5</v>
      </c>
      <c r="F331" s="300" t="s">
        <v>6</v>
      </c>
      <c r="G331" s="415" t="s">
        <v>7</v>
      </c>
      <c r="H331" s="23" t="s">
        <v>316</v>
      </c>
      <c r="I331" s="670" t="s">
        <v>8</v>
      </c>
      <c r="J331" s="416" t="s">
        <v>9</v>
      </c>
      <c r="K331" s="417" t="s">
        <v>10</v>
      </c>
      <c r="L331" s="293" t="s">
        <v>11</v>
      </c>
    </row>
    <row r="332" spans="1:12" s="230" customFormat="1" ht="24" x14ac:dyDescent="0.2">
      <c r="A332" s="333">
        <v>1</v>
      </c>
      <c r="B332" s="334" t="s">
        <v>158</v>
      </c>
      <c r="C332" s="335"/>
      <c r="D332" s="640" t="s">
        <v>49</v>
      </c>
      <c r="E332" s="57">
        <v>100</v>
      </c>
      <c r="F332" s="322"/>
      <c r="G332" s="336">
        <v>0.08</v>
      </c>
      <c r="H332" s="33">
        <f t="shared" ref="H332:H384" si="148">F332*G332+F332</f>
        <v>0</v>
      </c>
      <c r="I332" s="32">
        <f t="shared" ref="I332:I384" si="149">E332*F332</f>
        <v>0</v>
      </c>
      <c r="J332" s="33">
        <f t="shared" ref="J332:J384" si="150">K332-I332</f>
        <v>0</v>
      </c>
      <c r="K332" s="33">
        <f t="shared" ref="K332:K384" si="151">E332*H332</f>
        <v>0</v>
      </c>
      <c r="L332" s="56"/>
    </row>
    <row r="333" spans="1:12" s="230" customFormat="1" ht="24" x14ac:dyDescent="0.2">
      <c r="A333" s="333">
        <v>2</v>
      </c>
      <c r="B333" s="337" t="s">
        <v>159</v>
      </c>
      <c r="C333" s="335"/>
      <c r="D333" s="641" t="s">
        <v>49</v>
      </c>
      <c r="E333" s="57">
        <v>100</v>
      </c>
      <c r="F333" s="322"/>
      <c r="G333" s="340">
        <v>0.08</v>
      </c>
      <c r="H333" s="33">
        <f t="shared" si="148"/>
        <v>0</v>
      </c>
      <c r="I333" s="32">
        <f t="shared" si="149"/>
        <v>0</v>
      </c>
      <c r="J333" s="33">
        <f t="shared" si="150"/>
        <v>0</v>
      </c>
      <c r="K333" s="33">
        <f t="shared" si="151"/>
        <v>0</v>
      </c>
      <c r="L333" s="56"/>
    </row>
    <row r="334" spans="1:12" s="230" customFormat="1" ht="24" x14ac:dyDescent="0.2">
      <c r="A334" s="333">
        <v>3</v>
      </c>
      <c r="B334" s="341" t="s">
        <v>160</v>
      </c>
      <c r="C334" s="335"/>
      <c r="D334" s="349" t="s">
        <v>49</v>
      </c>
      <c r="E334" s="57">
        <v>1500</v>
      </c>
      <c r="F334" s="322"/>
      <c r="G334" s="323">
        <v>0.08</v>
      </c>
      <c r="H334" s="33">
        <f t="shared" si="148"/>
        <v>0</v>
      </c>
      <c r="I334" s="32">
        <f t="shared" si="149"/>
        <v>0</v>
      </c>
      <c r="J334" s="33">
        <f t="shared" si="150"/>
        <v>0</v>
      </c>
      <c r="K334" s="33">
        <f t="shared" si="151"/>
        <v>0</v>
      </c>
      <c r="L334" s="56"/>
    </row>
    <row r="335" spans="1:12" s="230" customFormat="1" ht="24" x14ac:dyDescent="0.2">
      <c r="A335" s="333">
        <v>4</v>
      </c>
      <c r="B335" s="341" t="s">
        <v>161</v>
      </c>
      <c r="C335" s="335"/>
      <c r="D335" s="349" t="s">
        <v>49</v>
      </c>
      <c r="E335" s="57">
        <v>300</v>
      </c>
      <c r="F335" s="322"/>
      <c r="G335" s="323">
        <v>0.08</v>
      </c>
      <c r="H335" s="33">
        <f t="shared" si="148"/>
        <v>0</v>
      </c>
      <c r="I335" s="32">
        <f t="shared" si="149"/>
        <v>0</v>
      </c>
      <c r="J335" s="33">
        <f t="shared" si="150"/>
        <v>0</v>
      </c>
      <c r="K335" s="33">
        <f t="shared" si="151"/>
        <v>0</v>
      </c>
      <c r="L335" s="56"/>
    </row>
    <row r="336" spans="1:12" s="230" customFormat="1" ht="24" x14ac:dyDescent="0.2">
      <c r="A336" s="333">
        <v>5</v>
      </c>
      <c r="B336" s="341" t="s">
        <v>162</v>
      </c>
      <c r="C336" s="335"/>
      <c r="D336" s="349" t="s">
        <v>49</v>
      </c>
      <c r="E336" s="57">
        <v>300</v>
      </c>
      <c r="F336" s="322"/>
      <c r="G336" s="323">
        <v>0.08</v>
      </c>
      <c r="H336" s="33">
        <f t="shared" si="148"/>
        <v>0</v>
      </c>
      <c r="I336" s="32">
        <f t="shared" si="149"/>
        <v>0</v>
      </c>
      <c r="J336" s="33">
        <f t="shared" si="150"/>
        <v>0</v>
      </c>
      <c r="K336" s="33">
        <f t="shared" si="151"/>
        <v>0</v>
      </c>
      <c r="L336" s="56"/>
    </row>
    <row r="337" spans="1:12" s="230" customFormat="1" ht="24" x14ac:dyDescent="0.2">
      <c r="A337" s="333">
        <v>6</v>
      </c>
      <c r="B337" s="341" t="s">
        <v>163</v>
      </c>
      <c r="C337" s="335"/>
      <c r="D337" s="349" t="s">
        <v>49</v>
      </c>
      <c r="E337" s="57">
        <v>300</v>
      </c>
      <c r="F337" s="322"/>
      <c r="G337" s="323">
        <v>0.08</v>
      </c>
      <c r="H337" s="33">
        <f t="shared" si="148"/>
        <v>0</v>
      </c>
      <c r="I337" s="32">
        <f t="shared" si="149"/>
        <v>0</v>
      </c>
      <c r="J337" s="33">
        <f t="shared" si="150"/>
        <v>0</v>
      </c>
      <c r="K337" s="33">
        <f t="shared" si="151"/>
        <v>0</v>
      </c>
      <c r="L337" s="56"/>
    </row>
    <row r="338" spans="1:12" s="230" customFormat="1" ht="24" x14ac:dyDescent="0.2">
      <c r="A338" s="333">
        <v>7</v>
      </c>
      <c r="B338" s="341" t="s">
        <v>164</v>
      </c>
      <c r="C338" s="335"/>
      <c r="D338" s="349" t="s">
        <v>49</v>
      </c>
      <c r="E338" s="57">
        <v>500</v>
      </c>
      <c r="F338" s="322"/>
      <c r="G338" s="323">
        <v>0.08</v>
      </c>
      <c r="H338" s="33">
        <f t="shared" si="148"/>
        <v>0</v>
      </c>
      <c r="I338" s="32">
        <f t="shared" si="149"/>
        <v>0</v>
      </c>
      <c r="J338" s="33">
        <f t="shared" si="150"/>
        <v>0</v>
      </c>
      <c r="K338" s="33">
        <f t="shared" si="151"/>
        <v>0</v>
      </c>
      <c r="L338" s="56"/>
    </row>
    <row r="339" spans="1:12" s="230" customFormat="1" ht="24" x14ac:dyDescent="0.2">
      <c r="A339" s="333">
        <v>8</v>
      </c>
      <c r="B339" s="341" t="s">
        <v>165</v>
      </c>
      <c r="C339" s="335"/>
      <c r="D339" s="349" t="s">
        <v>49</v>
      </c>
      <c r="E339" s="57">
        <v>100</v>
      </c>
      <c r="F339" s="322"/>
      <c r="G339" s="323">
        <v>0.08</v>
      </c>
      <c r="H339" s="33">
        <f t="shared" si="148"/>
        <v>0</v>
      </c>
      <c r="I339" s="32">
        <f t="shared" si="149"/>
        <v>0</v>
      </c>
      <c r="J339" s="33">
        <f t="shared" si="150"/>
        <v>0</v>
      </c>
      <c r="K339" s="33">
        <f t="shared" si="151"/>
        <v>0</v>
      </c>
      <c r="L339" s="56"/>
    </row>
    <row r="340" spans="1:12" s="230" customFormat="1" ht="24" x14ac:dyDescent="0.2">
      <c r="A340" s="333">
        <v>9</v>
      </c>
      <c r="B340" s="341" t="s">
        <v>166</v>
      </c>
      <c r="C340" s="335"/>
      <c r="D340" s="349" t="s">
        <v>49</v>
      </c>
      <c r="E340" s="57">
        <v>50</v>
      </c>
      <c r="F340" s="322"/>
      <c r="G340" s="323">
        <v>0.08</v>
      </c>
      <c r="H340" s="33">
        <f t="shared" si="148"/>
        <v>0</v>
      </c>
      <c r="I340" s="32">
        <f t="shared" si="149"/>
        <v>0</v>
      </c>
      <c r="J340" s="33">
        <f t="shared" si="150"/>
        <v>0</v>
      </c>
      <c r="K340" s="33">
        <f t="shared" si="151"/>
        <v>0</v>
      </c>
      <c r="L340" s="56"/>
    </row>
    <row r="341" spans="1:12" s="230" customFormat="1" ht="36" x14ac:dyDescent="0.2">
      <c r="A341" s="333">
        <v>10</v>
      </c>
      <c r="B341" s="341" t="s">
        <v>167</v>
      </c>
      <c r="C341" s="342"/>
      <c r="D341" s="349" t="s">
        <v>49</v>
      </c>
      <c r="E341" s="57">
        <v>20</v>
      </c>
      <c r="F341" s="322"/>
      <c r="G341" s="323">
        <v>0.08</v>
      </c>
      <c r="H341" s="33">
        <f t="shared" si="148"/>
        <v>0</v>
      </c>
      <c r="I341" s="32">
        <f t="shared" si="149"/>
        <v>0</v>
      </c>
      <c r="J341" s="33">
        <f t="shared" si="150"/>
        <v>0</v>
      </c>
      <c r="K341" s="33">
        <f t="shared" si="151"/>
        <v>0</v>
      </c>
      <c r="L341" s="56"/>
    </row>
    <row r="342" spans="1:12" s="230" customFormat="1" ht="36" x14ac:dyDescent="0.2">
      <c r="A342" s="333">
        <v>11</v>
      </c>
      <c r="B342" s="341" t="s">
        <v>168</v>
      </c>
      <c r="C342" s="342"/>
      <c r="D342" s="349" t="s">
        <v>49</v>
      </c>
      <c r="E342" s="57">
        <v>50</v>
      </c>
      <c r="F342" s="322"/>
      <c r="G342" s="323">
        <v>0.08</v>
      </c>
      <c r="H342" s="33">
        <f t="shared" si="148"/>
        <v>0</v>
      </c>
      <c r="I342" s="32">
        <f t="shared" si="149"/>
        <v>0</v>
      </c>
      <c r="J342" s="33">
        <f t="shared" si="150"/>
        <v>0</v>
      </c>
      <c r="K342" s="33">
        <f t="shared" si="151"/>
        <v>0</v>
      </c>
      <c r="L342" s="56"/>
    </row>
    <row r="343" spans="1:12" s="230" customFormat="1" ht="36" x14ac:dyDescent="0.2">
      <c r="A343" s="333">
        <v>12</v>
      </c>
      <c r="B343" s="341" t="s">
        <v>169</v>
      </c>
      <c r="C343" s="342"/>
      <c r="D343" s="349" t="s">
        <v>49</v>
      </c>
      <c r="E343" s="57">
        <v>100</v>
      </c>
      <c r="F343" s="322"/>
      <c r="G343" s="323">
        <v>0.08</v>
      </c>
      <c r="H343" s="33">
        <f t="shared" si="148"/>
        <v>0</v>
      </c>
      <c r="I343" s="32">
        <f t="shared" si="149"/>
        <v>0</v>
      </c>
      <c r="J343" s="33">
        <f t="shared" si="150"/>
        <v>0</v>
      </c>
      <c r="K343" s="33">
        <f t="shared" si="151"/>
        <v>0</v>
      </c>
      <c r="L343" s="56"/>
    </row>
    <row r="344" spans="1:12" s="230" customFormat="1" ht="36" x14ac:dyDescent="0.2">
      <c r="A344" s="333">
        <v>13</v>
      </c>
      <c r="B344" s="341" t="s">
        <v>170</v>
      </c>
      <c r="C344" s="342"/>
      <c r="D344" s="349" t="s">
        <v>49</v>
      </c>
      <c r="E344" s="57">
        <v>500</v>
      </c>
      <c r="F344" s="322"/>
      <c r="G344" s="323">
        <v>0.08</v>
      </c>
      <c r="H344" s="33">
        <f t="shared" si="148"/>
        <v>0</v>
      </c>
      <c r="I344" s="32">
        <f t="shared" si="149"/>
        <v>0</v>
      </c>
      <c r="J344" s="33">
        <f t="shared" si="150"/>
        <v>0</v>
      </c>
      <c r="K344" s="33">
        <f t="shared" si="151"/>
        <v>0</v>
      </c>
      <c r="L344" s="56"/>
    </row>
    <row r="345" spans="1:12" s="230" customFormat="1" ht="36" x14ac:dyDescent="0.2">
      <c r="A345" s="333">
        <v>14</v>
      </c>
      <c r="B345" s="341" t="s">
        <v>171</v>
      </c>
      <c r="C345" s="342"/>
      <c r="D345" s="349" t="s">
        <v>49</v>
      </c>
      <c r="E345" s="57">
        <v>1500</v>
      </c>
      <c r="F345" s="322"/>
      <c r="G345" s="323">
        <v>0.08</v>
      </c>
      <c r="H345" s="33">
        <f t="shared" si="148"/>
        <v>0</v>
      </c>
      <c r="I345" s="32">
        <f t="shared" si="149"/>
        <v>0</v>
      </c>
      <c r="J345" s="33">
        <f t="shared" si="150"/>
        <v>0</v>
      </c>
      <c r="K345" s="33">
        <f t="shared" si="151"/>
        <v>0</v>
      </c>
      <c r="L345" s="56"/>
    </row>
    <row r="346" spans="1:12" s="230" customFormat="1" ht="36" x14ac:dyDescent="0.2">
      <c r="A346" s="333">
        <v>15</v>
      </c>
      <c r="B346" s="341" t="s">
        <v>172</v>
      </c>
      <c r="C346" s="342"/>
      <c r="D346" s="349" t="s">
        <v>49</v>
      </c>
      <c r="E346" s="57">
        <v>1800</v>
      </c>
      <c r="F346" s="322"/>
      <c r="G346" s="323">
        <v>0.08</v>
      </c>
      <c r="H346" s="33">
        <f t="shared" si="148"/>
        <v>0</v>
      </c>
      <c r="I346" s="32">
        <f t="shared" si="149"/>
        <v>0</v>
      </c>
      <c r="J346" s="33">
        <f t="shared" si="150"/>
        <v>0</v>
      </c>
      <c r="K346" s="33">
        <f t="shared" si="151"/>
        <v>0</v>
      </c>
      <c r="L346" s="56"/>
    </row>
    <row r="347" spans="1:12" s="230" customFormat="1" ht="36" x14ac:dyDescent="0.2">
      <c r="A347" s="333">
        <v>16</v>
      </c>
      <c r="B347" s="341" t="s">
        <v>173</v>
      </c>
      <c r="C347" s="342"/>
      <c r="D347" s="349" t="s">
        <v>49</v>
      </c>
      <c r="E347" s="57">
        <v>400</v>
      </c>
      <c r="F347" s="322"/>
      <c r="G347" s="323">
        <v>0.08</v>
      </c>
      <c r="H347" s="33">
        <f t="shared" si="148"/>
        <v>0</v>
      </c>
      <c r="I347" s="32">
        <f t="shared" si="149"/>
        <v>0</v>
      </c>
      <c r="J347" s="33">
        <f t="shared" si="150"/>
        <v>0</v>
      </c>
      <c r="K347" s="33">
        <f t="shared" si="151"/>
        <v>0</v>
      </c>
      <c r="L347" s="56"/>
    </row>
    <row r="348" spans="1:12" s="230" customFormat="1" ht="36" x14ac:dyDescent="0.2">
      <c r="A348" s="333">
        <v>17</v>
      </c>
      <c r="B348" s="341" t="s">
        <v>174</v>
      </c>
      <c r="C348" s="342"/>
      <c r="D348" s="349" t="s">
        <v>49</v>
      </c>
      <c r="E348" s="57">
        <v>300</v>
      </c>
      <c r="F348" s="322"/>
      <c r="G348" s="323">
        <v>0.08</v>
      </c>
      <c r="H348" s="33">
        <f t="shared" si="148"/>
        <v>0</v>
      </c>
      <c r="I348" s="32">
        <f t="shared" si="149"/>
        <v>0</v>
      </c>
      <c r="J348" s="33">
        <f t="shared" si="150"/>
        <v>0</v>
      </c>
      <c r="K348" s="33">
        <f t="shared" si="151"/>
        <v>0</v>
      </c>
      <c r="L348" s="56"/>
    </row>
    <row r="349" spans="1:12" s="230" customFormat="1" ht="36" x14ac:dyDescent="0.2">
      <c r="A349" s="333">
        <v>18</v>
      </c>
      <c r="B349" s="341" t="s">
        <v>175</v>
      </c>
      <c r="C349" s="342"/>
      <c r="D349" s="349" t="s">
        <v>49</v>
      </c>
      <c r="E349" s="57">
        <v>20</v>
      </c>
      <c r="F349" s="322"/>
      <c r="G349" s="323">
        <v>0.08</v>
      </c>
      <c r="H349" s="33">
        <f t="shared" si="148"/>
        <v>0</v>
      </c>
      <c r="I349" s="32">
        <f t="shared" si="149"/>
        <v>0</v>
      </c>
      <c r="J349" s="33">
        <f t="shared" si="150"/>
        <v>0</v>
      </c>
      <c r="K349" s="33">
        <f t="shared" si="151"/>
        <v>0</v>
      </c>
      <c r="L349" s="56"/>
    </row>
    <row r="350" spans="1:12" s="230" customFormat="1" ht="12" x14ac:dyDescent="0.2">
      <c r="A350" s="333">
        <v>19</v>
      </c>
      <c r="B350" s="343" t="s">
        <v>176</v>
      </c>
      <c r="C350" s="342"/>
      <c r="D350" s="349" t="s">
        <v>14</v>
      </c>
      <c r="E350" s="57">
        <v>20</v>
      </c>
      <c r="F350" s="322"/>
      <c r="G350" s="323">
        <v>0.08</v>
      </c>
      <c r="H350" s="33">
        <f t="shared" si="148"/>
        <v>0</v>
      </c>
      <c r="I350" s="32">
        <f t="shared" si="149"/>
        <v>0</v>
      </c>
      <c r="J350" s="33">
        <f t="shared" si="150"/>
        <v>0</v>
      </c>
      <c r="K350" s="33">
        <f t="shared" si="151"/>
        <v>0</v>
      </c>
      <c r="L350" s="56"/>
    </row>
    <row r="351" spans="1:12" s="230" customFormat="1" ht="12" x14ac:dyDescent="0.2">
      <c r="A351" s="333">
        <v>20</v>
      </c>
      <c r="B351" s="344" t="s">
        <v>177</v>
      </c>
      <c r="C351" s="345"/>
      <c r="D351" s="642" t="s">
        <v>14</v>
      </c>
      <c r="E351" s="57">
        <v>100</v>
      </c>
      <c r="F351" s="322"/>
      <c r="G351" s="328">
        <v>0.08</v>
      </c>
      <c r="H351" s="33">
        <f t="shared" si="148"/>
        <v>0</v>
      </c>
      <c r="I351" s="32">
        <f t="shared" si="149"/>
        <v>0</v>
      </c>
      <c r="J351" s="33">
        <f t="shared" si="150"/>
        <v>0</v>
      </c>
      <c r="K351" s="33">
        <f t="shared" si="151"/>
        <v>0</v>
      </c>
      <c r="L351" s="56"/>
    </row>
    <row r="352" spans="1:12" s="230" customFormat="1" ht="12" x14ac:dyDescent="0.2">
      <c r="A352" s="333">
        <v>21</v>
      </c>
      <c r="B352" s="347" t="s">
        <v>178</v>
      </c>
      <c r="C352" s="59"/>
      <c r="D352" s="643" t="s">
        <v>14</v>
      </c>
      <c r="E352" s="57">
        <v>400</v>
      </c>
      <c r="F352" s="322"/>
      <c r="G352" s="669">
        <v>0.08</v>
      </c>
      <c r="H352" s="33">
        <f t="shared" si="148"/>
        <v>0</v>
      </c>
      <c r="I352" s="32">
        <f t="shared" si="149"/>
        <v>0</v>
      </c>
      <c r="J352" s="33">
        <f t="shared" si="150"/>
        <v>0</v>
      </c>
      <c r="K352" s="33">
        <f t="shared" si="151"/>
        <v>0</v>
      </c>
      <c r="L352" s="56"/>
    </row>
    <row r="353" spans="1:12" s="230" customFormat="1" ht="12" x14ac:dyDescent="0.2">
      <c r="A353" s="333">
        <v>22</v>
      </c>
      <c r="B353" s="337" t="s">
        <v>179</v>
      </c>
      <c r="C353" s="338"/>
      <c r="D353" s="641" t="s">
        <v>14</v>
      </c>
      <c r="E353" s="57">
        <v>600</v>
      </c>
      <c r="F353" s="322"/>
      <c r="G353" s="340">
        <v>0.08</v>
      </c>
      <c r="H353" s="33">
        <f t="shared" si="148"/>
        <v>0</v>
      </c>
      <c r="I353" s="32">
        <f t="shared" si="149"/>
        <v>0</v>
      </c>
      <c r="J353" s="33">
        <f t="shared" si="150"/>
        <v>0</v>
      </c>
      <c r="K353" s="33">
        <f t="shared" si="151"/>
        <v>0</v>
      </c>
      <c r="L353" s="56"/>
    </row>
    <row r="354" spans="1:12" s="230" customFormat="1" ht="12" x14ac:dyDescent="0.2">
      <c r="A354" s="333">
        <v>23</v>
      </c>
      <c r="B354" s="341" t="s">
        <v>180</v>
      </c>
      <c r="C354" s="342"/>
      <c r="D354" s="349" t="s">
        <v>14</v>
      </c>
      <c r="E354" s="57">
        <v>600</v>
      </c>
      <c r="F354" s="322"/>
      <c r="G354" s="323">
        <v>0.08</v>
      </c>
      <c r="H354" s="33">
        <f t="shared" si="148"/>
        <v>0</v>
      </c>
      <c r="I354" s="32">
        <f t="shared" si="149"/>
        <v>0</v>
      </c>
      <c r="J354" s="33">
        <f t="shared" si="150"/>
        <v>0</v>
      </c>
      <c r="K354" s="33">
        <f t="shared" si="151"/>
        <v>0</v>
      </c>
      <c r="L354" s="56"/>
    </row>
    <row r="355" spans="1:12" s="230" customFormat="1" ht="12" x14ac:dyDescent="0.2">
      <c r="A355" s="333">
        <v>24</v>
      </c>
      <c r="B355" s="341" t="s">
        <v>181</v>
      </c>
      <c r="C355" s="342"/>
      <c r="D355" s="349" t="s">
        <v>14</v>
      </c>
      <c r="E355" s="57">
        <v>50</v>
      </c>
      <c r="F355" s="322"/>
      <c r="G355" s="323">
        <v>0.08</v>
      </c>
      <c r="H355" s="33">
        <f t="shared" si="148"/>
        <v>0</v>
      </c>
      <c r="I355" s="32">
        <f t="shared" si="149"/>
        <v>0</v>
      </c>
      <c r="J355" s="33">
        <f t="shared" si="150"/>
        <v>0</v>
      </c>
      <c r="K355" s="33">
        <f t="shared" si="151"/>
        <v>0</v>
      </c>
      <c r="L355" s="56"/>
    </row>
    <row r="356" spans="1:12" s="230" customFormat="1" ht="12" x14ac:dyDescent="0.2">
      <c r="A356" s="333">
        <v>25</v>
      </c>
      <c r="B356" s="341" t="s">
        <v>182</v>
      </c>
      <c r="C356" s="342"/>
      <c r="D356" s="349" t="s">
        <v>14</v>
      </c>
      <c r="E356" s="57">
        <v>50</v>
      </c>
      <c r="F356" s="322"/>
      <c r="G356" s="323">
        <v>0.08</v>
      </c>
      <c r="H356" s="33">
        <f t="shared" si="148"/>
        <v>0</v>
      </c>
      <c r="I356" s="32">
        <f t="shared" si="149"/>
        <v>0</v>
      </c>
      <c r="J356" s="33">
        <f t="shared" si="150"/>
        <v>0</v>
      </c>
      <c r="K356" s="33">
        <f t="shared" si="151"/>
        <v>0</v>
      </c>
      <c r="L356" s="56"/>
    </row>
    <row r="357" spans="1:12" s="230" customFormat="1" ht="12" x14ac:dyDescent="0.2">
      <c r="A357" s="333">
        <v>26</v>
      </c>
      <c r="B357" s="341" t="s">
        <v>183</v>
      </c>
      <c r="C357" s="342"/>
      <c r="D357" s="349" t="s">
        <v>14</v>
      </c>
      <c r="E357" s="57">
        <v>100</v>
      </c>
      <c r="F357" s="322"/>
      <c r="G357" s="323">
        <v>0.08</v>
      </c>
      <c r="H357" s="33">
        <f t="shared" si="148"/>
        <v>0</v>
      </c>
      <c r="I357" s="32">
        <f t="shared" si="149"/>
        <v>0</v>
      </c>
      <c r="J357" s="33">
        <f t="shared" si="150"/>
        <v>0</v>
      </c>
      <c r="K357" s="33">
        <f t="shared" si="151"/>
        <v>0</v>
      </c>
      <c r="L357" s="56"/>
    </row>
    <row r="358" spans="1:12" s="230" customFormat="1" ht="11.25" customHeight="1" x14ac:dyDescent="0.2">
      <c r="A358" s="333">
        <v>27</v>
      </c>
      <c r="B358" s="343" t="s">
        <v>184</v>
      </c>
      <c r="C358" s="342"/>
      <c r="D358" s="349" t="s">
        <v>14</v>
      </c>
      <c r="E358" s="57">
        <v>50</v>
      </c>
      <c r="F358" s="322"/>
      <c r="G358" s="323">
        <v>0.08</v>
      </c>
      <c r="H358" s="33">
        <f t="shared" si="148"/>
        <v>0</v>
      </c>
      <c r="I358" s="32">
        <f t="shared" si="149"/>
        <v>0</v>
      </c>
      <c r="J358" s="33">
        <f t="shared" si="150"/>
        <v>0</v>
      </c>
      <c r="K358" s="33">
        <f t="shared" si="151"/>
        <v>0</v>
      </c>
      <c r="L358" s="56"/>
    </row>
    <row r="359" spans="1:12" s="230" customFormat="1" ht="11.25" customHeight="1" x14ac:dyDescent="0.2">
      <c r="A359" s="333">
        <v>28</v>
      </c>
      <c r="B359" s="343" t="s">
        <v>185</v>
      </c>
      <c r="C359" s="342"/>
      <c r="D359" s="349" t="s">
        <v>14</v>
      </c>
      <c r="E359" s="57">
        <v>20</v>
      </c>
      <c r="F359" s="322"/>
      <c r="G359" s="323">
        <v>0.08</v>
      </c>
      <c r="H359" s="33">
        <f t="shared" si="148"/>
        <v>0</v>
      </c>
      <c r="I359" s="32">
        <f t="shared" si="149"/>
        <v>0</v>
      </c>
      <c r="J359" s="33">
        <f t="shared" si="150"/>
        <v>0</v>
      </c>
      <c r="K359" s="33">
        <f t="shared" si="151"/>
        <v>0</v>
      </c>
      <c r="L359" s="56"/>
    </row>
    <row r="360" spans="1:12" s="230" customFormat="1" ht="11.25" customHeight="1" x14ac:dyDescent="0.2">
      <c r="A360" s="333">
        <v>29</v>
      </c>
      <c r="B360" s="348" t="s">
        <v>186</v>
      </c>
      <c r="C360" s="342"/>
      <c r="D360" s="349" t="s">
        <v>14</v>
      </c>
      <c r="E360" s="57">
        <v>20</v>
      </c>
      <c r="F360" s="322"/>
      <c r="G360" s="323">
        <v>0.08</v>
      </c>
      <c r="H360" s="33">
        <f t="shared" si="148"/>
        <v>0</v>
      </c>
      <c r="I360" s="32">
        <f t="shared" si="149"/>
        <v>0</v>
      </c>
      <c r="J360" s="33">
        <f t="shared" si="150"/>
        <v>0</v>
      </c>
      <c r="K360" s="33">
        <f t="shared" si="151"/>
        <v>0</v>
      </c>
      <c r="L360" s="56"/>
    </row>
    <row r="361" spans="1:12" s="230" customFormat="1" ht="11.25" customHeight="1" x14ac:dyDescent="0.2">
      <c r="A361" s="333">
        <v>30</v>
      </c>
      <c r="B361" s="343" t="s">
        <v>187</v>
      </c>
      <c r="C361" s="342"/>
      <c r="D361" s="349" t="s">
        <v>14</v>
      </c>
      <c r="E361" s="57">
        <v>100</v>
      </c>
      <c r="F361" s="322"/>
      <c r="G361" s="323">
        <v>0.08</v>
      </c>
      <c r="H361" s="33">
        <f t="shared" si="148"/>
        <v>0</v>
      </c>
      <c r="I361" s="32">
        <f t="shared" si="149"/>
        <v>0</v>
      </c>
      <c r="J361" s="33">
        <f t="shared" si="150"/>
        <v>0</v>
      </c>
      <c r="K361" s="33">
        <f t="shared" si="151"/>
        <v>0</v>
      </c>
      <c r="L361" s="56"/>
    </row>
    <row r="362" spans="1:12" s="230" customFormat="1" ht="12" x14ac:dyDescent="0.2">
      <c r="A362" s="333">
        <v>31</v>
      </c>
      <c r="B362" s="343" t="s">
        <v>188</v>
      </c>
      <c r="C362" s="342"/>
      <c r="D362" s="349" t="s">
        <v>14</v>
      </c>
      <c r="E362" s="57">
        <v>20</v>
      </c>
      <c r="F362" s="322"/>
      <c r="G362" s="323">
        <v>0.08</v>
      </c>
      <c r="H362" s="33">
        <f t="shared" si="148"/>
        <v>0</v>
      </c>
      <c r="I362" s="32">
        <f t="shared" si="149"/>
        <v>0</v>
      </c>
      <c r="J362" s="33">
        <f t="shared" si="150"/>
        <v>0</v>
      </c>
      <c r="K362" s="33">
        <f t="shared" si="151"/>
        <v>0</v>
      </c>
      <c r="L362" s="56"/>
    </row>
    <row r="363" spans="1:12" s="230" customFormat="1" ht="36" x14ac:dyDescent="0.2">
      <c r="A363" s="333">
        <v>32</v>
      </c>
      <c r="B363" s="343" t="s">
        <v>189</v>
      </c>
      <c r="C363" s="342"/>
      <c r="D363" s="642" t="s">
        <v>14</v>
      </c>
      <c r="E363" s="57">
        <v>10</v>
      </c>
      <c r="F363" s="322"/>
      <c r="G363" s="323">
        <v>0.08</v>
      </c>
      <c r="H363" s="33">
        <f t="shared" si="148"/>
        <v>0</v>
      </c>
      <c r="I363" s="32">
        <f t="shared" si="149"/>
        <v>0</v>
      </c>
      <c r="J363" s="33">
        <f t="shared" si="150"/>
        <v>0</v>
      </c>
      <c r="K363" s="33">
        <f t="shared" si="151"/>
        <v>0</v>
      </c>
      <c r="L363" s="56"/>
    </row>
    <row r="364" spans="1:12" s="230" customFormat="1" ht="36" x14ac:dyDescent="0.2">
      <c r="A364" s="333">
        <v>33</v>
      </c>
      <c r="B364" s="343" t="s">
        <v>190</v>
      </c>
      <c r="C364" s="349"/>
      <c r="D364" s="643" t="s">
        <v>14</v>
      </c>
      <c r="E364" s="57">
        <v>400</v>
      </c>
      <c r="F364" s="322"/>
      <c r="G364" s="323">
        <v>0.08</v>
      </c>
      <c r="H364" s="33">
        <f t="shared" si="148"/>
        <v>0</v>
      </c>
      <c r="I364" s="32">
        <f t="shared" si="149"/>
        <v>0</v>
      </c>
      <c r="J364" s="33">
        <f t="shared" si="150"/>
        <v>0</v>
      </c>
      <c r="K364" s="33">
        <f t="shared" si="151"/>
        <v>0</v>
      </c>
      <c r="L364" s="56"/>
    </row>
    <row r="365" spans="1:12" s="230" customFormat="1" ht="36" x14ac:dyDescent="0.2">
      <c r="A365" s="333">
        <v>34</v>
      </c>
      <c r="B365" s="343" t="s">
        <v>191</v>
      </c>
      <c r="C365" s="349"/>
      <c r="D365" s="643" t="s">
        <v>14</v>
      </c>
      <c r="E365" s="57">
        <v>500</v>
      </c>
      <c r="F365" s="322"/>
      <c r="G365" s="323">
        <v>0.08</v>
      </c>
      <c r="H365" s="33">
        <f t="shared" si="148"/>
        <v>0</v>
      </c>
      <c r="I365" s="32">
        <f t="shared" si="149"/>
        <v>0</v>
      </c>
      <c r="J365" s="33">
        <f t="shared" si="150"/>
        <v>0</v>
      </c>
      <c r="K365" s="33">
        <f t="shared" si="151"/>
        <v>0</v>
      </c>
      <c r="L365" s="56"/>
    </row>
    <row r="366" spans="1:12" s="230" customFormat="1" ht="36" x14ac:dyDescent="0.2">
      <c r="A366" s="333">
        <v>35</v>
      </c>
      <c r="B366" s="350" t="s">
        <v>192</v>
      </c>
      <c r="C366" s="349"/>
      <c r="D366" s="643" t="s">
        <v>14</v>
      </c>
      <c r="E366" s="57">
        <v>500</v>
      </c>
      <c r="F366" s="322"/>
      <c r="G366" s="323">
        <v>0.08</v>
      </c>
      <c r="H366" s="33">
        <f t="shared" si="148"/>
        <v>0</v>
      </c>
      <c r="I366" s="32">
        <f t="shared" si="149"/>
        <v>0</v>
      </c>
      <c r="J366" s="33">
        <f t="shared" si="150"/>
        <v>0</v>
      </c>
      <c r="K366" s="33">
        <f t="shared" si="151"/>
        <v>0</v>
      </c>
      <c r="L366" s="56"/>
    </row>
    <row r="367" spans="1:12" s="230" customFormat="1" ht="36" x14ac:dyDescent="0.2">
      <c r="A367" s="333">
        <v>36</v>
      </c>
      <c r="B367" s="351" t="s">
        <v>193</v>
      </c>
      <c r="C367" s="352"/>
      <c r="D367" s="644" t="s">
        <v>14</v>
      </c>
      <c r="E367" s="57">
        <v>5500</v>
      </c>
      <c r="F367" s="322"/>
      <c r="G367" s="323">
        <v>0.08</v>
      </c>
      <c r="H367" s="33">
        <f t="shared" si="148"/>
        <v>0</v>
      </c>
      <c r="I367" s="32">
        <f t="shared" si="149"/>
        <v>0</v>
      </c>
      <c r="J367" s="33">
        <f t="shared" si="150"/>
        <v>0</v>
      </c>
      <c r="K367" s="33">
        <f t="shared" si="151"/>
        <v>0</v>
      </c>
      <c r="L367" s="56"/>
    </row>
    <row r="368" spans="1:12" s="230" customFormat="1" ht="12" x14ac:dyDescent="0.2">
      <c r="A368" s="333">
        <v>37</v>
      </c>
      <c r="B368" s="348" t="s">
        <v>194</v>
      </c>
      <c r="C368" s="352"/>
      <c r="D368" s="645" t="s">
        <v>14</v>
      </c>
      <c r="E368" s="57">
        <v>50</v>
      </c>
      <c r="F368" s="322"/>
      <c r="G368" s="323">
        <v>0.08</v>
      </c>
      <c r="H368" s="33">
        <f t="shared" si="148"/>
        <v>0</v>
      </c>
      <c r="I368" s="32">
        <f t="shared" si="149"/>
        <v>0</v>
      </c>
      <c r="J368" s="33">
        <f t="shared" si="150"/>
        <v>0</v>
      </c>
      <c r="K368" s="33">
        <f t="shared" si="151"/>
        <v>0</v>
      </c>
      <c r="L368" s="56"/>
    </row>
    <row r="369" spans="1:12" s="230" customFormat="1" ht="12" x14ac:dyDescent="0.2">
      <c r="A369" s="333">
        <v>38</v>
      </c>
      <c r="B369" s="351" t="s">
        <v>195</v>
      </c>
      <c r="C369" s="352"/>
      <c r="D369" s="646" t="s">
        <v>14</v>
      </c>
      <c r="E369" s="57">
        <v>7000</v>
      </c>
      <c r="F369" s="322"/>
      <c r="G369" s="323">
        <v>0.08</v>
      </c>
      <c r="H369" s="33">
        <f t="shared" si="148"/>
        <v>0</v>
      </c>
      <c r="I369" s="32">
        <f t="shared" si="149"/>
        <v>0</v>
      </c>
      <c r="J369" s="33">
        <f t="shared" si="150"/>
        <v>0</v>
      </c>
      <c r="K369" s="33">
        <f t="shared" si="151"/>
        <v>0</v>
      </c>
      <c r="L369" s="56"/>
    </row>
    <row r="370" spans="1:12" s="230" customFormat="1" ht="12" x14ac:dyDescent="0.2">
      <c r="A370" s="333">
        <v>39</v>
      </c>
      <c r="B370" s="354" t="s">
        <v>196</v>
      </c>
      <c r="C370" s="355"/>
      <c r="D370" s="647" t="s">
        <v>14</v>
      </c>
      <c r="E370" s="57">
        <v>1000</v>
      </c>
      <c r="F370" s="322"/>
      <c r="G370" s="323">
        <v>0.08</v>
      </c>
      <c r="H370" s="33">
        <f t="shared" si="148"/>
        <v>0</v>
      </c>
      <c r="I370" s="32">
        <f t="shared" si="149"/>
        <v>0</v>
      </c>
      <c r="J370" s="33">
        <f t="shared" si="150"/>
        <v>0</v>
      </c>
      <c r="K370" s="33">
        <f t="shared" si="151"/>
        <v>0</v>
      </c>
      <c r="L370" s="56"/>
    </row>
    <row r="371" spans="1:12" s="230" customFormat="1" ht="12" x14ac:dyDescent="0.2">
      <c r="A371" s="333">
        <v>40</v>
      </c>
      <c r="B371" s="351" t="s">
        <v>197</v>
      </c>
      <c r="C371" s="352"/>
      <c r="D371" s="646" t="s">
        <v>14</v>
      </c>
      <c r="E371" s="57">
        <v>1000</v>
      </c>
      <c r="F371" s="322"/>
      <c r="G371" s="323">
        <v>0.08</v>
      </c>
      <c r="H371" s="33">
        <f t="shared" si="148"/>
        <v>0</v>
      </c>
      <c r="I371" s="32">
        <f t="shared" si="149"/>
        <v>0</v>
      </c>
      <c r="J371" s="33">
        <f t="shared" si="150"/>
        <v>0</v>
      </c>
      <c r="K371" s="33">
        <f t="shared" si="151"/>
        <v>0</v>
      </c>
      <c r="L371" s="56"/>
    </row>
    <row r="372" spans="1:12" s="230" customFormat="1" ht="24" x14ac:dyDescent="0.2">
      <c r="A372" s="333">
        <v>41</v>
      </c>
      <c r="B372" s="461" t="s">
        <v>294</v>
      </c>
      <c r="C372" s="462"/>
      <c r="D372" s="648" t="s">
        <v>14</v>
      </c>
      <c r="E372" s="57">
        <v>15</v>
      </c>
      <c r="F372" s="322"/>
      <c r="G372" s="323">
        <v>0.08</v>
      </c>
      <c r="H372" s="33">
        <f t="shared" si="148"/>
        <v>0</v>
      </c>
      <c r="I372" s="32">
        <f t="shared" si="149"/>
        <v>0</v>
      </c>
      <c r="J372" s="33">
        <f t="shared" si="150"/>
        <v>0</v>
      </c>
      <c r="K372" s="33">
        <f t="shared" si="151"/>
        <v>0</v>
      </c>
      <c r="L372" s="56"/>
    </row>
    <row r="373" spans="1:12" s="230" customFormat="1" ht="24" x14ac:dyDescent="0.2">
      <c r="A373" s="333">
        <v>42</v>
      </c>
      <c r="B373" s="358" t="s">
        <v>198</v>
      </c>
      <c r="C373" s="359"/>
      <c r="D373" s="645" t="s">
        <v>14</v>
      </c>
      <c r="E373" s="57">
        <v>20</v>
      </c>
      <c r="F373" s="322"/>
      <c r="G373" s="323">
        <v>0.08</v>
      </c>
      <c r="H373" s="33">
        <f t="shared" si="148"/>
        <v>0</v>
      </c>
      <c r="I373" s="32">
        <f t="shared" si="149"/>
        <v>0</v>
      </c>
      <c r="J373" s="33">
        <f t="shared" si="150"/>
        <v>0</v>
      </c>
      <c r="K373" s="33">
        <f t="shared" si="151"/>
        <v>0</v>
      </c>
      <c r="L373" s="56"/>
    </row>
    <row r="374" spans="1:12" s="230" customFormat="1" ht="12" x14ac:dyDescent="0.2">
      <c r="A374" s="333">
        <v>43</v>
      </c>
      <c r="B374" s="360" t="s">
        <v>199</v>
      </c>
      <c r="C374" s="342"/>
      <c r="D374" s="646" t="s">
        <v>14</v>
      </c>
      <c r="E374" s="57">
        <v>10</v>
      </c>
      <c r="F374" s="322"/>
      <c r="G374" s="323">
        <v>0.08</v>
      </c>
      <c r="H374" s="33">
        <f t="shared" si="148"/>
        <v>0</v>
      </c>
      <c r="I374" s="32">
        <f t="shared" si="149"/>
        <v>0</v>
      </c>
      <c r="J374" s="33">
        <f t="shared" si="150"/>
        <v>0</v>
      </c>
      <c r="K374" s="33">
        <f t="shared" si="151"/>
        <v>0</v>
      </c>
      <c r="L374" s="56"/>
    </row>
    <row r="375" spans="1:12" s="230" customFormat="1" ht="12" x14ac:dyDescent="0.2">
      <c r="A375" s="333">
        <v>44</v>
      </c>
      <c r="B375" s="360" t="s">
        <v>200</v>
      </c>
      <c r="C375" s="342"/>
      <c r="D375" s="646" t="s">
        <v>14</v>
      </c>
      <c r="E375" s="57">
        <v>20</v>
      </c>
      <c r="F375" s="322"/>
      <c r="G375" s="323">
        <v>0.08</v>
      </c>
      <c r="H375" s="33">
        <f t="shared" si="148"/>
        <v>0</v>
      </c>
      <c r="I375" s="32">
        <f t="shared" si="149"/>
        <v>0</v>
      </c>
      <c r="J375" s="33">
        <f t="shared" si="150"/>
        <v>0</v>
      </c>
      <c r="K375" s="33">
        <f t="shared" si="151"/>
        <v>0</v>
      </c>
      <c r="L375" s="56"/>
    </row>
    <row r="376" spans="1:12" s="230" customFormat="1" ht="12" x14ac:dyDescent="0.2">
      <c r="A376" s="333">
        <v>45</v>
      </c>
      <c r="B376" s="360" t="s">
        <v>201</v>
      </c>
      <c r="C376" s="342"/>
      <c r="D376" s="646" t="s">
        <v>14</v>
      </c>
      <c r="E376" s="57">
        <v>20</v>
      </c>
      <c r="F376" s="322"/>
      <c r="G376" s="323">
        <v>0.08</v>
      </c>
      <c r="H376" s="33">
        <f t="shared" si="148"/>
        <v>0</v>
      </c>
      <c r="I376" s="32">
        <f t="shared" si="149"/>
        <v>0</v>
      </c>
      <c r="J376" s="33">
        <f t="shared" si="150"/>
        <v>0</v>
      </c>
      <c r="K376" s="33">
        <f t="shared" si="151"/>
        <v>0</v>
      </c>
      <c r="L376" s="56"/>
    </row>
    <row r="377" spans="1:12" s="230" customFormat="1" ht="12" x14ac:dyDescent="0.2">
      <c r="A377" s="333">
        <v>46</v>
      </c>
      <c r="B377" s="360" t="s">
        <v>202</v>
      </c>
      <c r="C377" s="342"/>
      <c r="D377" s="646" t="s">
        <v>14</v>
      </c>
      <c r="E377" s="57">
        <v>20</v>
      </c>
      <c r="F377" s="322"/>
      <c r="G377" s="323">
        <v>0.08</v>
      </c>
      <c r="H377" s="33">
        <f t="shared" si="148"/>
        <v>0</v>
      </c>
      <c r="I377" s="32">
        <f t="shared" si="149"/>
        <v>0</v>
      </c>
      <c r="J377" s="33">
        <f t="shared" si="150"/>
        <v>0</v>
      </c>
      <c r="K377" s="33">
        <f t="shared" si="151"/>
        <v>0</v>
      </c>
      <c r="L377" s="56"/>
    </row>
    <row r="378" spans="1:12" s="230" customFormat="1" ht="12" x14ac:dyDescent="0.2">
      <c r="A378" s="333">
        <v>47</v>
      </c>
      <c r="B378" s="423" t="s">
        <v>203</v>
      </c>
      <c r="C378" s="345"/>
      <c r="D378" s="642" t="s">
        <v>14</v>
      </c>
      <c r="E378" s="57">
        <v>10</v>
      </c>
      <c r="F378" s="322"/>
      <c r="G378" s="328">
        <v>0.08</v>
      </c>
      <c r="H378" s="33">
        <f t="shared" si="148"/>
        <v>0</v>
      </c>
      <c r="I378" s="32">
        <f t="shared" si="149"/>
        <v>0</v>
      </c>
      <c r="J378" s="33">
        <f t="shared" si="150"/>
        <v>0</v>
      </c>
      <c r="K378" s="33">
        <f t="shared" si="151"/>
        <v>0</v>
      </c>
      <c r="L378" s="56"/>
    </row>
    <row r="379" spans="1:12" s="230" customFormat="1" ht="12" x14ac:dyDescent="0.2">
      <c r="A379" s="333">
        <v>48</v>
      </c>
      <c r="B379" s="56" t="s">
        <v>204</v>
      </c>
      <c r="C379" s="59"/>
      <c r="D379" s="643" t="s">
        <v>14</v>
      </c>
      <c r="E379" s="57">
        <v>10</v>
      </c>
      <c r="F379" s="322"/>
      <c r="G379" s="669">
        <v>0.08</v>
      </c>
      <c r="H379" s="33">
        <f t="shared" si="148"/>
        <v>0</v>
      </c>
      <c r="I379" s="32">
        <f t="shared" si="149"/>
        <v>0</v>
      </c>
      <c r="J379" s="33">
        <f t="shared" si="150"/>
        <v>0</v>
      </c>
      <c r="K379" s="33">
        <f t="shared" si="151"/>
        <v>0</v>
      </c>
      <c r="L379" s="56"/>
    </row>
    <row r="380" spans="1:12" s="230" customFormat="1" ht="12" x14ac:dyDescent="0.2">
      <c r="A380" s="333">
        <v>49</v>
      </c>
      <c r="B380" s="422" t="s">
        <v>205</v>
      </c>
      <c r="C380" s="338"/>
      <c r="D380" s="641" t="s">
        <v>14</v>
      </c>
      <c r="E380" s="57">
        <v>10</v>
      </c>
      <c r="F380" s="322"/>
      <c r="G380" s="340">
        <v>0.08</v>
      </c>
      <c r="H380" s="33">
        <f t="shared" si="148"/>
        <v>0</v>
      </c>
      <c r="I380" s="32">
        <f t="shared" si="149"/>
        <v>0</v>
      </c>
      <c r="J380" s="33">
        <f t="shared" si="150"/>
        <v>0</v>
      </c>
      <c r="K380" s="33">
        <f t="shared" si="151"/>
        <v>0</v>
      </c>
      <c r="L380" s="56"/>
    </row>
    <row r="381" spans="1:12" s="230" customFormat="1" ht="12" x14ac:dyDescent="0.2">
      <c r="A381" s="333">
        <v>50</v>
      </c>
      <c r="B381" s="423" t="s">
        <v>206</v>
      </c>
      <c r="C381" s="345"/>
      <c r="D381" s="642" t="s">
        <v>14</v>
      </c>
      <c r="E381" s="57">
        <v>10</v>
      </c>
      <c r="F381" s="322"/>
      <c r="G381" s="328">
        <v>0.08</v>
      </c>
      <c r="H381" s="33">
        <f t="shared" si="148"/>
        <v>0</v>
      </c>
      <c r="I381" s="32">
        <f t="shared" si="149"/>
        <v>0</v>
      </c>
      <c r="J381" s="33">
        <f t="shared" si="150"/>
        <v>0</v>
      </c>
      <c r="K381" s="33">
        <f t="shared" si="151"/>
        <v>0</v>
      </c>
      <c r="L381" s="56"/>
    </row>
    <row r="382" spans="1:12" s="230" customFormat="1" ht="12" x14ac:dyDescent="0.2">
      <c r="A382" s="333">
        <v>51</v>
      </c>
      <c r="B382" s="454" t="s">
        <v>207</v>
      </c>
      <c r="C382" s="361"/>
      <c r="D382" s="649" t="s">
        <v>14</v>
      </c>
      <c r="E382" s="57">
        <v>10</v>
      </c>
      <c r="F382" s="362"/>
      <c r="G382" s="669">
        <v>0.08</v>
      </c>
      <c r="H382" s="33">
        <f t="shared" si="148"/>
        <v>0</v>
      </c>
      <c r="I382" s="32">
        <f t="shared" si="149"/>
        <v>0</v>
      </c>
      <c r="J382" s="33">
        <f t="shared" si="150"/>
        <v>0</v>
      </c>
      <c r="K382" s="33">
        <f t="shared" si="151"/>
        <v>0</v>
      </c>
      <c r="L382" s="56"/>
    </row>
    <row r="383" spans="1:12" s="230" customFormat="1" ht="12" x14ac:dyDescent="0.2">
      <c r="A383" s="333">
        <v>52</v>
      </c>
      <c r="B383" s="56" t="s">
        <v>208</v>
      </c>
      <c r="C383" s="59"/>
      <c r="D383" s="643" t="s">
        <v>14</v>
      </c>
      <c r="E383" s="57">
        <v>200</v>
      </c>
      <c r="F383" s="363"/>
      <c r="G383" s="669">
        <v>0.08</v>
      </c>
      <c r="H383" s="33">
        <f t="shared" si="148"/>
        <v>0</v>
      </c>
      <c r="I383" s="32">
        <f t="shared" si="149"/>
        <v>0</v>
      </c>
      <c r="J383" s="33">
        <f t="shared" si="150"/>
        <v>0</v>
      </c>
      <c r="K383" s="33">
        <f t="shared" si="151"/>
        <v>0</v>
      </c>
      <c r="L383" s="56"/>
    </row>
    <row r="384" spans="1:12" s="230" customFormat="1" ht="12" x14ac:dyDescent="0.2">
      <c r="A384" s="333">
        <v>53</v>
      </c>
      <c r="B384" s="56" t="s">
        <v>209</v>
      </c>
      <c r="C384" s="59"/>
      <c r="D384" s="643" t="s">
        <v>14</v>
      </c>
      <c r="E384" s="57">
        <v>50</v>
      </c>
      <c r="F384" s="363"/>
      <c r="G384" s="669">
        <v>0.08</v>
      </c>
      <c r="H384" s="33">
        <f t="shared" si="148"/>
        <v>0</v>
      </c>
      <c r="I384" s="32">
        <f t="shared" si="149"/>
        <v>0</v>
      </c>
      <c r="J384" s="33">
        <f t="shared" si="150"/>
        <v>0</v>
      </c>
      <c r="K384" s="33">
        <f t="shared" si="151"/>
        <v>0</v>
      </c>
      <c r="L384" s="56"/>
    </row>
    <row r="385" spans="1:12" s="230" customFormat="1" x14ac:dyDescent="0.2">
      <c r="A385" s="365"/>
      <c r="B385" s="332"/>
      <c r="C385" s="366"/>
      <c r="D385" s="366"/>
      <c r="E385" s="367"/>
      <c r="F385" s="772" t="s">
        <v>19</v>
      </c>
      <c r="G385" s="772"/>
      <c r="H385" s="516"/>
      <c r="I385" s="60">
        <f>SUM(I332:I384)</f>
        <v>0</v>
      </c>
      <c r="J385" s="61">
        <f>SUM(J332:J384)</f>
        <v>0</v>
      </c>
      <c r="K385" s="61">
        <f>SUM(K332:K384)</f>
        <v>0</v>
      </c>
      <c r="L385" s="56"/>
    </row>
    <row r="386" spans="1:12" s="230" customFormat="1" x14ac:dyDescent="0.2">
      <c r="A386" s="581"/>
      <c r="B386" s="585"/>
      <c r="C386" s="586"/>
      <c r="D386" s="586"/>
      <c r="E386" s="583"/>
      <c r="F386" s="529"/>
      <c r="G386" s="529"/>
      <c r="H386" s="529"/>
      <c r="I386" s="475"/>
      <c r="J386" s="476"/>
      <c r="K386" s="476"/>
      <c r="L386" s="332"/>
    </row>
    <row r="387" spans="1:12" s="230" customFormat="1" ht="12" x14ac:dyDescent="0.2">
      <c r="A387" s="365"/>
      <c r="B387" s="411" t="s">
        <v>373</v>
      </c>
      <c r="C387" s="651"/>
      <c r="D387" s="412"/>
      <c r="E387" s="367"/>
      <c r="F387" s="413"/>
      <c r="G387" s="402"/>
      <c r="H387" s="683"/>
      <c r="I387" s="403"/>
      <c r="J387" s="404"/>
      <c r="K387" s="404"/>
      <c r="L387" s="332"/>
    </row>
    <row r="388" spans="1:12" s="230" customFormat="1" ht="36" x14ac:dyDescent="0.2">
      <c r="A388" s="414" t="s">
        <v>1</v>
      </c>
      <c r="B388" s="414" t="s">
        <v>2</v>
      </c>
      <c r="C388" s="298" t="s">
        <v>3</v>
      </c>
      <c r="D388" s="297" t="s">
        <v>4</v>
      </c>
      <c r="E388" s="299" t="s">
        <v>5</v>
      </c>
      <c r="F388" s="300" t="s">
        <v>6</v>
      </c>
      <c r="G388" s="415" t="s">
        <v>7</v>
      </c>
      <c r="H388" s="23" t="s">
        <v>316</v>
      </c>
      <c r="I388" s="670" t="s">
        <v>8</v>
      </c>
      <c r="J388" s="416" t="s">
        <v>9</v>
      </c>
      <c r="K388" s="417" t="s">
        <v>10</v>
      </c>
      <c r="L388" s="293" t="s">
        <v>11</v>
      </c>
    </row>
    <row r="389" spans="1:12" s="230" customFormat="1" ht="12" x14ac:dyDescent="0.2">
      <c r="A389" s="317">
        <v>54</v>
      </c>
      <c r="B389" s="56" t="s">
        <v>210</v>
      </c>
      <c r="C389" s="59"/>
      <c r="D389" s="59" t="s">
        <v>14</v>
      </c>
      <c r="E389" s="57">
        <v>10</v>
      </c>
      <c r="F389" s="364"/>
      <c r="G389" s="55">
        <v>0.08</v>
      </c>
      <c r="H389" s="33">
        <f t="shared" ref="H389" si="152">F389*G389+F389</f>
        <v>0</v>
      </c>
      <c r="I389" s="32">
        <f t="shared" ref="I389" si="153">E389*F389</f>
        <v>0</v>
      </c>
      <c r="J389" s="33">
        <f t="shared" ref="J389" si="154">K389-I389</f>
        <v>0</v>
      </c>
      <c r="K389" s="33">
        <f t="shared" ref="K389" si="155">E389*H389</f>
        <v>0</v>
      </c>
      <c r="L389" s="56"/>
    </row>
    <row r="390" spans="1:12" s="230" customFormat="1" x14ac:dyDescent="0.2">
      <c r="A390" s="365"/>
      <c r="B390" s="332"/>
      <c r="C390" s="366"/>
      <c r="D390" s="366"/>
      <c r="E390" s="367"/>
      <c r="F390" s="772" t="s">
        <v>19</v>
      </c>
      <c r="G390" s="772"/>
      <c r="H390" s="516"/>
      <c r="I390" s="60">
        <f>SUM(I389)</f>
        <v>0</v>
      </c>
      <c r="J390" s="61">
        <f>SUM(J389)</f>
        <v>0</v>
      </c>
      <c r="K390" s="61">
        <f>SUM(K389)</f>
        <v>0</v>
      </c>
      <c r="L390" s="332"/>
    </row>
    <row r="391" spans="1:12" s="230" customFormat="1" x14ac:dyDescent="0.2">
      <c r="A391" s="581"/>
      <c r="B391" s="585"/>
      <c r="C391" s="586"/>
      <c r="D391" s="586"/>
      <c r="E391" s="583"/>
      <c r="F391" s="529"/>
      <c r="G391" s="529"/>
      <c r="H391" s="529"/>
      <c r="I391" s="475"/>
      <c r="J391" s="476"/>
      <c r="K391" s="476"/>
      <c r="L391" s="332"/>
    </row>
    <row r="392" spans="1:12" s="230" customFormat="1" x14ac:dyDescent="0.2">
      <c r="A392" s="581"/>
      <c r="B392" s="585"/>
      <c r="C392" s="586"/>
      <c r="D392" s="586"/>
      <c r="E392" s="583"/>
      <c r="F392" s="529"/>
      <c r="G392" s="529"/>
      <c r="H392" s="529"/>
      <c r="I392" s="475"/>
      <c r="J392" s="476"/>
      <c r="K392" s="476"/>
      <c r="L392" s="332"/>
    </row>
    <row r="393" spans="1:12" s="230" customFormat="1" ht="12" x14ac:dyDescent="0.2">
      <c r="A393" s="581"/>
      <c r="B393" s="585"/>
      <c r="C393" s="586"/>
      <c r="D393" s="586"/>
      <c r="E393" s="583"/>
      <c r="F393" s="584"/>
      <c r="G393" s="587"/>
      <c r="H393" s="584"/>
      <c r="I393" s="403"/>
      <c r="J393" s="404"/>
      <c r="K393" s="404"/>
      <c r="L393" s="332"/>
    </row>
    <row r="394" spans="1:12" s="230" customFormat="1" ht="12" x14ac:dyDescent="0.2">
      <c r="A394" s="365"/>
      <c r="B394" s="418" t="s">
        <v>374</v>
      </c>
      <c r="C394" s="650"/>
      <c r="D394" s="399"/>
      <c r="E394" s="367"/>
      <c r="F394" s="413"/>
      <c r="G394" s="402"/>
      <c r="H394" s="683"/>
      <c r="I394" s="403"/>
      <c r="J394" s="404"/>
      <c r="K394" s="404"/>
      <c r="L394" s="332"/>
    </row>
    <row r="395" spans="1:12" s="225" customFormat="1" ht="36" x14ac:dyDescent="0.2">
      <c r="A395" s="405" t="s">
        <v>1</v>
      </c>
      <c r="B395" s="405" t="s">
        <v>2</v>
      </c>
      <c r="C395" s="298" t="s">
        <v>3</v>
      </c>
      <c r="D395" s="297" t="s">
        <v>4</v>
      </c>
      <c r="E395" s="299" t="s">
        <v>5</v>
      </c>
      <c r="F395" s="300" t="s">
        <v>6</v>
      </c>
      <c r="G395" s="671" t="s">
        <v>7</v>
      </c>
      <c r="H395" s="23" t="s">
        <v>316</v>
      </c>
      <c r="I395" s="407" t="s">
        <v>8</v>
      </c>
      <c r="J395" s="300" t="s">
        <v>9</v>
      </c>
      <c r="K395" s="300" t="s">
        <v>10</v>
      </c>
      <c r="L395" s="293" t="s">
        <v>11</v>
      </c>
    </row>
    <row r="396" spans="1:12" s="230" customFormat="1" ht="12" x14ac:dyDescent="0.2">
      <c r="A396" s="317" t="s">
        <v>12</v>
      </c>
      <c r="B396" s="329" t="s">
        <v>211</v>
      </c>
      <c r="C396" s="59"/>
      <c r="D396" s="54" t="s">
        <v>14</v>
      </c>
      <c r="E396" s="331">
        <v>4000</v>
      </c>
      <c r="F396" s="364"/>
      <c r="G396" s="767">
        <v>0.08</v>
      </c>
      <c r="H396" s="33">
        <f t="shared" ref="H396:H408" si="156">F396*G396+F396</f>
        <v>0</v>
      </c>
      <c r="I396" s="32">
        <f t="shared" ref="I396:I408" si="157">E396*F396</f>
        <v>0</v>
      </c>
      <c r="J396" s="33">
        <f t="shared" ref="J396:J408" si="158">K396-I396</f>
        <v>0</v>
      </c>
      <c r="K396" s="33">
        <f t="shared" ref="K396:K408" si="159">E396*H396</f>
        <v>0</v>
      </c>
      <c r="L396" s="56"/>
    </row>
    <row r="397" spans="1:12" s="230" customFormat="1" ht="21.75" customHeight="1" x14ac:dyDescent="0.2">
      <c r="A397" s="419" t="s">
        <v>15</v>
      </c>
      <c r="B397" s="420" t="s">
        <v>212</v>
      </c>
      <c r="C397" s="59"/>
      <c r="D397" s="356" t="s">
        <v>14</v>
      </c>
      <c r="E397" s="339">
        <v>100</v>
      </c>
      <c r="F397" s="364"/>
      <c r="G397" s="340">
        <v>0.08</v>
      </c>
      <c r="H397" s="33">
        <f t="shared" si="156"/>
        <v>0</v>
      </c>
      <c r="I397" s="32">
        <f t="shared" si="157"/>
        <v>0</v>
      </c>
      <c r="J397" s="33">
        <f t="shared" si="158"/>
        <v>0</v>
      </c>
      <c r="K397" s="33">
        <f t="shared" si="159"/>
        <v>0</v>
      </c>
      <c r="L397" s="56"/>
    </row>
    <row r="398" spans="1:12" s="230" customFormat="1" ht="12" x14ac:dyDescent="0.2">
      <c r="A398" s="360" t="s">
        <v>17</v>
      </c>
      <c r="B398" s="318" t="s">
        <v>213</v>
      </c>
      <c r="C398" s="59"/>
      <c r="D398" s="320" t="s">
        <v>14</v>
      </c>
      <c r="E398" s="321">
        <v>500</v>
      </c>
      <c r="F398" s="364"/>
      <c r="G398" s="323">
        <v>0.08</v>
      </c>
      <c r="H398" s="33">
        <f t="shared" si="156"/>
        <v>0</v>
      </c>
      <c r="I398" s="32">
        <f t="shared" si="157"/>
        <v>0</v>
      </c>
      <c r="J398" s="33">
        <f t="shared" si="158"/>
        <v>0</v>
      </c>
      <c r="K398" s="33">
        <f t="shared" si="159"/>
        <v>0</v>
      </c>
      <c r="L398" s="56"/>
    </row>
    <row r="399" spans="1:12" s="230" customFormat="1" ht="23.25" customHeight="1" x14ac:dyDescent="0.2">
      <c r="A399" s="360" t="s">
        <v>61</v>
      </c>
      <c r="B399" s="421" t="s">
        <v>214</v>
      </c>
      <c r="C399" s="59"/>
      <c r="D399" s="320" t="s">
        <v>14</v>
      </c>
      <c r="E399" s="321">
        <v>1000</v>
      </c>
      <c r="F399" s="364"/>
      <c r="G399" s="323">
        <v>0.08</v>
      </c>
      <c r="H399" s="33">
        <f t="shared" si="156"/>
        <v>0</v>
      </c>
      <c r="I399" s="32">
        <f t="shared" si="157"/>
        <v>0</v>
      </c>
      <c r="J399" s="33">
        <f t="shared" si="158"/>
        <v>0</v>
      </c>
      <c r="K399" s="33">
        <f t="shared" si="159"/>
        <v>0</v>
      </c>
      <c r="L399" s="56"/>
    </row>
    <row r="400" spans="1:12" s="230" customFormat="1" ht="12" x14ac:dyDescent="0.2">
      <c r="A400" s="360" t="s">
        <v>87</v>
      </c>
      <c r="B400" s="422" t="s">
        <v>215</v>
      </c>
      <c r="C400" s="338"/>
      <c r="D400" s="356" t="s">
        <v>14</v>
      </c>
      <c r="E400" s="339">
        <v>1000</v>
      </c>
      <c r="F400" s="364"/>
      <c r="G400" s="340">
        <v>0.08</v>
      </c>
      <c r="H400" s="33">
        <f t="shared" si="156"/>
        <v>0</v>
      </c>
      <c r="I400" s="32">
        <f t="shared" si="157"/>
        <v>0</v>
      </c>
      <c r="J400" s="33">
        <f t="shared" si="158"/>
        <v>0</v>
      </c>
      <c r="K400" s="33">
        <f t="shared" si="159"/>
        <v>0</v>
      </c>
      <c r="L400" s="56"/>
    </row>
    <row r="401" spans="1:12" s="230" customFormat="1" ht="12" x14ac:dyDescent="0.2">
      <c r="A401" s="360" t="s">
        <v>89</v>
      </c>
      <c r="B401" s="343" t="s">
        <v>216</v>
      </c>
      <c r="C401" s="342"/>
      <c r="D401" s="320" t="s">
        <v>14</v>
      </c>
      <c r="E401" s="321">
        <v>2000</v>
      </c>
      <c r="F401" s="364"/>
      <c r="G401" s="323">
        <v>0.08</v>
      </c>
      <c r="H401" s="33">
        <f t="shared" si="156"/>
        <v>0</v>
      </c>
      <c r="I401" s="32">
        <f t="shared" si="157"/>
        <v>0</v>
      </c>
      <c r="J401" s="33">
        <f t="shared" si="158"/>
        <v>0</v>
      </c>
      <c r="K401" s="33">
        <f t="shared" si="159"/>
        <v>0</v>
      </c>
      <c r="L401" s="56"/>
    </row>
    <row r="402" spans="1:12" s="230" customFormat="1" ht="12" x14ac:dyDescent="0.2">
      <c r="A402" s="360" t="s">
        <v>91</v>
      </c>
      <c r="B402" s="423" t="s">
        <v>217</v>
      </c>
      <c r="C402" s="345"/>
      <c r="D402" s="326" t="s">
        <v>14</v>
      </c>
      <c r="E402" s="327">
        <v>1000</v>
      </c>
      <c r="F402" s="364"/>
      <c r="G402" s="328">
        <v>0.08</v>
      </c>
      <c r="H402" s="33">
        <f t="shared" si="156"/>
        <v>0</v>
      </c>
      <c r="I402" s="32">
        <f t="shared" si="157"/>
        <v>0</v>
      </c>
      <c r="J402" s="33">
        <f t="shared" si="158"/>
        <v>0</v>
      </c>
      <c r="K402" s="33">
        <f t="shared" si="159"/>
        <v>0</v>
      </c>
      <c r="L402" s="56"/>
    </row>
    <row r="403" spans="1:12" s="230" customFormat="1" ht="12" x14ac:dyDescent="0.2">
      <c r="A403" s="360" t="s">
        <v>218</v>
      </c>
      <c r="B403" s="343" t="s">
        <v>219</v>
      </c>
      <c r="C403" s="342"/>
      <c r="D403" s="320" t="s">
        <v>119</v>
      </c>
      <c r="E403" s="321">
        <v>1500</v>
      </c>
      <c r="F403" s="364"/>
      <c r="G403" s="323">
        <v>0.08</v>
      </c>
      <c r="H403" s="33">
        <f t="shared" si="156"/>
        <v>0</v>
      </c>
      <c r="I403" s="32">
        <f t="shared" si="157"/>
        <v>0</v>
      </c>
      <c r="J403" s="33">
        <f t="shared" si="158"/>
        <v>0</v>
      </c>
      <c r="K403" s="33">
        <f t="shared" si="159"/>
        <v>0</v>
      </c>
      <c r="L403" s="56"/>
    </row>
    <row r="404" spans="1:12" s="230" customFormat="1" ht="12" x14ac:dyDescent="0.2">
      <c r="A404" s="360" t="s">
        <v>228</v>
      </c>
      <c r="B404" s="343" t="s">
        <v>229</v>
      </c>
      <c r="C404" s="342"/>
      <c r="D404" s="320" t="s">
        <v>14</v>
      </c>
      <c r="E404" s="321">
        <v>800</v>
      </c>
      <c r="F404" s="364"/>
      <c r="G404" s="323">
        <v>0.08</v>
      </c>
      <c r="H404" s="33">
        <f t="shared" si="156"/>
        <v>0</v>
      </c>
      <c r="I404" s="32">
        <f t="shared" si="157"/>
        <v>0</v>
      </c>
      <c r="J404" s="33">
        <f t="shared" si="158"/>
        <v>0</v>
      </c>
      <c r="K404" s="33">
        <f t="shared" si="159"/>
        <v>0</v>
      </c>
      <c r="L404" s="56"/>
    </row>
    <row r="405" spans="1:12" s="230" customFormat="1" ht="12" x14ac:dyDescent="0.2">
      <c r="A405" s="360" t="s">
        <v>230</v>
      </c>
      <c r="B405" s="343" t="s">
        <v>231</v>
      </c>
      <c r="C405" s="342"/>
      <c r="D405" s="320" t="s">
        <v>14</v>
      </c>
      <c r="E405" s="321">
        <v>1500</v>
      </c>
      <c r="F405" s="364"/>
      <c r="G405" s="323">
        <v>0.08</v>
      </c>
      <c r="H405" s="33">
        <f t="shared" si="156"/>
        <v>0</v>
      </c>
      <c r="I405" s="32">
        <f t="shared" si="157"/>
        <v>0</v>
      </c>
      <c r="J405" s="33">
        <f t="shared" si="158"/>
        <v>0</v>
      </c>
      <c r="K405" s="33">
        <f t="shared" si="159"/>
        <v>0</v>
      </c>
      <c r="L405" s="56"/>
    </row>
    <row r="406" spans="1:12" s="230" customFormat="1" ht="12" x14ac:dyDescent="0.2">
      <c r="A406" s="360" t="s">
        <v>232</v>
      </c>
      <c r="B406" s="343" t="s">
        <v>233</v>
      </c>
      <c r="C406" s="342"/>
      <c r="D406" s="320" t="s">
        <v>119</v>
      </c>
      <c r="E406" s="321">
        <v>100</v>
      </c>
      <c r="F406" s="364"/>
      <c r="G406" s="323">
        <v>0.08</v>
      </c>
      <c r="H406" s="33">
        <f t="shared" si="156"/>
        <v>0</v>
      </c>
      <c r="I406" s="32">
        <f t="shared" si="157"/>
        <v>0</v>
      </c>
      <c r="J406" s="33">
        <f t="shared" si="158"/>
        <v>0</v>
      </c>
      <c r="K406" s="33">
        <f t="shared" si="159"/>
        <v>0</v>
      </c>
      <c r="L406" s="56"/>
    </row>
    <row r="407" spans="1:12" s="230" customFormat="1" ht="12" x14ac:dyDescent="0.2">
      <c r="A407" s="424" t="s">
        <v>234</v>
      </c>
      <c r="B407" s="423" t="s">
        <v>235</v>
      </c>
      <c r="C407" s="345"/>
      <c r="D407" s="326" t="s">
        <v>14</v>
      </c>
      <c r="E407" s="327">
        <v>2000</v>
      </c>
      <c r="F407" s="364"/>
      <c r="G407" s="323">
        <v>0.08</v>
      </c>
      <c r="H407" s="33">
        <f t="shared" si="156"/>
        <v>0</v>
      </c>
      <c r="I407" s="32">
        <f t="shared" si="157"/>
        <v>0</v>
      </c>
      <c r="J407" s="33">
        <f t="shared" si="158"/>
        <v>0</v>
      </c>
      <c r="K407" s="33">
        <f t="shared" si="159"/>
        <v>0</v>
      </c>
      <c r="L407" s="56"/>
    </row>
    <row r="408" spans="1:12" s="230" customFormat="1" ht="12" x14ac:dyDescent="0.2">
      <c r="A408" s="317" t="s">
        <v>236</v>
      </c>
      <c r="B408" s="56" t="s">
        <v>237</v>
      </c>
      <c r="C408" s="59"/>
      <c r="D408" s="54" t="s">
        <v>14</v>
      </c>
      <c r="E408" s="57">
        <v>2000</v>
      </c>
      <c r="F408" s="364"/>
      <c r="G408" s="328">
        <v>0.08</v>
      </c>
      <c r="H408" s="33">
        <f t="shared" si="156"/>
        <v>0</v>
      </c>
      <c r="I408" s="32">
        <f t="shared" si="157"/>
        <v>0</v>
      </c>
      <c r="J408" s="33">
        <f t="shared" si="158"/>
        <v>0</v>
      </c>
      <c r="K408" s="33">
        <f t="shared" si="159"/>
        <v>0</v>
      </c>
      <c r="L408" s="56"/>
    </row>
    <row r="409" spans="1:12" s="230" customFormat="1" x14ac:dyDescent="0.2">
      <c r="A409" s="365"/>
      <c r="B409" s="408"/>
      <c r="C409" s="427"/>
      <c r="D409" s="428"/>
      <c r="E409" s="367"/>
      <c r="F409" s="772" t="s">
        <v>19</v>
      </c>
      <c r="G409" s="773"/>
      <c r="H409" s="516"/>
      <c r="I409" s="60">
        <f>SUM(I396:I408)</f>
        <v>0</v>
      </c>
      <c r="J409" s="61">
        <f>SUM(J396:J408)</f>
        <v>0</v>
      </c>
      <c r="K409" s="61">
        <f>SUM(K396:K408)</f>
        <v>0</v>
      </c>
      <c r="L409" s="56"/>
    </row>
    <row r="410" spans="1:12" s="230" customFormat="1" x14ac:dyDescent="0.2">
      <c r="A410" s="365"/>
      <c r="B410" s="408"/>
      <c r="C410" s="427"/>
      <c r="D410" s="428"/>
      <c r="E410" s="367"/>
      <c r="F410" s="715"/>
      <c r="G410" s="715"/>
      <c r="H410" s="715"/>
      <c r="I410" s="475"/>
      <c r="J410" s="476"/>
      <c r="K410" s="476"/>
      <c r="L410" s="332"/>
    </row>
    <row r="411" spans="1:12" s="230" customFormat="1" ht="12" x14ac:dyDescent="0.2">
      <c r="A411" s="371"/>
      <c r="B411" s="411" t="s">
        <v>430</v>
      </c>
      <c r="C411" s="369"/>
      <c r="D411" s="369"/>
      <c r="E411" s="388"/>
      <c r="F411" s="432"/>
      <c r="G411" s="698"/>
      <c r="H411" s="595"/>
      <c r="I411" s="433"/>
      <c r="J411" s="434"/>
      <c r="K411" s="433"/>
      <c r="L411" s="369"/>
    </row>
    <row r="412" spans="1:12" s="230" customFormat="1" ht="36" x14ac:dyDescent="0.2">
      <c r="A412" s="297" t="s">
        <v>1</v>
      </c>
      <c r="B412" s="435" t="s">
        <v>2</v>
      </c>
      <c r="C412" s="298" t="s">
        <v>3</v>
      </c>
      <c r="D412" s="297" t="s">
        <v>4</v>
      </c>
      <c r="E412" s="299" t="s">
        <v>5</v>
      </c>
      <c r="F412" s="300" t="s">
        <v>6</v>
      </c>
      <c r="G412" s="718" t="s">
        <v>7</v>
      </c>
      <c r="H412" s="23" t="s">
        <v>316</v>
      </c>
      <c r="I412" s="672" t="s">
        <v>8</v>
      </c>
      <c r="J412" s="303" t="s">
        <v>9</v>
      </c>
      <c r="K412" s="303" t="s">
        <v>10</v>
      </c>
      <c r="L412" s="293" t="s">
        <v>11</v>
      </c>
    </row>
    <row r="413" spans="1:12" s="230" customFormat="1" ht="12" x14ac:dyDescent="0.2">
      <c r="A413" s="719" t="s">
        <v>220</v>
      </c>
      <c r="B413" s="720" t="s">
        <v>221</v>
      </c>
      <c r="C413" s="59"/>
      <c r="D413" s="721" t="s">
        <v>14</v>
      </c>
      <c r="E413" s="57">
        <v>50</v>
      </c>
      <c r="F413" s="722"/>
      <c r="G413" s="700">
        <v>0.08</v>
      </c>
      <c r="H413" s="33">
        <v>0</v>
      </c>
      <c r="I413" s="32">
        <v>0</v>
      </c>
      <c r="J413" s="33">
        <v>0</v>
      </c>
      <c r="K413" s="33">
        <v>0</v>
      </c>
      <c r="L413" s="370"/>
    </row>
    <row r="414" spans="1:12" s="230" customFormat="1" ht="12" x14ac:dyDescent="0.2">
      <c r="A414" s="723" t="s">
        <v>222</v>
      </c>
      <c r="B414" s="724" t="s">
        <v>223</v>
      </c>
      <c r="C414" s="361"/>
      <c r="D414" s="399" t="s">
        <v>14</v>
      </c>
      <c r="E414" s="749">
        <v>50</v>
      </c>
      <c r="F414" s="725"/>
      <c r="G414" s="750">
        <v>0.08</v>
      </c>
      <c r="H414" s="751">
        <v>0</v>
      </c>
      <c r="I414" s="752">
        <v>0</v>
      </c>
      <c r="J414" s="751">
        <v>0</v>
      </c>
      <c r="K414" s="751">
        <v>0</v>
      </c>
      <c r="L414" s="753"/>
    </row>
    <row r="415" spans="1:12" s="230" customFormat="1" ht="24" x14ac:dyDescent="0.2">
      <c r="A415" s="373" t="s">
        <v>224</v>
      </c>
      <c r="B415" s="385" t="s">
        <v>225</v>
      </c>
      <c r="C415" s="59"/>
      <c r="D415" s="54" t="s">
        <v>14</v>
      </c>
      <c r="E415" s="57">
        <v>50</v>
      </c>
      <c r="F415" s="763"/>
      <c r="G415" s="700">
        <v>0.08</v>
      </c>
      <c r="H415" s="33">
        <v>0</v>
      </c>
      <c r="I415" s="32">
        <v>0</v>
      </c>
      <c r="J415" s="33">
        <v>0</v>
      </c>
      <c r="K415" s="33">
        <v>0</v>
      </c>
      <c r="L415" s="370"/>
    </row>
    <row r="416" spans="1:12" s="230" customFormat="1" ht="12" x14ac:dyDescent="0.2">
      <c r="A416" s="754" t="s">
        <v>226</v>
      </c>
      <c r="B416" s="755" t="s">
        <v>227</v>
      </c>
      <c r="C416" s="756"/>
      <c r="D416" s="721" t="s">
        <v>14</v>
      </c>
      <c r="E416" s="757">
        <v>30</v>
      </c>
      <c r="F416" s="758"/>
      <c r="G416" s="759">
        <v>0.08</v>
      </c>
      <c r="H416" s="760">
        <v>0</v>
      </c>
      <c r="I416" s="761">
        <v>0</v>
      </c>
      <c r="J416" s="760">
        <v>0</v>
      </c>
      <c r="K416" s="760">
        <v>0</v>
      </c>
      <c r="L416" s="762"/>
    </row>
    <row r="417" spans="1:12" s="230" customFormat="1" x14ac:dyDescent="0.2">
      <c r="A417" s="371"/>
      <c r="B417" s="381"/>
      <c r="C417" s="369"/>
      <c r="D417" s="365"/>
      <c r="E417" s="367"/>
      <c r="F417" s="768" t="s">
        <v>19</v>
      </c>
      <c r="G417" s="768"/>
      <c r="H417" s="528"/>
      <c r="I417" s="448">
        <f>SUM(I413:I416)</f>
        <v>0</v>
      </c>
      <c r="J417" s="449">
        <f>SUM(J413:J416)</f>
        <v>0</v>
      </c>
      <c r="K417" s="449">
        <f>SUM(K413:K416)</f>
        <v>0</v>
      </c>
      <c r="L417" s="370"/>
    </row>
    <row r="418" spans="1:12" s="230" customFormat="1" x14ac:dyDescent="0.2">
      <c r="A418" s="371"/>
      <c r="B418" s="381"/>
      <c r="C418" s="369"/>
      <c r="D418" s="365"/>
      <c r="E418" s="367"/>
      <c r="F418" s="715"/>
      <c r="G418" s="715"/>
      <c r="H418" s="529"/>
      <c r="I418" s="770"/>
      <c r="J418" s="771"/>
      <c r="K418" s="771"/>
      <c r="L418" s="369"/>
    </row>
    <row r="419" spans="1:12" s="230" customFormat="1" ht="12" x14ac:dyDescent="0.2">
      <c r="A419" s="365"/>
      <c r="B419" s="418" t="s">
        <v>431</v>
      </c>
      <c r="C419" s="650"/>
      <c r="D419" s="399"/>
      <c r="E419" s="367"/>
      <c r="F419" s="413"/>
      <c r="G419" s="402"/>
      <c r="H419" s="683"/>
      <c r="I419" s="403"/>
      <c r="J419" s="404"/>
      <c r="K419" s="404"/>
      <c r="L419" s="332"/>
    </row>
    <row r="420" spans="1:12" s="230" customFormat="1" ht="36" x14ac:dyDescent="0.2">
      <c r="A420" s="405" t="s">
        <v>1</v>
      </c>
      <c r="B420" s="405" t="s">
        <v>2</v>
      </c>
      <c r="C420" s="298" t="s">
        <v>3</v>
      </c>
      <c r="D420" s="297" t="s">
        <v>4</v>
      </c>
      <c r="E420" s="299" t="s">
        <v>5</v>
      </c>
      <c r="F420" s="300" t="s">
        <v>6</v>
      </c>
      <c r="G420" s="406" t="s">
        <v>7</v>
      </c>
      <c r="H420" s="23" t="s">
        <v>316</v>
      </c>
      <c r="I420" s="407" t="s">
        <v>8</v>
      </c>
      <c r="J420" s="300" t="s">
        <v>9</v>
      </c>
      <c r="K420" s="300" t="s">
        <v>10</v>
      </c>
      <c r="L420" s="293" t="s">
        <v>11</v>
      </c>
    </row>
    <row r="421" spans="1:12" s="230" customFormat="1" ht="36" x14ac:dyDescent="0.2">
      <c r="A421" s="54">
        <v>20</v>
      </c>
      <c r="B421" s="329" t="s">
        <v>240</v>
      </c>
      <c r="C421" s="330"/>
      <c r="D421" s="425" t="s">
        <v>14</v>
      </c>
      <c r="E421" s="57">
        <v>50</v>
      </c>
      <c r="F421" s="364"/>
      <c r="G421" s="55">
        <v>0.08</v>
      </c>
      <c r="H421" s="33">
        <v>0</v>
      </c>
      <c r="I421" s="32">
        <v>0</v>
      </c>
      <c r="J421" s="33">
        <v>0</v>
      </c>
      <c r="K421" s="33">
        <v>0</v>
      </c>
      <c r="L421" s="59"/>
    </row>
    <row r="422" spans="1:12" s="230" customFormat="1" x14ac:dyDescent="0.2">
      <c r="A422" s="365"/>
      <c r="B422" s="408"/>
      <c r="C422" s="427"/>
      <c r="D422" s="428"/>
      <c r="E422" s="367"/>
      <c r="F422" s="774" t="s">
        <v>19</v>
      </c>
      <c r="G422" s="774"/>
      <c r="H422" s="769"/>
      <c r="I422" s="665">
        <f>SUM(I421:I421)</f>
        <v>0</v>
      </c>
      <c r="J422" s="282">
        <f>SUM(J421:J421)</f>
        <v>0</v>
      </c>
      <c r="K422" s="282">
        <f>SUM(K421:K421)</f>
        <v>0</v>
      </c>
      <c r="L422" s="666"/>
    </row>
    <row r="423" spans="1:12" s="230" customFormat="1" x14ac:dyDescent="0.2">
      <c r="A423" s="371"/>
      <c r="B423" s="381"/>
      <c r="C423" s="369"/>
      <c r="D423" s="365"/>
      <c r="E423" s="367"/>
      <c r="F423" s="715"/>
      <c r="G423" s="715"/>
      <c r="H423" s="529"/>
      <c r="I423" s="770"/>
      <c r="J423" s="771"/>
      <c r="K423" s="771"/>
      <c r="L423" s="369"/>
    </row>
    <row r="424" spans="1:12" s="230" customFormat="1" x14ac:dyDescent="0.2">
      <c r="A424" s="581"/>
      <c r="B424" s="582"/>
      <c r="C424" s="588"/>
      <c r="D424" s="589"/>
      <c r="E424" s="583"/>
      <c r="F424" s="529"/>
      <c r="G424" s="529"/>
      <c r="H424" s="529"/>
      <c r="I424" s="475"/>
      <c r="J424" s="476"/>
      <c r="K424" s="476"/>
      <c r="L424" s="332"/>
    </row>
    <row r="425" spans="1:12" s="230" customFormat="1" ht="12" x14ac:dyDescent="0.2">
      <c r="A425" s="365"/>
      <c r="B425" s="418" t="s">
        <v>375</v>
      </c>
      <c r="C425" s="650"/>
      <c r="D425" s="399"/>
      <c r="E425" s="367"/>
      <c r="F425" s="413"/>
      <c r="G425" s="402"/>
      <c r="H425" s="683"/>
      <c r="I425" s="403"/>
      <c r="J425" s="404"/>
      <c r="K425" s="404"/>
      <c r="L425" s="332"/>
    </row>
    <row r="426" spans="1:12" s="230" customFormat="1" ht="36" x14ac:dyDescent="0.2">
      <c r="A426" s="405" t="s">
        <v>1</v>
      </c>
      <c r="B426" s="405" t="s">
        <v>2</v>
      </c>
      <c r="C426" s="298" t="s">
        <v>3</v>
      </c>
      <c r="D426" s="297" t="s">
        <v>4</v>
      </c>
      <c r="E426" s="299" t="s">
        <v>5</v>
      </c>
      <c r="F426" s="300" t="s">
        <v>6</v>
      </c>
      <c r="G426" s="406" t="s">
        <v>7</v>
      </c>
      <c r="H426" s="23" t="s">
        <v>316</v>
      </c>
      <c r="I426" s="407" t="s">
        <v>8</v>
      </c>
      <c r="J426" s="300" t="s">
        <v>9</v>
      </c>
      <c r="K426" s="300" t="s">
        <v>10</v>
      </c>
      <c r="L426" s="293" t="s">
        <v>11</v>
      </c>
    </row>
    <row r="427" spans="1:12" s="230" customFormat="1" ht="60" x14ac:dyDescent="0.2">
      <c r="A427" s="54">
        <v>1</v>
      </c>
      <c r="B427" s="329" t="s">
        <v>315</v>
      </c>
      <c r="C427" s="330"/>
      <c r="D427" s="425" t="s">
        <v>119</v>
      </c>
      <c r="E427" s="57">
        <v>150</v>
      </c>
      <c r="F427" s="364"/>
      <c r="G427" s="55">
        <v>0.08</v>
      </c>
      <c r="H427" s="33">
        <f t="shared" ref="H427" si="160">F427*G427+F427</f>
        <v>0</v>
      </c>
      <c r="I427" s="32">
        <f t="shared" ref="I427" si="161">E427*F427</f>
        <v>0</v>
      </c>
      <c r="J427" s="33">
        <f t="shared" ref="J427" si="162">K427-I427</f>
        <v>0</v>
      </c>
      <c r="K427" s="33">
        <f t="shared" ref="K427" si="163">E427*H427</f>
        <v>0</v>
      </c>
      <c r="L427" s="59">
        <v>1</v>
      </c>
    </row>
    <row r="428" spans="1:12" s="230" customFormat="1" x14ac:dyDescent="0.2">
      <c r="A428" s="365"/>
      <c r="B428" s="408"/>
      <c r="C428" s="427"/>
      <c r="D428" s="428"/>
      <c r="E428" s="367"/>
      <c r="F428" s="774" t="s">
        <v>19</v>
      </c>
      <c r="G428" s="774"/>
      <c r="H428" s="517"/>
      <c r="I428" s="665">
        <f>SUM(I427:I427)</f>
        <v>0</v>
      </c>
      <c r="J428" s="282">
        <f>SUM(J427:J427)</f>
        <v>0</v>
      </c>
      <c r="K428" s="282">
        <f>SUM(K427:K427)</f>
        <v>0</v>
      </c>
      <c r="L428" s="666"/>
    </row>
    <row r="429" spans="1:12" s="230" customFormat="1" x14ac:dyDescent="0.2">
      <c r="A429" s="581"/>
      <c r="B429" s="582"/>
      <c r="C429" s="588"/>
      <c r="D429" s="589"/>
      <c r="E429" s="583"/>
      <c r="F429" s="529"/>
      <c r="G429" s="529"/>
      <c r="H429" s="529"/>
      <c r="I429" s="475"/>
      <c r="J429" s="476"/>
      <c r="K429" s="476"/>
      <c r="L429" s="332"/>
    </row>
    <row r="430" spans="1:12" s="230" customFormat="1" x14ac:dyDescent="0.2">
      <c r="A430" s="581"/>
      <c r="B430" s="582"/>
      <c r="C430" s="588"/>
      <c r="D430" s="589"/>
      <c r="E430" s="583"/>
      <c r="F430" s="529"/>
      <c r="G430" s="529"/>
      <c r="H430" s="529"/>
      <c r="I430" s="475"/>
      <c r="J430" s="476"/>
      <c r="K430" s="476"/>
      <c r="L430" s="332"/>
    </row>
    <row r="431" spans="1:12" s="230" customFormat="1" x14ac:dyDescent="0.2">
      <c r="A431" s="581"/>
      <c r="B431" s="582"/>
      <c r="C431" s="588"/>
      <c r="D431" s="589"/>
      <c r="E431" s="583"/>
      <c r="F431" s="529"/>
      <c r="G431" s="529"/>
      <c r="H431" s="529"/>
      <c r="I431" s="475"/>
      <c r="J431" s="476"/>
      <c r="K431" s="476"/>
      <c r="L431" s="332"/>
    </row>
    <row r="432" spans="1:12" s="230" customFormat="1" ht="12" x14ac:dyDescent="0.2">
      <c r="A432" s="365"/>
      <c r="B432" s="418" t="s">
        <v>376</v>
      </c>
      <c r="C432" s="650"/>
      <c r="D432" s="399"/>
      <c r="E432" s="367"/>
      <c r="F432" s="413"/>
      <c r="G432" s="402"/>
      <c r="H432" s="683"/>
      <c r="I432" s="403"/>
      <c r="J432" s="404"/>
      <c r="K432" s="404"/>
      <c r="L432" s="332"/>
    </row>
    <row r="433" spans="1:12" s="230" customFormat="1" ht="36" x14ac:dyDescent="0.2">
      <c r="A433" s="405" t="s">
        <v>1</v>
      </c>
      <c r="B433" s="405" t="s">
        <v>2</v>
      </c>
      <c r="C433" s="298" t="s">
        <v>3</v>
      </c>
      <c r="D433" s="297" t="s">
        <v>4</v>
      </c>
      <c r="E433" s="299" t="s">
        <v>5</v>
      </c>
      <c r="F433" s="300" t="s">
        <v>6</v>
      </c>
      <c r="G433" s="406" t="s">
        <v>7</v>
      </c>
      <c r="H433" s="23" t="s">
        <v>316</v>
      </c>
      <c r="I433" s="407" t="s">
        <v>8</v>
      </c>
      <c r="J433" s="300" t="s">
        <v>9</v>
      </c>
      <c r="K433" s="300" t="s">
        <v>10</v>
      </c>
      <c r="L433" s="293" t="s">
        <v>11</v>
      </c>
    </row>
    <row r="434" spans="1:12" s="230" customFormat="1" ht="12" x14ac:dyDescent="0.2">
      <c r="A434" s="317" t="s">
        <v>238</v>
      </c>
      <c r="B434" s="329" t="s">
        <v>239</v>
      </c>
      <c r="C434" s="330"/>
      <c r="D434" s="425" t="s">
        <v>14</v>
      </c>
      <c r="E434" s="331">
        <v>3000</v>
      </c>
      <c r="F434" s="364"/>
      <c r="G434" s="426">
        <v>0.08</v>
      </c>
      <c r="H434" s="33">
        <f t="shared" ref="H434" si="164">F434*G434+F434</f>
        <v>0</v>
      </c>
      <c r="I434" s="32">
        <f t="shared" ref="I434" si="165">E434*F434</f>
        <v>0</v>
      </c>
      <c r="J434" s="33">
        <f t="shared" ref="J434" si="166">K434-I434</f>
        <v>0</v>
      </c>
      <c r="K434" s="33">
        <f t="shared" ref="K434" si="167">E434*H434</f>
        <v>0</v>
      </c>
      <c r="L434" s="56"/>
    </row>
    <row r="435" spans="1:12" s="230" customFormat="1" x14ac:dyDescent="0.2">
      <c r="A435" s="365"/>
      <c r="B435" s="408"/>
      <c r="C435" s="427"/>
      <c r="D435" s="428"/>
      <c r="E435" s="367"/>
      <c r="F435" s="772" t="s">
        <v>19</v>
      </c>
      <c r="G435" s="772"/>
      <c r="H435" s="516"/>
      <c r="I435" s="60">
        <f>SUM(I434)</f>
        <v>0</v>
      </c>
      <c r="J435" s="61">
        <f>SUM(J434)</f>
        <v>0</v>
      </c>
      <c r="K435" s="61">
        <f>SUM(K434)</f>
        <v>0</v>
      </c>
      <c r="L435" s="56"/>
    </row>
    <row r="436" spans="1:12" x14ac:dyDescent="0.2">
      <c r="A436" s="590"/>
      <c r="B436" s="590"/>
      <c r="C436" s="590"/>
      <c r="D436" s="590"/>
      <c r="E436" s="591"/>
      <c r="F436" s="592"/>
      <c r="G436" s="590"/>
      <c r="H436" s="592"/>
      <c r="I436" s="431"/>
      <c r="J436" s="431"/>
      <c r="K436" s="431"/>
      <c r="L436" s="296"/>
    </row>
    <row r="437" spans="1:12" s="15" customFormat="1" ht="12" x14ac:dyDescent="0.2">
      <c r="A437" s="371"/>
      <c r="B437" s="411" t="s">
        <v>377</v>
      </c>
      <c r="C437" s="369"/>
      <c r="D437" s="369"/>
      <c r="E437" s="388"/>
      <c r="F437" s="432"/>
      <c r="G437" s="698"/>
      <c r="H437" s="595"/>
      <c r="I437" s="433"/>
      <c r="J437" s="434"/>
      <c r="K437" s="433"/>
      <c r="L437" s="369"/>
    </row>
    <row r="438" spans="1:12" s="58" customFormat="1" ht="36" x14ac:dyDescent="0.2">
      <c r="A438" s="297" t="s">
        <v>1</v>
      </c>
      <c r="B438" s="435" t="s">
        <v>2</v>
      </c>
      <c r="C438" s="298" t="s">
        <v>3</v>
      </c>
      <c r="D438" s="297" t="s">
        <v>4</v>
      </c>
      <c r="E438" s="299" t="s">
        <v>5</v>
      </c>
      <c r="F438" s="300" t="s">
        <v>6</v>
      </c>
      <c r="G438" s="718" t="s">
        <v>7</v>
      </c>
      <c r="H438" s="23" t="s">
        <v>316</v>
      </c>
      <c r="I438" s="672" t="s">
        <v>8</v>
      </c>
      <c r="J438" s="303" t="s">
        <v>9</v>
      </c>
      <c r="K438" s="303" t="s">
        <v>10</v>
      </c>
      <c r="L438" s="293" t="s">
        <v>11</v>
      </c>
    </row>
    <row r="439" spans="1:12" s="15" customFormat="1" ht="48" x14ac:dyDescent="0.2">
      <c r="A439" s="719" t="s">
        <v>12</v>
      </c>
      <c r="B439" s="720" t="s">
        <v>335</v>
      </c>
      <c r="C439" s="59"/>
      <c r="D439" s="721" t="s">
        <v>14</v>
      </c>
      <c r="E439" s="57">
        <v>500</v>
      </c>
      <c r="F439" s="722"/>
      <c r="G439" s="700">
        <v>0.08</v>
      </c>
      <c r="H439" s="33">
        <f t="shared" ref="H439:H442" si="168">F439*G439+F439</f>
        <v>0</v>
      </c>
      <c r="I439" s="32">
        <f t="shared" ref="I439:I442" si="169">E439*F439</f>
        <v>0</v>
      </c>
      <c r="J439" s="33">
        <f t="shared" ref="J439:J442" si="170">K439-I439</f>
        <v>0</v>
      </c>
      <c r="K439" s="33">
        <f t="shared" ref="K439:K442" si="171">E439*H439</f>
        <v>0</v>
      </c>
      <c r="L439" s="370"/>
    </row>
    <row r="440" spans="1:12" s="15" customFormat="1" ht="48" x14ac:dyDescent="0.2">
      <c r="A440" s="723" t="s">
        <v>15</v>
      </c>
      <c r="B440" s="724" t="s">
        <v>336</v>
      </c>
      <c r="C440" s="361"/>
      <c r="D440" s="399" t="s">
        <v>14</v>
      </c>
      <c r="E440" s="749">
        <v>500</v>
      </c>
      <c r="F440" s="725"/>
      <c r="G440" s="750">
        <v>0.08</v>
      </c>
      <c r="H440" s="751">
        <f t="shared" si="168"/>
        <v>0</v>
      </c>
      <c r="I440" s="752">
        <f t="shared" si="169"/>
        <v>0</v>
      </c>
      <c r="J440" s="751">
        <f t="shared" si="170"/>
        <v>0</v>
      </c>
      <c r="K440" s="751">
        <f t="shared" si="171"/>
        <v>0</v>
      </c>
      <c r="L440" s="753"/>
    </row>
    <row r="441" spans="1:12" s="15" customFormat="1" ht="12" x14ac:dyDescent="0.2">
      <c r="A441" s="373" t="s">
        <v>17</v>
      </c>
      <c r="B441" s="385" t="s">
        <v>337</v>
      </c>
      <c r="C441" s="59"/>
      <c r="D441" s="54" t="s">
        <v>14</v>
      </c>
      <c r="E441" s="57">
        <v>500</v>
      </c>
      <c r="F441" s="763"/>
      <c r="G441" s="700">
        <v>0.08</v>
      </c>
      <c r="H441" s="33">
        <f t="shared" ref="H441" si="172">F441*G441+F441</f>
        <v>0</v>
      </c>
      <c r="I441" s="32">
        <f t="shared" ref="I441" si="173">E441*F441</f>
        <v>0</v>
      </c>
      <c r="J441" s="33">
        <f t="shared" ref="J441" si="174">K441-I441</f>
        <v>0</v>
      </c>
      <c r="K441" s="33">
        <f t="shared" ref="K441" si="175">E441*H441</f>
        <v>0</v>
      </c>
      <c r="L441" s="370"/>
    </row>
    <row r="442" spans="1:12" s="15" customFormat="1" ht="12" x14ac:dyDescent="0.2">
      <c r="A442" s="754" t="s">
        <v>61</v>
      </c>
      <c r="B442" s="755" t="s">
        <v>412</v>
      </c>
      <c r="C442" s="756"/>
      <c r="D442" s="721" t="s">
        <v>14</v>
      </c>
      <c r="E442" s="757">
        <v>600</v>
      </c>
      <c r="F442" s="758"/>
      <c r="G442" s="759">
        <v>0.08</v>
      </c>
      <c r="H442" s="760">
        <f t="shared" si="168"/>
        <v>0</v>
      </c>
      <c r="I442" s="761">
        <f t="shared" si="169"/>
        <v>0</v>
      </c>
      <c r="J442" s="760">
        <f t="shared" si="170"/>
        <v>0</v>
      </c>
      <c r="K442" s="760">
        <f t="shared" si="171"/>
        <v>0</v>
      </c>
      <c r="L442" s="762"/>
    </row>
    <row r="443" spans="1:12" s="15" customFormat="1" x14ac:dyDescent="0.2">
      <c r="A443" s="371"/>
      <c r="B443" s="381"/>
      <c r="C443" s="369"/>
      <c r="D443" s="365"/>
      <c r="E443" s="367"/>
      <c r="F443" s="714" t="s">
        <v>19</v>
      </c>
      <c r="G443" s="714"/>
      <c r="H443" s="528"/>
      <c r="I443" s="448">
        <f>SUM(I439:I442)</f>
        <v>0</v>
      </c>
      <c r="J443" s="449">
        <f>SUM(J439:J442)</f>
        <v>0</v>
      </c>
      <c r="K443" s="449">
        <f>SUM(K439:K442)</f>
        <v>0</v>
      </c>
      <c r="L443" s="370"/>
    </row>
    <row r="444" spans="1:12" s="15" customFormat="1" ht="12" x14ac:dyDescent="0.2">
      <c r="A444" s="372"/>
      <c r="B444" s="372"/>
      <c r="C444" s="593"/>
      <c r="D444" s="593"/>
      <c r="E444" s="597"/>
      <c r="F444" s="594"/>
      <c r="G444" s="584"/>
      <c r="H444" s="584"/>
      <c r="I444" s="409"/>
      <c r="J444" s="436"/>
      <c r="K444" s="437"/>
      <c r="L444" s="369"/>
    </row>
    <row r="445" spans="1:12" s="15" customFormat="1" ht="12" x14ac:dyDescent="0.2">
      <c r="A445" s="372"/>
      <c r="B445" s="596"/>
      <c r="C445" s="593"/>
      <c r="D445" s="593"/>
      <c r="E445" s="597"/>
      <c r="F445" s="594"/>
      <c r="G445" s="584"/>
      <c r="H445" s="584"/>
      <c r="I445" s="409"/>
      <c r="J445" s="434"/>
      <c r="K445" s="433"/>
      <c r="L445" s="369"/>
    </row>
    <row r="446" spans="1:12" x14ac:dyDescent="0.2">
      <c r="A446" s="590"/>
      <c r="B446" s="590"/>
      <c r="C446" s="590"/>
      <c r="D446" s="590"/>
      <c r="E446" s="591"/>
      <c r="F446" s="592"/>
      <c r="G446" s="590"/>
      <c r="H446" s="592"/>
      <c r="I446" s="431"/>
      <c r="J446" s="431"/>
      <c r="K446" s="431"/>
      <c r="L446" s="296"/>
    </row>
    <row r="447" spans="1:12" s="15" customFormat="1" ht="12" x14ac:dyDescent="0.2">
      <c r="A447" s="371"/>
      <c r="B447" s="438" t="s">
        <v>378</v>
      </c>
      <c r="C447" s="615"/>
      <c r="D447" s="381"/>
      <c r="E447" s="697"/>
      <c r="F447" s="432"/>
      <c r="G447" s="698"/>
      <c r="H447" s="595"/>
      <c r="I447" s="433"/>
      <c r="J447" s="434"/>
      <c r="K447" s="433"/>
      <c r="L447" s="369"/>
    </row>
    <row r="448" spans="1:12" s="58" customFormat="1" ht="36" x14ac:dyDescent="0.2">
      <c r="A448" s="297" t="s">
        <v>1</v>
      </c>
      <c r="B448" s="297" t="s">
        <v>2</v>
      </c>
      <c r="C448" s="298" t="s">
        <v>3</v>
      </c>
      <c r="D448" s="297" t="s">
        <v>4</v>
      </c>
      <c r="E448" s="299" t="s">
        <v>5</v>
      </c>
      <c r="F448" s="300" t="s">
        <v>6</v>
      </c>
      <c r="G448" s="301" t="s">
        <v>7</v>
      </c>
      <c r="H448" s="23" t="s">
        <v>316</v>
      </c>
      <c r="I448" s="302" t="s">
        <v>8</v>
      </c>
      <c r="J448" s="303" t="s">
        <v>9</v>
      </c>
      <c r="K448" s="303" t="s">
        <v>10</v>
      </c>
      <c r="L448" s="293" t="s">
        <v>11</v>
      </c>
    </row>
    <row r="449" spans="1:12" s="15" customFormat="1" ht="12" x14ac:dyDescent="0.2">
      <c r="A449" s="317">
        <v>1</v>
      </c>
      <c r="B449" s="56" t="s">
        <v>241</v>
      </c>
      <c r="C449" s="370"/>
      <c r="D449" s="317" t="s">
        <v>83</v>
      </c>
      <c r="E449" s="57">
        <v>60</v>
      </c>
      <c r="F449" s="699"/>
      <c r="G449" s="700">
        <v>0.08</v>
      </c>
      <c r="H449" s="33">
        <f t="shared" ref="H449:H455" si="176">F449*G449+F449</f>
        <v>0</v>
      </c>
      <c r="I449" s="32">
        <f t="shared" ref="I449:I455" si="177">E449*F449</f>
        <v>0</v>
      </c>
      <c r="J449" s="33">
        <f t="shared" ref="J449:J455" si="178">K449-I449</f>
        <v>0</v>
      </c>
      <c r="K449" s="33">
        <f t="shared" ref="K449:K455" si="179">E449*H449</f>
        <v>0</v>
      </c>
      <c r="L449" s="56" t="s">
        <v>242</v>
      </c>
    </row>
    <row r="450" spans="1:12" s="15" customFormat="1" ht="12" x14ac:dyDescent="0.2">
      <c r="A450" s="317">
        <v>2</v>
      </c>
      <c r="B450" s="56" t="s">
        <v>243</v>
      </c>
      <c r="C450" s="370"/>
      <c r="D450" s="317" t="s">
        <v>14</v>
      </c>
      <c r="E450" s="57">
        <v>3000</v>
      </c>
      <c r="F450" s="699"/>
      <c r="G450" s="700">
        <v>0.08</v>
      </c>
      <c r="H450" s="33">
        <f t="shared" si="176"/>
        <v>0</v>
      </c>
      <c r="I450" s="32">
        <f t="shared" si="177"/>
        <v>0</v>
      </c>
      <c r="J450" s="33">
        <f t="shared" si="178"/>
        <v>0</v>
      </c>
      <c r="K450" s="33">
        <f t="shared" si="179"/>
        <v>0</v>
      </c>
      <c r="L450" s="56"/>
    </row>
    <row r="451" spans="1:12" s="15" customFormat="1" ht="12" x14ac:dyDescent="0.2">
      <c r="A451" s="317">
        <v>3</v>
      </c>
      <c r="B451" s="56" t="s">
        <v>318</v>
      </c>
      <c r="C451" s="370"/>
      <c r="D451" s="317" t="s">
        <v>14</v>
      </c>
      <c r="E451" s="57">
        <v>500</v>
      </c>
      <c r="F451" s="699"/>
      <c r="G451" s="700">
        <v>0.08</v>
      </c>
      <c r="H451" s="33">
        <f t="shared" si="176"/>
        <v>0</v>
      </c>
      <c r="I451" s="32">
        <f t="shared" si="177"/>
        <v>0</v>
      </c>
      <c r="J451" s="33">
        <f t="shared" si="178"/>
        <v>0</v>
      </c>
      <c r="K451" s="33">
        <f t="shared" si="179"/>
        <v>0</v>
      </c>
      <c r="L451" s="56"/>
    </row>
    <row r="452" spans="1:12" s="15" customFormat="1" ht="12" x14ac:dyDescent="0.2">
      <c r="A452" s="317">
        <v>4</v>
      </c>
      <c r="B452" s="56" t="s">
        <v>293</v>
      </c>
      <c r="C452" s="370"/>
      <c r="D452" s="317" t="s">
        <v>14</v>
      </c>
      <c r="E452" s="57">
        <v>100</v>
      </c>
      <c r="F452" s="699"/>
      <c r="G452" s="700">
        <v>0.08</v>
      </c>
      <c r="H452" s="33">
        <f t="shared" si="176"/>
        <v>0</v>
      </c>
      <c r="I452" s="32">
        <f t="shared" si="177"/>
        <v>0</v>
      </c>
      <c r="J452" s="33">
        <f t="shared" si="178"/>
        <v>0</v>
      </c>
      <c r="K452" s="33">
        <f t="shared" si="179"/>
        <v>0</v>
      </c>
      <c r="L452" s="56" t="s">
        <v>296</v>
      </c>
    </row>
    <row r="453" spans="1:12" s="15" customFormat="1" ht="12" x14ac:dyDescent="0.2">
      <c r="A453" s="317">
        <v>5</v>
      </c>
      <c r="B453" s="56" t="s">
        <v>244</v>
      </c>
      <c r="C453" s="370"/>
      <c r="D453" s="317" t="s">
        <v>14</v>
      </c>
      <c r="E453" s="57">
        <v>120</v>
      </c>
      <c r="F453" s="699"/>
      <c r="G453" s="700">
        <v>0.08</v>
      </c>
      <c r="H453" s="33">
        <f t="shared" si="176"/>
        <v>0</v>
      </c>
      <c r="I453" s="32">
        <f t="shared" si="177"/>
        <v>0</v>
      </c>
      <c r="J453" s="33">
        <f t="shared" si="178"/>
        <v>0</v>
      </c>
      <c r="K453" s="33">
        <f t="shared" si="179"/>
        <v>0</v>
      </c>
      <c r="L453" s="56" t="s">
        <v>296</v>
      </c>
    </row>
    <row r="454" spans="1:12" s="15" customFormat="1" ht="12" x14ac:dyDescent="0.2">
      <c r="A454" s="317">
        <v>6</v>
      </c>
      <c r="B454" s="56" t="s">
        <v>245</v>
      </c>
      <c r="C454" s="370"/>
      <c r="D454" s="317" t="s">
        <v>83</v>
      </c>
      <c r="E454" s="57">
        <v>10</v>
      </c>
      <c r="F454" s="699"/>
      <c r="G454" s="700">
        <v>0.08</v>
      </c>
      <c r="H454" s="33">
        <f t="shared" si="176"/>
        <v>0</v>
      </c>
      <c r="I454" s="32">
        <f t="shared" si="177"/>
        <v>0</v>
      </c>
      <c r="J454" s="33">
        <f t="shared" si="178"/>
        <v>0</v>
      </c>
      <c r="K454" s="33">
        <f t="shared" si="179"/>
        <v>0</v>
      </c>
      <c r="L454" s="56" t="s">
        <v>296</v>
      </c>
    </row>
    <row r="455" spans="1:12" s="15" customFormat="1" ht="48" x14ac:dyDescent="0.2">
      <c r="A455" s="317">
        <v>7</v>
      </c>
      <c r="B455" s="56" t="s">
        <v>436</v>
      </c>
      <c r="C455" s="370"/>
      <c r="D455" s="317" t="s">
        <v>14</v>
      </c>
      <c r="E455" s="57">
        <v>80</v>
      </c>
      <c r="F455" s="699"/>
      <c r="G455" s="700">
        <v>0.08</v>
      </c>
      <c r="H455" s="33">
        <f t="shared" si="176"/>
        <v>0</v>
      </c>
      <c r="I455" s="32">
        <f t="shared" si="177"/>
        <v>0</v>
      </c>
      <c r="J455" s="33">
        <f t="shared" si="178"/>
        <v>0</v>
      </c>
      <c r="K455" s="33">
        <f t="shared" si="179"/>
        <v>0</v>
      </c>
      <c r="L455" s="56" t="s">
        <v>295</v>
      </c>
    </row>
    <row r="456" spans="1:12" s="15" customFormat="1" x14ac:dyDescent="0.2">
      <c r="A456" s="371"/>
      <c r="B456" s="369"/>
      <c r="C456" s="371"/>
      <c r="D456" s="365"/>
      <c r="E456" s="367"/>
      <c r="F456" s="662" t="s">
        <v>19</v>
      </c>
      <c r="G456" s="662"/>
      <c r="H456" s="576"/>
      <c r="I456" s="466">
        <f>SUM(I449:I455)</f>
        <v>0</v>
      </c>
      <c r="J456" s="467">
        <f>SUM(J449:J455)</f>
        <v>0</v>
      </c>
      <c r="K456" s="467">
        <f>SUM(K449:K455)</f>
        <v>0</v>
      </c>
      <c r="L456" s="56"/>
    </row>
    <row r="457" spans="1:12" x14ac:dyDescent="0.2">
      <c r="A457" s="429"/>
      <c r="B457" s="429"/>
      <c r="C457" s="429"/>
      <c r="D457" s="429"/>
      <c r="E457" s="430"/>
      <c r="F457" s="431"/>
      <c r="G457" s="429"/>
      <c r="H457" s="592"/>
      <c r="I457" s="431"/>
      <c r="J457" s="431"/>
      <c r="K457" s="431"/>
      <c r="L457" s="296"/>
    </row>
    <row r="458" spans="1:12" ht="27.75" customHeight="1" x14ac:dyDescent="0.2">
      <c r="A458" s="371"/>
      <c r="B458" s="438" t="s">
        <v>379</v>
      </c>
      <c r="C458" s="615"/>
      <c r="D458" s="438"/>
      <c r="E458" s="439"/>
      <c r="F458" s="438"/>
      <c r="G458" s="438"/>
      <c r="H458" s="684"/>
      <c r="I458" s="432"/>
      <c r="J458" s="434"/>
      <c r="K458" s="433"/>
      <c r="L458" s="296"/>
    </row>
    <row r="459" spans="1:12" ht="37.5" customHeight="1" x14ac:dyDescent="0.2">
      <c r="A459" s="297" t="s">
        <v>1</v>
      </c>
      <c r="B459" s="297" t="s">
        <v>2</v>
      </c>
      <c r="C459" s="298" t="s">
        <v>3</v>
      </c>
      <c r="D459" s="297" t="s">
        <v>4</v>
      </c>
      <c r="E459" s="299" t="s">
        <v>5</v>
      </c>
      <c r="F459" s="300" t="s">
        <v>6</v>
      </c>
      <c r="G459" s="301" t="s">
        <v>7</v>
      </c>
      <c r="H459" s="23" t="s">
        <v>316</v>
      </c>
      <c r="I459" s="302" t="s">
        <v>8</v>
      </c>
      <c r="J459" s="303" t="s">
        <v>9</v>
      </c>
      <c r="K459" s="303" t="s">
        <v>10</v>
      </c>
      <c r="L459" s="293" t="s">
        <v>11</v>
      </c>
    </row>
    <row r="460" spans="1:12" x14ac:dyDescent="0.2">
      <c r="A460" s="373">
        <v>1</v>
      </c>
      <c r="B460" s="370" t="s">
        <v>246</v>
      </c>
      <c r="C460" s="374"/>
      <c r="D460" s="59" t="s">
        <v>119</v>
      </c>
      <c r="E460" s="331">
        <v>900</v>
      </c>
      <c r="F460" s="442"/>
      <c r="G460" s="455">
        <v>0.08</v>
      </c>
      <c r="H460" s="33">
        <f t="shared" ref="H460:H476" si="180">F460*G460+F460</f>
        <v>0</v>
      </c>
      <c r="I460" s="32">
        <f t="shared" ref="I460:I476" si="181">E460*F460</f>
        <v>0</v>
      </c>
      <c r="J460" s="33">
        <f t="shared" ref="J460:J476" si="182">K460-I460</f>
        <v>0</v>
      </c>
      <c r="K460" s="33">
        <f t="shared" ref="K460:K476" si="183">E460*H460</f>
        <v>0</v>
      </c>
      <c r="L460" s="271"/>
    </row>
    <row r="461" spans="1:12" ht="24" x14ac:dyDescent="0.2">
      <c r="A461" s="373">
        <v>2</v>
      </c>
      <c r="B461" s="370" t="s">
        <v>429</v>
      </c>
      <c r="C461" s="374"/>
      <c r="D461" s="59" t="s">
        <v>14</v>
      </c>
      <c r="E461" s="57">
        <v>10000</v>
      </c>
      <c r="F461" s="442"/>
      <c r="G461" s="455">
        <v>0.08</v>
      </c>
      <c r="H461" s="33">
        <f t="shared" ref="H461" si="184">F461*G461+F461</f>
        <v>0</v>
      </c>
      <c r="I461" s="32">
        <f t="shared" ref="I461" si="185">E461*F461</f>
        <v>0</v>
      </c>
      <c r="J461" s="33">
        <f t="shared" ref="J461" si="186">K461-I461</f>
        <v>0</v>
      </c>
      <c r="K461" s="33">
        <f t="shared" ref="K461" si="187">E461*H461</f>
        <v>0</v>
      </c>
      <c r="L461" s="271"/>
    </row>
    <row r="462" spans="1:12" ht="24" x14ac:dyDescent="0.2">
      <c r="A462" s="373">
        <v>3</v>
      </c>
      <c r="B462" s="375" t="s">
        <v>247</v>
      </c>
      <c r="C462" s="376"/>
      <c r="D462" s="338" t="s">
        <v>14</v>
      </c>
      <c r="E462" s="339">
        <v>1700</v>
      </c>
      <c r="F462" s="442"/>
      <c r="G462" s="455">
        <v>0.08</v>
      </c>
      <c r="H462" s="33">
        <f t="shared" si="180"/>
        <v>0</v>
      </c>
      <c r="I462" s="32">
        <f t="shared" si="181"/>
        <v>0</v>
      </c>
      <c r="J462" s="33">
        <f t="shared" si="182"/>
        <v>0</v>
      </c>
      <c r="K462" s="33">
        <f t="shared" si="183"/>
        <v>0</v>
      </c>
      <c r="L462" s="271" t="s">
        <v>296</v>
      </c>
    </row>
    <row r="463" spans="1:12" ht="36" x14ac:dyDescent="0.2">
      <c r="A463" s="373">
        <v>4</v>
      </c>
      <c r="B463" s="375" t="s">
        <v>248</v>
      </c>
      <c r="C463" s="376"/>
      <c r="D463" s="338" t="s">
        <v>249</v>
      </c>
      <c r="E463" s="339">
        <v>100</v>
      </c>
      <c r="F463" s="442"/>
      <c r="G463" s="455">
        <v>0.08</v>
      </c>
      <c r="H463" s="33">
        <f t="shared" si="180"/>
        <v>0</v>
      </c>
      <c r="I463" s="32">
        <f t="shared" si="181"/>
        <v>0</v>
      </c>
      <c r="J463" s="33">
        <f t="shared" si="182"/>
        <v>0</v>
      </c>
      <c r="K463" s="33">
        <f t="shared" si="183"/>
        <v>0</v>
      </c>
      <c r="L463" s="271"/>
    </row>
    <row r="464" spans="1:12" x14ac:dyDescent="0.2">
      <c r="A464" s="373">
        <v>5</v>
      </c>
      <c r="B464" s="377" t="s">
        <v>250</v>
      </c>
      <c r="C464" s="378"/>
      <c r="D464" s="319" t="s">
        <v>119</v>
      </c>
      <c r="E464" s="321">
        <v>40</v>
      </c>
      <c r="F464" s="442"/>
      <c r="G464" s="455">
        <v>0.08</v>
      </c>
      <c r="H464" s="33">
        <f t="shared" si="180"/>
        <v>0</v>
      </c>
      <c r="I464" s="32">
        <f t="shared" si="181"/>
        <v>0</v>
      </c>
      <c r="J464" s="33">
        <f t="shared" si="182"/>
        <v>0</v>
      </c>
      <c r="K464" s="33">
        <f t="shared" si="183"/>
        <v>0</v>
      </c>
      <c r="L464" s="271"/>
    </row>
    <row r="465" spans="1:12" x14ac:dyDescent="0.2">
      <c r="A465" s="373">
        <v>6</v>
      </c>
      <c r="B465" s="377" t="s">
        <v>251</v>
      </c>
      <c r="C465" s="378"/>
      <c r="D465" s="319" t="s">
        <v>14</v>
      </c>
      <c r="E465" s="321">
        <v>100</v>
      </c>
      <c r="F465" s="442"/>
      <c r="G465" s="455">
        <v>0.08</v>
      </c>
      <c r="H465" s="33">
        <f t="shared" si="180"/>
        <v>0</v>
      </c>
      <c r="I465" s="32">
        <f t="shared" si="181"/>
        <v>0</v>
      </c>
      <c r="J465" s="33">
        <f t="shared" si="182"/>
        <v>0</v>
      </c>
      <c r="K465" s="33">
        <f t="shared" si="183"/>
        <v>0</v>
      </c>
      <c r="L465" s="271"/>
    </row>
    <row r="466" spans="1:12" x14ac:dyDescent="0.2">
      <c r="A466" s="373">
        <v>7</v>
      </c>
      <c r="B466" s="379" t="s">
        <v>252</v>
      </c>
      <c r="C466" s="380"/>
      <c r="D466" s="456" t="s">
        <v>14</v>
      </c>
      <c r="E466" s="339">
        <v>70</v>
      </c>
      <c r="F466" s="442"/>
      <c r="G466" s="455">
        <v>0.08</v>
      </c>
      <c r="H466" s="33">
        <f t="shared" si="180"/>
        <v>0</v>
      </c>
      <c r="I466" s="32">
        <f t="shared" si="181"/>
        <v>0</v>
      </c>
      <c r="J466" s="33">
        <f t="shared" si="182"/>
        <v>0</v>
      </c>
      <c r="K466" s="33">
        <f t="shared" si="183"/>
        <v>0</v>
      </c>
      <c r="L466" s="271"/>
    </row>
    <row r="467" spans="1:12" x14ac:dyDescent="0.2">
      <c r="A467" s="373">
        <v>8</v>
      </c>
      <c r="B467" s="377" t="s">
        <v>253</v>
      </c>
      <c r="C467" s="378"/>
      <c r="D467" s="353" t="s">
        <v>14</v>
      </c>
      <c r="E467" s="321">
        <v>300</v>
      </c>
      <c r="F467" s="442"/>
      <c r="G467" s="455">
        <v>0.08</v>
      </c>
      <c r="H467" s="33">
        <f t="shared" si="180"/>
        <v>0</v>
      </c>
      <c r="I467" s="32">
        <f t="shared" si="181"/>
        <v>0</v>
      </c>
      <c r="J467" s="33">
        <f t="shared" si="182"/>
        <v>0</v>
      </c>
      <c r="K467" s="33">
        <f t="shared" si="183"/>
        <v>0</v>
      </c>
      <c r="L467" s="271"/>
    </row>
    <row r="468" spans="1:12" ht="24" x14ac:dyDescent="0.2">
      <c r="A468" s="373">
        <v>9</v>
      </c>
      <c r="B468" s="377" t="s">
        <v>254</v>
      </c>
      <c r="C468" s="378"/>
      <c r="D468" s="353" t="s">
        <v>14</v>
      </c>
      <c r="E468" s="321">
        <v>120</v>
      </c>
      <c r="F468" s="442"/>
      <c r="G468" s="455">
        <v>0.08</v>
      </c>
      <c r="H468" s="33">
        <f t="shared" si="180"/>
        <v>0</v>
      </c>
      <c r="I468" s="32">
        <f t="shared" si="181"/>
        <v>0</v>
      </c>
      <c r="J468" s="33">
        <f t="shared" si="182"/>
        <v>0</v>
      </c>
      <c r="K468" s="33">
        <f t="shared" si="183"/>
        <v>0</v>
      </c>
      <c r="L468" s="271"/>
    </row>
    <row r="469" spans="1:12" x14ac:dyDescent="0.2">
      <c r="A469" s="373">
        <v>10</v>
      </c>
      <c r="B469" s="381" t="s">
        <v>255</v>
      </c>
      <c r="C469" s="378"/>
      <c r="D469" s="353" t="s">
        <v>14</v>
      </c>
      <c r="E469" s="321">
        <v>10</v>
      </c>
      <c r="F469" s="442"/>
      <c r="G469" s="455">
        <v>0.08</v>
      </c>
      <c r="H469" s="33">
        <f t="shared" si="180"/>
        <v>0</v>
      </c>
      <c r="I469" s="32">
        <f t="shared" si="181"/>
        <v>0</v>
      </c>
      <c r="J469" s="33">
        <f t="shared" si="182"/>
        <v>0</v>
      </c>
      <c r="K469" s="33">
        <f t="shared" si="183"/>
        <v>0</v>
      </c>
      <c r="L469" s="271"/>
    </row>
    <row r="470" spans="1:12" x14ac:dyDescent="0.2">
      <c r="A470" s="373">
        <v>11</v>
      </c>
      <c r="B470" s="382" t="s">
        <v>256</v>
      </c>
      <c r="C470" s="378"/>
      <c r="D470" s="353" t="s">
        <v>14</v>
      </c>
      <c r="E470" s="321">
        <v>10</v>
      </c>
      <c r="F470" s="442"/>
      <c r="G470" s="455">
        <v>0.08</v>
      </c>
      <c r="H470" s="33">
        <f t="shared" si="180"/>
        <v>0</v>
      </c>
      <c r="I470" s="32">
        <f t="shared" si="181"/>
        <v>0</v>
      </c>
      <c r="J470" s="33">
        <f t="shared" si="182"/>
        <v>0</v>
      </c>
      <c r="K470" s="33">
        <f t="shared" si="183"/>
        <v>0</v>
      </c>
      <c r="L470" s="271"/>
    </row>
    <row r="471" spans="1:12" ht="24" x14ac:dyDescent="0.2">
      <c r="A471" s="373">
        <v>12</v>
      </c>
      <c r="B471" s="377" t="s">
        <v>404</v>
      </c>
      <c r="C471" s="378"/>
      <c r="D471" s="353" t="s">
        <v>14</v>
      </c>
      <c r="E471" s="321">
        <v>5</v>
      </c>
      <c r="F471" s="442"/>
      <c r="G471" s="455">
        <v>0.08</v>
      </c>
      <c r="H471" s="33">
        <f t="shared" si="180"/>
        <v>0</v>
      </c>
      <c r="I471" s="32">
        <f t="shared" si="181"/>
        <v>0</v>
      </c>
      <c r="J471" s="33">
        <f t="shared" si="182"/>
        <v>0</v>
      </c>
      <c r="K471" s="33">
        <f t="shared" si="183"/>
        <v>0</v>
      </c>
      <c r="L471" s="271"/>
    </row>
    <row r="472" spans="1:12" x14ac:dyDescent="0.2">
      <c r="A472" s="373">
        <v>13</v>
      </c>
      <c r="B472" s="377" t="s">
        <v>257</v>
      </c>
      <c r="C472" s="378"/>
      <c r="D472" s="353" t="s">
        <v>14</v>
      </c>
      <c r="E472" s="321">
        <v>60</v>
      </c>
      <c r="F472" s="442"/>
      <c r="G472" s="455">
        <v>0.08</v>
      </c>
      <c r="H472" s="33">
        <f t="shared" si="180"/>
        <v>0</v>
      </c>
      <c r="I472" s="32">
        <f t="shared" si="181"/>
        <v>0</v>
      </c>
      <c r="J472" s="33">
        <f t="shared" si="182"/>
        <v>0</v>
      </c>
      <c r="K472" s="33">
        <f t="shared" si="183"/>
        <v>0</v>
      </c>
      <c r="L472" s="271"/>
    </row>
    <row r="473" spans="1:12" x14ac:dyDescent="0.2">
      <c r="A473" s="373">
        <v>14</v>
      </c>
      <c r="B473" s="377" t="s">
        <v>258</v>
      </c>
      <c r="C473" s="378"/>
      <c r="D473" s="353" t="s">
        <v>14</v>
      </c>
      <c r="E473" s="321">
        <v>30</v>
      </c>
      <c r="F473" s="442"/>
      <c r="G473" s="455">
        <v>0.08</v>
      </c>
      <c r="H473" s="33">
        <f t="shared" si="180"/>
        <v>0</v>
      </c>
      <c r="I473" s="32">
        <f t="shared" si="181"/>
        <v>0</v>
      </c>
      <c r="J473" s="33">
        <f t="shared" si="182"/>
        <v>0</v>
      </c>
      <c r="K473" s="33">
        <f t="shared" si="183"/>
        <v>0</v>
      </c>
      <c r="L473" s="271"/>
    </row>
    <row r="474" spans="1:12" ht="24" x14ac:dyDescent="0.2">
      <c r="A474" s="373">
        <v>15</v>
      </c>
      <c r="B474" s="377" t="s">
        <v>259</v>
      </c>
      <c r="C474" s="378"/>
      <c r="D474" s="353" t="s">
        <v>14</v>
      </c>
      <c r="E474" s="321">
        <v>80</v>
      </c>
      <c r="F474" s="442"/>
      <c r="G474" s="455">
        <v>0.08</v>
      </c>
      <c r="H474" s="33">
        <f t="shared" si="180"/>
        <v>0</v>
      </c>
      <c r="I474" s="32">
        <f t="shared" si="181"/>
        <v>0</v>
      </c>
      <c r="J474" s="33">
        <f t="shared" si="182"/>
        <v>0</v>
      </c>
      <c r="K474" s="33">
        <f t="shared" si="183"/>
        <v>0</v>
      </c>
      <c r="L474" s="271"/>
    </row>
    <row r="475" spans="1:12" x14ac:dyDescent="0.2">
      <c r="A475" s="373">
        <v>16</v>
      </c>
      <c r="B475" s="383" t="s">
        <v>260</v>
      </c>
      <c r="C475" s="384"/>
      <c r="D475" s="357" t="s">
        <v>14</v>
      </c>
      <c r="E475" s="327">
        <v>4</v>
      </c>
      <c r="F475" s="457"/>
      <c r="G475" s="455">
        <v>0.08</v>
      </c>
      <c r="H475" s="33">
        <f t="shared" si="180"/>
        <v>0</v>
      </c>
      <c r="I475" s="32">
        <f t="shared" si="181"/>
        <v>0</v>
      </c>
      <c r="J475" s="33">
        <f t="shared" si="182"/>
        <v>0</v>
      </c>
      <c r="K475" s="33">
        <f t="shared" si="183"/>
        <v>0</v>
      </c>
      <c r="L475" s="271"/>
    </row>
    <row r="476" spans="1:12" x14ac:dyDescent="0.2">
      <c r="A476" s="373">
        <v>17</v>
      </c>
      <c r="B476" s="385" t="s">
        <v>261</v>
      </c>
      <c r="C476" s="386"/>
      <c r="D476" s="425" t="s">
        <v>14</v>
      </c>
      <c r="E476" s="331">
        <v>7</v>
      </c>
      <c r="F476" s="458"/>
      <c r="G476" s="459">
        <v>0.08</v>
      </c>
      <c r="H476" s="33">
        <f t="shared" si="180"/>
        <v>0</v>
      </c>
      <c r="I476" s="32">
        <f t="shared" si="181"/>
        <v>0</v>
      </c>
      <c r="J476" s="33">
        <f t="shared" si="182"/>
        <v>0</v>
      </c>
      <c r="K476" s="33">
        <f t="shared" si="183"/>
        <v>0</v>
      </c>
      <c r="L476" s="271"/>
    </row>
    <row r="477" spans="1:12" ht="19.5" customHeight="1" x14ac:dyDescent="0.2">
      <c r="A477" s="371"/>
      <c r="B477" s="381"/>
      <c r="C477" s="381"/>
      <c r="D477" s="387"/>
      <c r="E477" s="388"/>
      <c r="F477" s="515" t="s">
        <v>19</v>
      </c>
      <c r="G477" s="515"/>
      <c r="H477" s="516"/>
      <c r="I477" s="395">
        <f>SUM(I460:I476)</f>
        <v>0</v>
      </c>
      <c r="J477" s="396">
        <f>SUM(J460:J476)</f>
        <v>0</v>
      </c>
      <c r="K477" s="396">
        <f>SUM(K460:K476)</f>
        <v>0</v>
      </c>
      <c r="L477" s="271"/>
    </row>
    <row r="478" spans="1:12" ht="27.75" customHeight="1" x14ac:dyDescent="0.2">
      <c r="A478" s="371"/>
      <c r="B478" s="294" t="s">
        <v>380</v>
      </c>
      <c r="C478" s="381"/>
      <c r="D478" s="387"/>
      <c r="E478" s="388"/>
      <c r="F478" s="409"/>
      <c r="G478" s="409"/>
      <c r="H478" s="584"/>
      <c r="I478" s="440"/>
      <c r="J478" s="441"/>
      <c r="K478" s="441"/>
      <c r="L478" s="296"/>
    </row>
    <row r="479" spans="1:12" ht="38.25" customHeight="1" x14ac:dyDescent="0.2">
      <c r="A479" s="297" t="s">
        <v>1</v>
      </c>
      <c r="B479" s="297" t="s">
        <v>2</v>
      </c>
      <c r="C479" s="298" t="s">
        <v>3</v>
      </c>
      <c r="D479" s="297" t="s">
        <v>4</v>
      </c>
      <c r="E479" s="299" t="s">
        <v>5</v>
      </c>
      <c r="F479" s="300" t="s">
        <v>6</v>
      </c>
      <c r="G479" s="301" t="s">
        <v>7</v>
      </c>
      <c r="H479" s="23" t="s">
        <v>316</v>
      </c>
      <c r="I479" s="302" t="s">
        <v>8</v>
      </c>
      <c r="J479" s="303" t="s">
        <v>9</v>
      </c>
      <c r="K479" s="303" t="s">
        <v>10</v>
      </c>
      <c r="L479" s="293" t="s">
        <v>11</v>
      </c>
    </row>
    <row r="480" spans="1:12" ht="101.25" customHeight="1" x14ac:dyDescent="0.2">
      <c r="A480" s="317">
        <v>1</v>
      </c>
      <c r="B480" s="56" t="s">
        <v>262</v>
      </c>
      <c r="C480" s="728"/>
      <c r="D480" s="317" t="s">
        <v>14</v>
      </c>
      <c r="E480" s="729">
        <v>500</v>
      </c>
      <c r="F480" s="730"/>
      <c r="G480" s="700">
        <v>0.08</v>
      </c>
      <c r="H480" s="33">
        <f t="shared" ref="H480" si="188">F480*G480+F480</f>
        <v>0</v>
      </c>
      <c r="I480" s="32">
        <f t="shared" ref="I480" si="189">E480*F480</f>
        <v>0</v>
      </c>
      <c r="J480" s="33">
        <f t="shared" ref="J480" si="190">K480-I480</f>
        <v>0</v>
      </c>
      <c r="K480" s="33">
        <f t="shared" ref="K480" si="191">E480*H480</f>
        <v>0</v>
      </c>
      <c r="L480" s="271"/>
    </row>
    <row r="481" spans="1:12" x14ac:dyDescent="0.2">
      <c r="A481" s="429"/>
      <c r="B481" s="429"/>
      <c r="C481" s="429"/>
      <c r="D481" s="429"/>
      <c r="E481" s="430"/>
      <c r="F481" s="714" t="s">
        <v>19</v>
      </c>
      <c r="G481" s="731"/>
      <c r="H481" s="685"/>
      <c r="I481" s="216">
        <f>SUM(I480)</f>
        <v>0</v>
      </c>
      <c r="J481" s="216">
        <f>SUM(J480)</f>
        <v>0</v>
      </c>
      <c r="K481" s="216">
        <f>SUM(K480)</f>
        <v>0</v>
      </c>
      <c r="L481" s="271"/>
    </row>
    <row r="482" spans="1:12" x14ac:dyDescent="0.2">
      <c r="A482" s="590"/>
      <c r="B482" s="590"/>
      <c r="C482" s="590"/>
      <c r="D482" s="590"/>
      <c r="E482" s="591"/>
      <c r="F482" s="592"/>
      <c r="G482" s="590"/>
      <c r="H482" s="592"/>
      <c r="I482" s="431"/>
      <c r="J482" s="431"/>
      <c r="K482" s="431"/>
      <c r="L482" s="296"/>
    </row>
    <row r="483" spans="1:12" x14ac:dyDescent="0.2">
      <c r="A483" s="590"/>
      <c r="B483" s="598"/>
      <c r="C483" s="590"/>
      <c r="D483" s="590"/>
      <c r="E483" s="591"/>
      <c r="F483" s="592"/>
      <c r="G483" s="590"/>
      <c r="H483" s="592"/>
      <c r="I483" s="431"/>
      <c r="J483" s="431"/>
      <c r="K483" s="431"/>
      <c r="L483" s="296"/>
    </row>
    <row r="484" spans="1:12" x14ac:dyDescent="0.2">
      <c r="A484" s="599"/>
      <c r="B484" s="600"/>
      <c r="C484" s="599"/>
      <c r="D484" s="599"/>
      <c r="E484" s="601"/>
      <c r="F484" s="580"/>
      <c r="G484" s="602"/>
      <c r="H484" s="580"/>
      <c r="I484" s="440"/>
      <c r="J484" s="441"/>
      <c r="K484" s="441"/>
      <c r="L484" s="296"/>
    </row>
    <row r="485" spans="1:12" x14ac:dyDescent="0.2">
      <c r="A485" s="429"/>
      <c r="B485" s="294" t="s">
        <v>381</v>
      </c>
      <c r="C485" s="631"/>
      <c r="D485" s="429"/>
      <c r="E485" s="430"/>
      <c r="F485" s="431"/>
      <c r="G485" s="429"/>
      <c r="H485" s="431"/>
      <c r="I485" s="431"/>
      <c r="J485" s="431"/>
      <c r="K485" s="431"/>
      <c r="L485" s="296"/>
    </row>
    <row r="486" spans="1:12" ht="36" x14ac:dyDescent="0.2">
      <c r="A486" s="297" t="s">
        <v>1</v>
      </c>
      <c r="B486" s="297" t="s">
        <v>2</v>
      </c>
      <c r="C486" s="298" t="s">
        <v>3</v>
      </c>
      <c r="D486" s="297" t="s">
        <v>4</v>
      </c>
      <c r="E486" s="299" t="s">
        <v>5</v>
      </c>
      <c r="F486" s="300" t="s">
        <v>6</v>
      </c>
      <c r="G486" s="301" t="s">
        <v>7</v>
      </c>
      <c r="H486" s="23" t="s">
        <v>316</v>
      </c>
      <c r="I486" s="302" t="s">
        <v>8</v>
      </c>
      <c r="J486" s="303" t="s">
        <v>9</v>
      </c>
      <c r="K486" s="303" t="s">
        <v>10</v>
      </c>
      <c r="L486" s="293" t="s">
        <v>11</v>
      </c>
    </row>
    <row r="487" spans="1:12" ht="72" x14ac:dyDescent="0.2">
      <c r="A487" s="270">
        <v>1</v>
      </c>
      <c r="B487" s="271" t="s">
        <v>263</v>
      </c>
      <c r="C487" s="443"/>
      <c r="D487" s="389" t="s">
        <v>14</v>
      </c>
      <c r="E487" s="391">
        <v>60</v>
      </c>
      <c r="F487" s="346"/>
      <c r="G487" s="444">
        <v>0.08</v>
      </c>
      <c r="H487" s="33">
        <f t="shared" ref="H487" si="192">F487*G487+F487</f>
        <v>0</v>
      </c>
      <c r="I487" s="32">
        <f t="shared" ref="I487" si="193">E487*F487</f>
        <v>0</v>
      </c>
      <c r="J487" s="33">
        <f t="shared" ref="J487" si="194">K487-I487</f>
        <v>0</v>
      </c>
      <c r="K487" s="33">
        <f t="shared" ref="K487" si="195">E487*H487</f>
        <v>0</v>
      </c>
      <c r="L487" s="445"/>
    </row>
    <row r="488" spans="1:12" x14ac:dyDescent="0.2">
      <c r="A488" s="285"/>
      <c r="B488" s="286"/>
      <c r="C488" s="285"/>
      <c r="D488" s="285"/>
      <c r="E488" s="287"/>
      <c r="F488" s="61" t="s">
        <v>99</v>
      </c>
      <c r="G488" s="394"/>
      <c r="H488" s="61"/>
      <c r="I488" s="395">
        <f>SUM(I487:I487)</f>
        <v>0</v>
      </c>
      <c r="J488" s="396">
        <f>SUM(J487:J487)</f>
        <v>0</v>
      </c>
      <c r="K488" s="396">
        <f>SUM(K487:K487)</f>
        <v>0</v>
      </c>
      <c r="L488" s="271"/>
    </row>
    <row r="489" spans="1:12" x14ac:dyDescent="0.2">
      <c r="A489" s="599"/>
      <c r="B489" s="600"/>
      <c r="C489" s="599"/>
      <c r="D489" s="599"/>
      <c r="E489" s="601"/>
      <c r="F489" s="580"/>
      <c r="G489" s="602"/>
      <c r="H489" s="580"/>
      <c r="I489" s="440"/>
      <c r="J489" s="441"/>
      <c r="K489" s="441"/>
      <c r="L489" s="286"/>
    </row>
    <row r="490" spans="1:12" x14ac:dyDescent="0.2">
      <c r="A490" s="429"/>
      <c r="B490" s="294" t="s">
        <v>382</v>
      </c>
      <c r="C490" s="631"/>
      <c r="D490" s="429"/>
      <c r="E490" s="430"/>
      <c r="F490" s="431"/>
      <c r="G490" s="429"/>
      <c r="H490" s="431"/>
      <c r="I490" s="431"/>
      <c r="J490" s="431"/>
      <c r="K490" s="431"/>
      <c r="L490" s="296"/>
    </row>
    <row r="491" spans="1:12" ht="36" x14ac:dyDescent="0.2">
      <c r="A491" s="297" t="s">
        <v>1</v>
      </c>
      <c r="B491" s="297" t="s">
        <v>2</v>
      </c>
      <c r="C491" s="298" t="s">
        <v>3</v>
      </c>
      <c r="D491" s="297" t="s">
        <v>4</v>
      </c>
      <c r="E491" s="299" t="s">
        <v>5</v>
      </c>
      <c r="F491" s="300" t="s">
        <v>264</v>
      </c>
      <c r="G491" s="301" t="s">
        <v>7</v>
      </c>
      <c r="H491" s="23" t="s">
        <v>316</v>
      </c>
      <c r="I491" s="302" t="s">
        <v>8</v>
      </c>
      <c r="J491" s="303" t="s">
        <v>9</v>
      </c>
      <c r="K491" s="303" t="s">
        <v>10</v>
      </c>
      <c r="L491" s="293" t="s">
        <v>11</v>
      </c>
    </row>
    <row r="492" spans="1:12" ht="72" x14ac:dyDescent="0.2">
      <c r="A492" s="389">
        <v>1</v>
      </c>
      <c r="B492" s="390" t="s">
        <v>265</v>
      </c>
      <c r="C492" s="389"/>
      <c r="D492" s="389" t="s">
        <v>83</v>
      </c>
      <c r="E492" s="391">
        <v>60</v>
      </c>
      <c r="F492" s="392"/>
      <c r="G492" s="304">
        <v>0.08</v>
      </c>
      <c r="H492" s="33">
        <f t="shared" ref="H492:H494" si="196">F492*G492+F492</f>
        <v>0</v>
      </c>
      <c r="I492" s="32">
        <f t="shared" ref="I492:I494" si="197">E492*F492</f>
        <v>0</v>
      </c>
      <c r="J492" s="33">
        <f t="shared" ref="J492:J494" si="198">K492-I492</f>
        <v>0</v>
      </c>
      <c r="K492" s="33">
        <f t="shared" ref="K492:K494" si="199">E492*H492</f>
        <v>0</v>
      </c>
      <c r="L492" s="393">
        <v>2</v>
      </c>
    </row>
    <row r="493" spans="1:12" x14ac:dyDescent="0.2">
      <c r="A493" s="389">
        <v>2</v>
      </c>
      <c r="B493" s="390" t="s">
        <v>266</v>
      </c>
      <c r="C493" s="389"/>
      <c r="D493" s="389" t="s">
        <v>83</v>
      </c>
      <c r="E493" s="391">
        <v>130</v>
      </c>
      <c r="F493" s="392"/>
      <c r="G493" s="304">
        <v>0.08</v>
      </c>
      <c r="H493" s="33">
        <f t="shared" si="196"/>
        <v>0</v>
      </c>
      <c r="I493" s="32">
        <f t="shared" si="197"/>
        <v>0</v>
      </c>
      <c r="J493" s="33">
        <f t="shared" si="198"/>
        <v>0</v>
      </c>
      <c r="K493" s="33">
        <f t="shared" si="199"/>
        <v>0</v>
      </c>
      <c r="L493" s="393">
        <v>2</v>
      </c>
    </row>
    <row r="494" spans="1:12" x14ac:dyDescent="0.2">
      <c r="A494" s="389">
        <v>3</v>
      </c>
      <c r="B494" s="390" t="s">
        <v>267</v>
      </c>
      <c r="C494" s="389"/>
      <c r="D494" s="389" t="s">
        <v>83</v>
      </c>
      <c r="E494" s="391">
        <v>90</v>
      </c>
      <c r="F494" s="392"/>
      <c r="G494" s="304">
        <v>0.08</v>
      </c>
      <c r="H494" s="33">
        <f t="shared" si="196"/>
        <v>0</v>
      </c>
      <c r="I494" s="32">
        <f t="shared" si="197"/>
        <v>0</v>
      </c>
      <c r="J494" s="33">
        <f t="shared" si="198"/>
        <v>0</v>
      </c>
      <c r="K494" s="33">
        <f t="shared" si="199"/>
        <v>0</v>
      </c>
      <c r="L494" s="393">
        <v>2</v>
      </c>
    </row>
    <row r="495" spans="1:12" x14ac:dyDescent="0.2">
      <c r="A495" s="285"/>
      <c r="B495" s="286"/>
      <c r="C495" s="285"/>
      <c r="D495" s="285"/>
      <c r="E495" s="287"/>
      <c r="F495" s="61" t="s">
        <v>99</v>
      </c>
      <c r="G495" s="394"/>
      <c r="H495" s="61"/>
      <c r="I495" s="395">
        <f>SUM(I492:I494)</f>
        <v>0</v>
      </c>
      <c r="J495" s="396">
        <f>SUM(J492:J494)</f>
        <v>0</v>
      </c>
      <c r="K495" s="396">
        <f>SUM(K492:K494)</f>
        <v>0</v>
      </c>
      <c r="L495" s="286"/>
    </row>
    <row r="496" spans="1:12" x14ac:dyDescent="0.2">
      <c r="A496" s="599"/>
      <c r="B496" s="600"/>
      <c r="C496" s="599"/>
      <c r="D496" s="599"/>
      <c r="E496" s="601"/>
      <c r="F496" s="580"/>
      <c r="G496" s="602"/>
      <c r="H496" s="580"/>
      <c r="I496" s="440"/>
      <c r="J496" s="441"/>
      <c r="K496" s="441"/>
      <c r="L496" s="286"/>
    </row>
    <row r="497" spans="1:12" x14ac:dyDescent="0.2">
      <c r="A497" s="429"/>
      <c r="B497" s="294" t="s">
        <v>383</v>
      </c>
      <c r="C497" s="656"/>
      <c r="D497" s="429"/>
      <c r="E497" s="430"/>
      <c r="F497" s="431"/>
      <c r="G497" s="429"/>
      <c r="H497" s="431"/>
      <c r="I497" s="431"/>
      <c r="J497" s="431"/>
      <c r="K497" s="431"/>
      <c r="L497" s="296"/>
    </row>
    <row r="498" spans="1:12" ht="36" x14ac:dyDescent="0.2">
      <c r="A498" s="297" t="s">
        <v>1</v>
      </c>
      <c r="B498" s="297" t="s">
        <v>2</v>
      </c>
      <c r="C498" s="298" t="s">
        <v>3</v>
      </c>
      <c r="D498" s="297" t="s">
        <v>4</v>
      </c>
      <c r="E498" s="299" t="s">
        <v>5</v>
      </c>
      <c r="F498" s="300" t="s">
        <v>6</v>
      </c>
      <c r="G498" s="301" t="s">
        <v>7</v>
      </c>
      <c r="H498" s="23" t="s">
        <v>316</v>
      </c>
      <c r="I498" s="302" t="s">
        <v>8</v>
      </c>
      <c r="J498" s="303" t="s">
        <v>9</v>
      </c>
      <c r="K498" s="303" t="s">
        <v>10</v>
      </c>
      <c r="L498" s="293" t="s">
        <v>11</v>
      </c>
    </row>
    <row r="499" spans="1:12" ht="114" customHeight="1" x14ac:dyDescent="0.2">
      <c r="A499" s="270">
        <v>1</v>
      </c>
      <c r="B499" s="56" t="s">
        <v>413</v>
      </c>
      <c r="C499" s="443"/>
      <c r="D499" s="389" t="s">
        <v>14</v>
      </c>
      <c r="E499" s="391">
        <v>1000</v>
      </c>
      <c r="F499" s="446"/>
      <c r="G499" s="304">
        <v>0.08</v>
      </c>
      <c r="H499" s="33">
        <f t="shared" ref="H499" si="200">F499*G499+F499</f>
        <v>0</v>
      </c>
      <c r="I499" s="32">
        <f t="shared" ref="I499" si="201">E499*F499</f>
        <v>0</v>
      </c>
      <c r="J499" s="33">
        <f t="shared" ref="J499" si="202">K499-I499</f>
        <v>0</v>
      </c>
      <c r="K499" s="33">
        <f t="shared" ref="K499" si="203">E499*H499</f>
        <v>0</v>
      </c>
      <c r="L499" s="393">
        <v>1</v>
      </c>
    </row>
    <row r="500" spans="1:12" x14ac:dyDescent="0.2">
      <c r="A500" s="429"/>
      <c r="B500" s="296"/>
      <c r="C500" s="429"/>
      <c r="D500" s="429"/>
      <c r="E500" s="430"/>
      <c r="F500" s="61" t="s">
        <v>99</v>
      </c>
      <c r="G500" s="368"/>
      <c r="H500" s="686"/>
      <c r="I500" s="216">
        <f>SUM(I499)</f>
        <v>0</v>
      </c>
      <c r="J500" s="216">
        <f>SUM(J499)</f>
        <v>0</v>
      </c>
      <c r="K500" s="216">
        <f>SUM(K499)</f>
        <v>0</v>
      </c>
      <c r="L500" s="271"/>
    </row>
    <row r="501" spans="1:12" x14ac:dyDescent="0.2">
      <c r="A501" s="590"/>
      <c r="B501" s="598"/>
      <c r="C501" s="590"/>
      <c r="D501" s="590"/>
      <c r="E501" s="591"/>
      <c r="F501" s="580"/>
      <c r="G501" s="590"/>
      <c r="H501" s="592"/>
      <c r="I501" s="447"/>
      <c r="J501" s="447"/>
      <c r="K501" s="447"/>
      <c r="L501" s="296"/>
    </row>
    <row r="502" spans="1:12" x14ac:dyDescent="0.2">
      <c r="A502" s="429"/>
      <c r="B502" s="294" t="s">
        <v>384</v>
      </c>
      <c r="C502" s="429"/>
      <c r="D502" s="429"/>
      <c r="E502" s="430"/>
      <c r="F502" s="431"/>
      <c r="G502" s="429"/>
      <c r="H502" s="431"/>
      <c r="I502" s="431"/>
      <c r="J502" s="431"/>
      <c r="K502" s="431"/>
      <c r="L502" s="296"/>
    </row>
    <row r="503" spans="1:12" ht="36" x14ac:dyDescent="0.2">
      <c r="A503" s="297" t="s">
        <v>1</v>
      </c>
      <c r="B503" s="297" t="s">
        <v>2</v>
      </c>
      <c r="C503" s="298" t="s">
        <v>3</v>
      </c>
      <c r="D503" s="297" t="s">
        <v>4</v>
      </c>
      <c r="E503" s="299" t="s">
        <v>5</v>
      </c>
      <c r="F503" s="300" t="s">
        <v>6</v>
      </c>
      <c r="G503" s="301" t="s">
        <v>7</v>
      </c>
      <c r="H503" s="734" t="s">
        <v>316</v>
      </c>
      <c r="I503" s="302" t="s">
        <v>8</v>
      </c>
      <c r="J503" s="303" t="s">
        <v>9</v>
      </c>
      <c r="K503" s="303" t="s">
        <v>10</v>
      </c>
      <c r="L503" s="293" t="s">
        <v>11</v>
      </c>
    </row>
    <row r="504" spans="1:12" ht="48" x14ac:dyDescent="0.2">
      <c r="A504" s="270">
        <v>1</v>
      </c>
      <c r="B504" s="271" t="s">
        <v>268</v>
      </c>
      <c r="C504" s="735"/>
      <c r="D504" s="270" t="s">
        <v>249</v>
      </c>
      <c r="E504" s="736">
        <v>50</v>
      </c>
      <c r="F504" s="737"/>
      <c r="G504" s="304">
        <v>0.08</v>
      </c>
      <c r="H504" s="738">
        <f t="shared" ref="H504" si="204">F504*G504+F504</f>
        <v>0</v>
      </c>
      <c r="I504" s="32">
        <f t="shared" ref="I504" si="205">E504*F504</f>
        <v>0</v>
      </c>
      <c r="J504" s="33">
        <f t="shared" ref="J504" si="206">K504-I504</f>
        <v>0</v>
      </c>
      <c r="K504" s="33">
        <f t="shared" ref="K504" si="207">E504*H504</f>
        <v>0</v>
      </c>
      <c r="L504" s="53">
        <v>1</v>
      </c>
    </row>
    <row r="505" spans="1:12" x14ac:dyDescent="0.2">
      <c r="A505" s="429"/>
      <c r="B505" s="296"/>
      <c r="C505" s="429"/>
      <c r="D505" s="429"/>
      <c r="E505" s="430"/>
      <c r="F505" s="282" t="s">
        <v>99</v>
      </c>
      <c r="G505" s="368"/>
      <c r="H505" s="686"/>
      <c r="I505" s="216">
        <f>SUM(I504:I504)</f>
        <v>0</v>
      </c>
      <c r="J505" s="216">
        <f>SUM(J504:J504)</f>
        <v>0</v>
      </c>
      <c r="K505" s="216">
        <f>SUM(K504:K504)</f>
        <v>0</v>
      </c>
      <c r="L505" s="271"/>
    </row>
    <row r="506" spans="1:12" x14ac:dyDescent="0.2">
      <c r="A506" s="469"/>
      <c r="B506" s="603"/>
      <c r="C506" s="469"/>
      <c r="D506" s="469"/>
      <c r="E506" s="518"/>
      <c r="F506" s="562"/>
      <c r="G506" s="469"/>
      <c r="H506" s="519"/>
      <c r="I506" s="259"/>
      <c r="J506" s="259"/>
      <c r="K506" s="259"/>
    </row>
    <row r="507" spans="1:12" x14ac:dyDescent="0.2">
      <c r="A507" s="103"/>
      <c r="B507" s="305" t="s">
        <v>385</v>
      </c>
      <c r="C507" s="656"/>
      <c r="D507" s="103"/>
      <c r="E507" s="105"/>
      <c r="F507" s="460"/>
      <c r="G507" s="103"/>
      <c r="H507" s="460"/>
      <c r="I507" s="460"/>
      <c r="J507" s="460"/>
      <c r="K507" s="460"/>
    </row>
    <row r="508" spans="1:12" ht="36" x14ac:dyDescent="0.2">
      <c r="A508" s="309" t="s">
        <v>1</v>
      </c>
      <c r="B508" s="309" t="s">
        <v>2</v>
      </c>
      <c r="C508" s="310" t="s">
        <v>3</v>
      </c>
      <c r="D508" s="309" t="s">
        <v>4</v>
      </c>
      <c r="E508" s="311" t="s">
        <v>5</v>
      </c>
      <c r="F508" s="312" t="s">
        <v>6</v>
      </c>
      <c r="G508" s="313" t="s">
        <v>7</v>
      </c>
      <c r="H508" s="23" t="s">
        <v>316</v>
      </c>
      <c r="I508" s="314" t="s">
        <v>8</v>
      </c>
      <c r="J508" s="315" t="s">
        <v>9</v>
      </c>
      <c r="K508" s="315" t="s">
        <v>10</v>
      </c>
      <c r="L508" s="24" t="s">
        <v>11</v>
      </c>
    </row>
    <row r="509" spans="1:12" x14ac:dyDescent="0.2">
      <c r="A509" s="115">
        <v>1</v>
      </c>
      <c r="B509" s="106" t="s">
        <v>269</v>
      </c>
      <c r="C509" s="115"/>
      <c r="D509" s="118" t="s">
        <v>14</v>
      </c>
      <c r="E509" s="119">
        <v>300</v>
      </c>
      <c r="F509" s="261"/>
      <c r="G509" s="258">
        <v>0.08</v>
      </c>
      <c r="H509" s="33">
        <f t="shared" ref="H509:H510" si="208">F509*G509+F509</f>
        <v>0</v>
      </c>
      <c r="I509" s="32">
        <f t="shared" ref="I509:I510" si="209">E509*F509</f>
        <v>0</v>
      </c>
      <c r="J509" s="33">
        <f t="shared" ref="J509:J510" si="210">K509-I509</f>
        <v>0</v>
      </c>
      <c r="K509" s="33">
        <f t="shared" ref="K509:K510" si="211">E509*H509</f>
        <v>0</v>
      </c>
      <c r="L509" s="140"/>
    </row>
    <row r="510" spans="1:12" ht="24" x14ac:dyDescent="0.2">
      <c r="A510" s="115">
        <v>2</v>
      </c>
      <c r="B510" s="106" t="s">
        <v>270</v>
      </c>
      <c r="C510" s="115"/>
      <c r="D510" s="118" t="s">
        <v>14</v>
      </c>
      <c r="E510" s="119">
        <v>200</v>
      </c>
      <c r="F510" s="261"/>
      <c r="G510" s="258">
        <v>0.08</v>
      </c>
      <c r="H510" s="33">
        <f t="shared" si="208"/>
        <v>0</v>
      </c>
      <c r="I510" s="32">
        <f t="shared" si="209"/>
        <v>0</v>
      </c>
      <c r="J510" s="33">
        <f t="shared" si="210"/>
        <v>0</v>
      </c>
      <c r="K510" s="33">
        <f t="shared" si="211"/>
        <v>0</v>
      </c>
      <c r="L510" s="140"/>
    </row>
    <row r="511" spans="1:12" x14ac:dyDescent="0.2">
      <c r="A511" s="103"/>
      <c r="B511" s="308"/>
      <c r="C511" s="103"/>
      <c r="D511" s="103"/>
      <c r="E511" s="105"/>
      <c r="F511" s="278" t="s">
        <v>99</v>
      </c>
      <c r="I511" s="316">
        <f>SUM(I509:I510)</f>
        <v>0</v>
      </c>
      <c r="J511" s="316">
        <f>SUM(J509:J510)</f>
        <v>0</v>
      </c>
      <c r="K511" s="316">
        <f>SUM(K509:K510)</f>
        <v>0</v>
      </c>
      <c r="L511" s="140"/>
    </row>
    <row r="512" spans="1:12" x14ac:dyDescent="0.2">
      <c r="A512" s="469"/>
      <c r="B512" s="603"/>
      <c r="C512" s="469"/>
      <c r="D512" s="469"/>
      <c r="E512" s="518"/>
      <c r="F512" s="562"/>
      <c r="G512" s="469"/>
      <c r="H512" s="519"/>
      <c r="I512" s="259"/>
      <c r="J512" s="259"/>
      <c r="K512" s="259"/>
    </row>
    <row r="513" spans="1:12" x14ac:dyDescent="0.2">
      <c r="A513" s="103"/>
      <c r="B513" s="305" t="s">
        <v>386</v>
      </c>
      <c r="C513" s="726"/>
      <c r="D513" s="103"/>
      <c r="E513" s="105"/>
      <c r="F513" s="306"/>
      <c r="G513" s="103"/>
      <c r="H513" s="687"/>
      <c r="I513" s="307"/>
      <c r="J513" s="307"/>
      <c r="K513" s="307"/>
      <c r="L513" s="308"/>
    </row>
    <row r="514" spans="1:12" ht="36" x14ac:dyDescent="0.2">
      <c r="A514" s="309" t="s">
        <v>1</v>
      </c>
      <c r="B514" s="309" t="s">
        <v>2</v>
      </c>
      <c r="C514" s="310" t="s">
        <v>3</v>
      </c>
      <c r="D514" s="309" t="s">
        <v>4</v>
      </c>
      <c r="E514" s="311" t="s">
        <v>5</v>
      </c>
      <c r="F514" s="312" t="s">
        <v>6</v>
      </c>
      <c r="G514" s="313" t="s">
        <v>7</v>
      </c>
      <c r="H514" s="23" t="s">
        <v>316</v>
      </c>
      <c r="I514" s="314" t="s">
        <v>8</v>
      </c>
      <c r="J514" s="315" t="s">
        <v>9</v>
      </c>
      <c r="K514" s="315" t="s">
        <v>10</v>
      </c>
      <c r="L514" s="24" t="s">
        <v>11</v>
      </c>
    </row>
    <row r="515" spans="1:12" ht="15" x14ac:dyDescent="0.25">
      <c r="A515" s="115">
        <v>1</v>
      </c>
      <c r="B515" s="727" t="s">
        <v>340</v>
      </c>
      <c r="C515" s="115"/>
      <c r="D515" s="256" t="s">
        <v>14</v>
      </c>
      <c r="E515" s="119">
        <v>10</v>
      </c>
      <c r="F515" s="261"/>
      <c r="G515" s="258">
        <v>0.08</v>
      </c>
      <c r="H515" s="33">
        <f t="shared" ref="H515:H520" si="212">F515*G515+F515</f>
        <v>0</v>
      </c>
      <c r="I515" s="32">
        <f t="shared" ref="I515:I520" si="213">E515*F515</f>
        <v>0</v>
      </c>
      <c r="J515" s="33">
        <f t="shared" ref="J515:J520" si="214">K515-I515</f>
        <v>0</v>
      </c>
      <c r="K515" s="33">
        <f t="shared" ref="K515:K520" si="215">E515*H515</f>
        <v>0</v>
      </c>
      <c r="L515" s="766"/>
    </row>
    <row r="516" spans="1:12" ht="120" x14ac:dyDescent="0.25">
      <c r="A516" s="115">
        <v>3</v>
      </c>
      <c r="B516" s="739" t="s">
        <v>426</v>
      </c>
      <c r="C516" s="115"/>
      <c r="D516" s="256" t="s">
        <v>14</v>
      </c>
      <c r="E516" s="119">
        <v>300</v>
      </c>
      <c r="F516" s="261"/>
      <c r="G516" s="258">
        <v>0.08</v>
      </c>
      <c r="H516" s="33">
        <f t="shared" si="212"/>
        <v>0</v>
      </c>
      <c r="I516" s="32">
        <f t="shared" si="213"/>
        <v>0</v>
      </c>
      <c r="J516" s="33">
        <f t="shared" si="214"/>
        <v>0</v>
      </c>
      <c r="K516" s="33">
        <f t="shared" si="215"/>
        <v>0</v>
      </c>
      <c r="L516" s="766">
        <v>1</v>
      </c>
    </row>
    <row r="517" spans="1:12" ht="90" x14ac:dyDescent="0.25">
      <c r="A517" s="118">
        <v>4</v>
      </c>
      <c r="B517" s="739" t="s">
        <v>403</v>
      </c>
      <c r="C517" s="115"/>
      <c r="D517" s="256" t="s">
        <v>14</v>
      </c>
      <c r="E517" s="119">
        <v>500</v>
      </c>
      <c r="F517" s="261"/>
      <c r="G517" s="258">
        <v>0.08</v>
      </c>
      <c r="H517" s="33">
        <f t="shared" si="212"/>
        <v>0</v>
      </c>
      <c r="I517" s="32">
        <f t="shared" si="213"/>
        <v>0</v>
      </c>
      <c r="J517" s="33">
        <f t="shared" si="214"/>
        <v>0</v>
      </c>
      <c r="K517" s="33">
        <f t="shared" si="215"/>
        <v>0</v>
      </c>
      <c r="L517" s="766">
        <v>1</v>
      </c>
    </row>
    <row r="518" spans="1:12" ht="30" x14ac:dyDescent="0.25">
      <c r="A518" s="115">
        <v>5</v>
      </c>
      <c r="B518" s="739" t="s">
        <v>427</v>
      </c>
      <c r="C518" s="115"/>
      <c r="D518" s="256" t="s">
        <v>14</v>
      </c>
      <c r="E518" s="119">
        <v>200</v>
      </c>
      <c r="F518" s="261"/>
      <c r="G518" s="258">
        <v>0.08</v>
      </c>
      <c r="H518" s="33">
        <f t="shared" si="212"/>
        <v>0</v>
      </c>
      <c r="I518" s="32">
        <f t="shared" si="213"/>
        <v>0</v>
      </c>
      <c r="J518" s="33">
        <f t="shared" si="214"/>
        <v>0</v>
      </c>
      <c r="K518" s="33">
        <f t="shared" si="215"/>
        <v>0</v>
      </c>
      <c r="L518" s="766">
        <v>1</v>
      </c>
    </row>
    <row r="519" spans="1:12" ht="15" x14ac:dyDescent="0.25">
      <c r="A519" s="115">
        <v>6</v>
      </c>
      <c r="B519" s="727" t="s">
        <v>339</v>
      </c>
      <c r="C519" s="115"/>
      <c r="D519" s="256" t="s">
        <v>14</v>
      </c>
      <c r="E519" s="119">
        <v>300</v>
      </c>
      <c r="F519" s="261"/>
      <c r="G519" s="258">
        <v>0.08</v>
      </c>
      <c r="H519" s="33">
        <f t="shared" si="212"/>
        <v>0</v>
      </c>
      <c r="I519" s="32">
        <f t="shared" si="213"/>
        <v>0</v>
      </c>
      <c r="J519" s="33">
        <f t="shared" si="214"/>
        <v>0</v>
      </c>
      <c r="K519" s="33">
        <f t="shared" si="215"/>
        <v>0</v>
      </c>
      <c r="L519" s="766">
        <v>1</v>
      </c>
    </row>
    <row r="520" spans="1:12" ht="15" x14ac:dyDescent="0.25">
      <c r="A520" s="115">
        <v>7</v>
      </c>
      <c r="B520" s="727" t="s">
        <v>338</v>
      </c>
      <c r="C520" s="115"/>
      <c r="D520" s="256" t="s">
        <v>14</v>
      </c>
      <c r="E520" s="119">
        <v>400</v>
      </c>
      <c r="F520" s="261"/>
      <c r="G520" s="258">
        <v>0.08</v>
      </c>
      <c r="H520" s="33">
        <f t="shared" si="212"/>
        <v>0</v>
      </c>
      <c r="I520" s="32">
        <f t="shared" si="213"/>
        <v>0</v>
      </c>
      <c r="J520" s="33">
        <f t="shared" si="214"/>
        <v>0</v>
      </c>
      <c r="K520" s="33">
        <f t="shared" si="215"/>
        <v>0</v>
      </c>
      <c r="L520" s="766">
        <v>1</v>
      </c>
    </row>
    <row r="521" spans="1:12" x14ac:dyDescent="0.2">
      <c r="A521" s="104"/>
      <c r="B521" s="276"/>
      <c r="C521" s="104"/>
      <c r="D521" s="104"/>
      <c r="E521" s="277"/>
      <c r="F521" s="278" t="s">
        <v>99</v>
      </c>
      <c r="G521" s="279"/>
      <c r="H521" s="688"/>
      <c r="I521" s="280">
        <f>SUM(I515:I520)</f>
        <v>0</v>
      </c>
      <c r="J521" s="281">
        <f>SUM(J515:J520)</f>
        <v>0</v>
      </c>
      <c r="K521" s="281">
        <f>SUM(K515:K520)</f>
        <v>0</v>
      </c>
      <c r="L521" s="766">
        <v>1</v>
      </c>
    </row>
    <row r="522" spans="1:12" x14ac:dyDescent="0.2">
      <c r="A522" s="532"/>
      <c r="B522" s="604"/>
      <c r="C522" s="532"/>
      <c r="D522" s="532"/>
      <c r="E522" s="533"/>
      <c r="F522" s="605"/>
      <c r="G522" s="532"/>
      <c r="H522" s="687"/>
      <c r="I522" s="307"/>
      <c r="J522" s="307"/>
      <c r="K522" s="307"/>
      <c r="L522" s="308"/>
    </row>
    <row r="523" spans="1:12" x14ac:dyDescent="0.2">
      <c r="A523" s="107"/>
      <c r="B523" s="254" t="s">
        <v>387</v>
      </c>
      <c r="C523" s="653"/>
      <c r="D523" s="107"/>
      <c r="E523" s="133"/>
      <c r="F523" s="215"/>
      <c r="G523" s="260"/>
      <c r="H523" s="691"/>
      <c r="I523" s="265"/>
      <c r="J523" s="266"/>
      <c r="K523" s="266"/>
    </row>
    <row r="524" spans="1:12" ht="33.75" x14ac:dyDescent="0.2">
      <c r="A524" s="16" t="s">
        <v>1</v>
      </c>
      <c r="B524" s="16" t="s">
        <v>2</v>
      </c>
      <c r="C524" s="18" t="s">
        <v>3</v>
      </c>
      <c r="D524" s="16" t="s">
        <v>4</v>
      </c>
      <c r="E524" s="19" t="s">
        <v>5</v>
      </c>
      <c r="F524" s="20" t="s">
        <v>6</v>
      </c>
      <c r="G524" s="21" t="s">
        <v>7</v>
      </c>
      <c r="H524" s="23" t="s">
        <v>316</v>
      </c>
      <c r="I524" s="22" t="s">
        <v>8</v>
      </c>
      <c r="J524" s="23" t="s">
        <v>9</v>
      </c>
      <c r="K524" s="23" t="s">
        <v>10</v>
      </c>
      <c r="L524" s="24" t="s">
        <v>11</v>
      </c>
    </row>
    <row r="525" spans="1:12" x14ac:dyDescent="0.2">
      <c r="A525" s="139">
        <v>1</v>
      </c>
      <c r="B525" s="140" t="s">
        <v>415</v>
      </c>
      <c r="C525" s="139"/>
      <c r="D525" s="139" t="s">
        <v>14</v>
      </c>
      <c r="E525" s="144">
        <v>50</v>
      </c>
      <c r="F525" s="145"/>
      <c r="G525" s="255">
        <v>0.08</v>
      </c>
      <c r="H525" s="33">
        <f t="shared" ref="H525:H528" si="216">F525*G525+F525</f>
        <v>0</v>
      </c>
      <c r="I525" s="704">
        <f t="shared" ref="I525:I528" si="217">E525*F525</f>
        <v>0</v>
      </c>
      <c r="J525" s="705">
        <f t="shared" ref="J525:J528" si="218">K525-I525</f>
        <v>0</v>
      </c>
      <c r="K525" s="705">
        <f t="shared" ref="K525:K528" si="219">E525*H525</f>
        <v>0</v>
      </c>
      <c r="L525" s="140"/>
    </row>
    <row r="526" spans="1:12" x14ac:dyDescent="0.2">
      <c r="A526" s="139">
        <v>2</v>
      </c>
      <c r="B526" s="140" t="s">
        <v>416</v>
      </c>
      <c r="C526" s="139"/>
      <c r="D526" s="139" t="s">
        <v>14</v>
      </c>
      <c r="E526" s="144">
        <v>10</v>
      </c>
      <c r="F526" s="145"/>
      <c r="G526" s="255">
        <v>0.08</v>
      </c>
      <c r="H526" s="33">
        <f t="shared" si="216"/>
        <v>0</v>
      </c>
      <c r="I526" s="704">
        <f t="shared" si="217"/>
        <v>0</v>
      </c>
      <c r="J526" s="705">
        <f t="shared" si="218"/>
        <v>0</v>
      </c>
      <c r="K526" s="705">
        <f t="shared" si="219"/>
        <v>0</v>
      </c>
      <c r="L526" s="140"/>
    </row>
    <row r="527" spans="1:12" x14ac:dyDescent="0.2">
      <c r="A527" s="139">
        <v>3</v>
      </c>
      <c r="B527" s="140" t="s">
        <v>417</v>
      </c>
      <c r="C527" s="139"/>
      <c r="D527" s="139" t="s">
        <v>14</v>
      </c>
      <c r="E527" s="144">
        <v>50</v>
      </c>
      <c r="F527" s="145"/>
      <c r="G527" s="255">
        <v>0.08</v>
      </c>
      <c r="H527" s="33">
        <f t="shared" si="216"/>
        <v>0</v>
      </c>
      <c r="I527" s="704">
        <f t="shared" si="217"/>
        <v>0</v>
      </c>
      <c r="J527" s="705">
        <f t="shared" si="218"/>
        <v>0</v>
      </c>
      <c r="K527" s="705">
        <f t="shared" si="219"/>
        <v>0</v>
      </c>
      <c r="L527" s="140"/>
    </row>
    <row r="528" spans="1:12" x14ac:dyDescent="0.2">
      <c r="A528" s="139">
        <v>4</v>
      </c>
      <c r="B528" s="140" t="s">
        <v>418</v>
      </c>
      <c r="C528" s="139"/>
      <c r="D528" s="139" t="s">
        <v>14</v>
      </c>
      <c r="E528" s="144">
        <v>10</v>
      </c>
      <c r="F528" s="145"/>
      <c r="G528" s="255">
        <v>0.08</v>
      </c>
      <c r="H528" s="33">
        <f t="shared" si="216"/>
        <v>0</v>
      </c>
      <c r="I528" s="704">
        <f t="shared" si="217"/>
        <v>0</v>
      </c>
      <c r="J528" s="705">
        <f t="shared" si="218"/>
        <v>0</v>
      </c>
      <c r="K528" s="705">
        <f t="shared" si="219"/>
        <v>0</v>
      </c>
      <c r="L528" s="140"/>
    </row>
    <row r="529" spans="1:12" x14ac:dyDescent="0.2">
      <c r="A529" s="107"/>
      <c r="B529" s="65"/>
      <c r="C529" s="107"/>
      <c r="D529" s="107"/>
      <c r="E529" s="133"/>
      <c r="F529" s="278" t="s">
        <v>99</v>
      </c>
      <c r="G529" s="279"/>
      <c r="H529" s="692"/>
      <c r="I529" s="706">
        <f>SUM(I525:I528)</f>
        <v>0</v>
      </c>
      <c r="J529" s="707">
        <f>SUM(J525:J528)</f>
        <v>0</v>
      </c>
      <c r="K529" s="707">
        <f>SUM(K525:K528)</f>
        <v>0</v>
      </c>
      <c r="L529" s="140"/>
    </row>
    <row r="530" spans="1:12" x14ac:dyDescent="0.2">
      <c r="A530" s="534"/>
      <c r="B530" s="473"/>
      <c r="C530" s="534"/>
      <c r="D530" s="534"/>
      <c r="E530" s="540"/>
      <c r="F530" s="562"/>
      <c r="G530" s="608"/>
      <c r="H530" s="689"/>
      <c r="I530" s="265"/>
      <c r="J530" s="266"/>
      <c r="K530" s="266"/>
    </row>
    <row r="531" spans="1:12" x14ac:dyDescent="0.2">
      <c r="A531" s="107"/>
      <c r="B531" s="254" t="s">
        <v>388</v>
      </c>
      <c r="C531" s="653"/>
      <c r="D531" s="107"/>
      <c r="E531" s="133"/>
      <c r="F531" s="215"/>
      <c r="G531" s="260"/>
      <c r="H531" s="691"/>
      <c r="I531" s="265"/>
      <c r="J531" s="266"/>
      <c r="K531" s="266"/>
    </row>
    <row r="532" spans="1:12" ht="33.75" x14ac:dyDescent="0.2">
      <c r="A532" s="16" t="s">
        <v>1</v>
      </c>
      <c r="B532" s="16" t="s">
        <v>2</v>
      </c>
      <c r="C532" s="18" t="s">
        <v>3</v>
      </c>
      <c r="D532" s="16" t="s">
        <v>4</v>
      </c>
      <c r="E532" s="19" t="s">
        <v>5</v>
      </c>
      <c r="F532" s="20" t="s">
        <v>6</v>
      </c>
      <c r="G532" s="21" t="s">
        <v>7</v>
      </c>
      <c r="H532" s="23" t="s">
        <v>316</v>
      </c>
      <c r="I532" s="22" t="s">
        <v>8</v>
      </c>
      <c r="J532" s="23" t="s">
        <v>9</v>
      </c>
      <c r="K532" s="23" t="s">
        <v>10</v>
      </c>
      <c r="L532" s="24" t="s">
        <v>11</v>
      </c>
    </row>
    <row r="533" spans="1:12" x14ac:dyDescent="0.2">
      <c r="A533" s="115">
        <v>1</v>
      </c>
      <c r="B533" s="106" t="s">
        <v>271</v>
      </c>
      <c r="C533" s="115"/>
      <c r="D533" s="115" t="s">
        <v>14</v>
      </c>
      <c r="E533" s="85">
        <v>15</v>
      </c>
      <c r="F533" s="261"/>
      <c r="G533" s="258">
        <v>0.08</v>
      </c>
      <c r="H533" s="33">
        <f t="shared" ref="H533" si="220">F533*G533+F533</f>
        <v>0</v>
      </c>
      <c r="I533" s="32">
        <f t="shared" ref="I533" si="221">E533*F533</f>
        <v>0</v>
      </c>
      <c r="J533" s="33">
        <f t="shared" ref="J533" si="222">K533-I533</f>
        <v>0</v>
      </c>
      <c r="K533" s="33">
        <f t="shared" ref="K533" si="223">E533*H533</f>
        <v>0</v>
      </c>
      <c r="L533" s="140"/>
    </row>
    <row r="534" spans="1:12" x14ac:dyDescent="0.2">
      <c r="A534" s="104"/>
      <c r="B534" s="276"/>
      <c r="C534" s="104"/>
      <c r="D534" s="104"/>
      <c r="E534" s="277"/>
      <c r="F534" s="278" t="s">
        <v>99</v>
      </c>
      <c r="G534" s="279"/>
      <c r="H534" s="692"/>
      <c r="I534" s="280">
        <f>SUM(I533)</f>
        <v>0</v>
      </c>
      <c r="J534" s="281">
        <f>SUM(J533)</f>
        <v>0</v>
      </c>
      <c r="K534" s="281">
        <f>SUM(K533)</f>
        <v>0</v>
      </c>
      <c r="L534" s="140"/>
    </row>
    <row r="535" spans="1:12" x14ac:dyDescent="0.2">
      <c r="A535" s="534"/>
      <c r="B535" s="473"/>
      <c r="C535" s="534"/>
      <c r="D535" s="534"/>
      <c r="E535" s="540"/>
      <c r="F535" s="562"/>
      <c r="G535" s="608"/>
      <c r="H535" s="689"/>
      <c r="I535" s="265"/>
      <c r="J535" s="266"/>
      <c r="K535" s="266"/>
    </row>
    <row r="536" spans="1:12" x14ac:dyDescent="0.2">
      <c r="A536" s="107"/>
      <c r="B536" s="254" t="s">
        <v>389</v>
      </c>
      <c r="C536" s="653"/>
      <c r="D536" s="107"/>
      <c r="E536" s="133"/>
      <c r="F536" s="215"/>
      <c r="G536" s="260"/>
      <c r="H536" s="691"/>
      <c r="I536" s="265"/>
      <c r="J536" s="266"/>
      <c r="K536" s="266"/>
    </row>
    <row r="537" spans="1:12" ht="33.75" x14ac:dyDescent="0.2">
      <c r="A537" s="16" t="s">
        <v>1</v>
      </c>
      <c r="B537" s="16" t="s">
        <v>2</v>
      </c>
      <c r="C537" s="18" t="s">
        <v>3</v>
      </c>
      <c r="D537" s="16" t="s">
        <v>4</v>
      </c>
      <c r="E537" s="19" t="s">
        <v>5</v>
      </c>
      <c r="F537" s="20" t="s">
        <v>6</v>
      </c>
      <c r="G537" s="21" t="s">
        <v>7</v>
      </c>
      <c r="H537" s="23" t="s">
        <v>316</v>
      </c>
      <c r="I537" s="22" t="s">
        <v>8</v>
      </c>
      <c r="J537" s="23" t="s">
        <v>9</v>
      </c>
      <c r="K537" s="23" t="s">
        <v>10</v>
      </c>
      <c r="L537" s="24" t="s">
        <v>11</v>
      </c>
    </row>
    <row r="538" spans="1:12" ht="60" x14ac:dyDescent="0.2">
      <c r="A538" s="118">
        <v>1</v>
      </c>
      <c r="B538" s="116" t="s">
        <v>408</v>
      </c>
      <c r="C538" s="115"/>
      <c r="D538" s="118" t="s">
        <v>14</v>
      </c>
      <c r="E538" s="119">
        <v>500</v>
      </c>
      <c r="F538" s="261"/>
      <c r="G538" s="258">
        <v>0.08</v>
      </c>
      <c r="H538" s="33">
        <f t="shared" ref="H538:H539" si="224">F538*G538+F538</f>
        <v>0</v>
      </c>
      <c r="I538" s="32">
        <f t="shared" ref="I538:I539" si="225">E538*F538</f>
        <v>0</v>
      </c>
      <c r="J538" s="33">
        <f t="shared" ref="J538:J539" si="226">K538-I538</f>
        <v>0</v>
      </c>
      <c r="K538" s="33">
        <f t="shared" ref="K538:K539" si="227">E538*H538</f>
        <v>0</v>
      </c>
      <c r="L538" s="262">
        <v>1</v>
      </c>
    </row>
    <row r="539" spans="1:12" ht="48" x14ac:dyDescent="0.2">
      <c r="A539" s="118">
        <v>2</v>
      </c>
      <c r="B539" s="106" t="s">
        <v>272</v>
      </c>
      <c r="C539" s="115"/>
      <c r="D539" s="118" t="s">
        <v>14</v>
      </c>
      <c r="E539" s="119">
        <v>100</v>
      </c>
      <c r="F539" s="261"/>
      <c r="G539" s="258">
        <v>0.08</v>
      </c>
      <c r="H539" s="33">
        <f t="shared" si="224"/>
        <v>0</v>
      </c>
      <c r="I539" s="32">
        <f t="shared" si="225"/>
        <v>0</v>
      </c>
      <c r="J539" s="33">
        <f t="shared" si="226"/>
        <v>0</v>
      </c>
      <c r="K539" s="33">
        <f t="shared" si="227"/>
        <v>0</v>
      </c>
      <c r="L539" s="290">
        <v>1</v>
      </c>
    </row>
    <row r="540" spans="1:12" x14ac:dyDescent="0.2">
      <c r="A540" s="104"/>
      <c r="B540" s="276"/>
      <c r="C540" s="104"/>
      <c r="D540" s="104"/>
      <c r="E540" s="277"/>
      <c r="F540" s="278" t="s">
        <v>99</v>
      </c>
      <c r="G540" s="279"/>
      <c r="H540" s="692"/>
      <c r="I540" s="280">
        <f>SUM(I538:I539)</f>
        <v>0</v>
      </c>
      <c r="J540" s="281">
        <f>SUM(J538:J539)</f>
        <v>0</v>
      </c>
      <c r="K540" s="281">
        <f>SUM(K538:K539)</f>
        <v>0</v>
      </c>
      <c r="L540" s="106"/>
    </row>
    <row r="541" spans="1:12" x14ac:dyDescent="0.2">
      <c r="A541" s="534"/>
      <c r="B541" s="473"/>
      <c r="C541" s="534"/>
      <c r="D541" s="534"/>
      <c r="E541" s="540"/>
      <c r="F541" s="562"/>
      <c r="G541" s="608"/>
      <c r="H541" s="689"/>
      <c r="I541" s="263"/>
      <c r="J541" s="264"/>
      <c r="K541" s="264"/>
      <c r="L541" s="65"/>
    </row>
    <row r="542" spans="1:12" x14ac:dyDescent="0.2">
      <c r="A542" s="107"/>
      <c r="B542" s="254" t="s">
        <v>390</v>
      </c>
      <c r="C542" s="107"/>
      <c r="D542" s="107"/>
      <c r="E542" s="133"/>
      <c r="F542" s="215"/>
      <c r="G542" s="268"/>
      <c r="H542" s="689"/>
      <c r="I542" s="265"/>
      <c r="J542" s="266"/>
      <c r="K542" s="266"/>
    </row>
    <row r="543" spans="1:12" ht="33.75" x14ac:dyDescent="0.2">
      <c r="A543" s="16" t="s">
        <v>1</v>
      </c>
      <c r="B543" s="16" t="s">
        <v>2</v>
      </c>
      <c r="C543" s="18" t="s">
        <v>3</v>
      </c>
      <c r="D543" s="16" t="s">
        <v>4</v>
      </c>
      <c r="E543" s="19" t="s">
        <v>5</v>
      </c>
      <c r="F543" s="20" t="s">
        <v>6</v>
      </c>
      <c r="G543" s="269" t="s">
        <v>7</v>
      </c>
      <c r="H543" s="23" t="s">
        <v>316</v>
      </c>
      <c r="I543" s="22" t="s">
        <v>8</v>
      </c>
      <c r="J543" s="23" t="s">
        <v>9</v>
      </c>
      <c r="K543" s="23" t="s">
        <v>10</v>
      </c>
      <c r="L543" s="24" t="s">
        <v>11</v>
      </c>
    </row>
    <row r="544" spans="1:12" ht="24" x14ac:dyDescent="0.2">
      <c r="A544" s="115">
        <v>1</v>
      </c>
      <c r="B544" s="116" t="s">
        <v>291</v>
      </c>
      <c r="C544" s="115"/>
      <c r="D544" s="118" t="s">
        <v>14</v>
      </c>
      <c r="E544" s="119">
        <v>30</v>
      </c>
      <c r="F544" s="253"/>
      <c r="G544" s="204">
        <v>0.08</v>
      </c>
      <c r="H544" s="33">
        <f t="shared" ref="H544:H545" si="228">F544*G544+F544</f>
        <v>0</v>
      </c>
      <c r="I544" s="32">
        <f t="shared" ref="I544:I545" si="229">E544*F544</f>
        <v>0</v>
      </c>
      <c r="J544" s="33">
        <f t="shared" ref="J544:J545" si="230">K544-I544</f>
        <v>0</v>
      </c>
      <c r="K544" s="33">
        <f t="shared" ref="K544:K545" si="231">E544*H544</f>
        <v>0</v>
      </c>
      <c r="L544" s="267"/>
    </row>
    <row r="545" spans="1:12" x14ac:dyDescent="0.2">
      <c r="A545" s="115">
        <v>2</v>
      </c>
      <c r="B545" s="116" t="s">
        <v>292</v>
      </c>
      <c r="C545" s="115"/>
      <c r="D545" s="115" t="s">
        <v>14</v>
      </c>
      <c r="E545" s="85">
        <v>20</v>
      </c>
      <c r="F545" s="253"/>
      <c r="G545" s="204">
        <v>0.08</v>
      </c>
      <c r="H545" s="33">
        <f t="shared" si="228"/>
        <v>0</v>
      </c>
      <c r="I545" s="32">
        <f t="shared" si="229"/>
        <v>0</v>
      </c>
      <c r="J545" s="33">
        <f t="shared" si="230"/>
        <v>0</v>
      </c>
      <c r="K545" s="33">
        <f t="shared" si="231"/>
        <v>0</v>
      </c>
      <c r="L545" s="267"/>
    </row>
    <row r="546" spans="1:12" x14ac:dyDescent="0.2">
      <c r="A546" s="104"/>
      <c r="B546" s="276"/>
      <c r="C546" s="104"/>
      <c r="D546" s="104"/>
      <c r="E546" s="277"/>
      <c r="F546" s="278" t="s">
        <v>99</v>
      </c>
      <c r="G546" s="288"/>
      <c r="H546" s="688"/>
      <c r="I546" s="280">
        <f>SUM(I544:I545)</f>
        <v>0</v>
      </c>
      <c r="J546" s="289">
        <f>SUM(J544:J545)</f>
        <v>0</v>
      </c>
      <c r="K546" s="281">
        <f>SUM(K544:K545)</f>
        <v>0</v>
      </c>
      <c r="L546" s="65"/>
    </row>
    <row r="547" spans="1:12" x14ac:dyDescent="0.2">
      <c r="A547" s="534"/>
      <c r="B547" s="473"/>
      <c r="C547" s="534"/>
      <c r="D547" s="534"/>
      <c r="E547" s="540"/>
      <c r="F547" s="562"/>
      <c r="G547" s="611"/>
      <c r="H547" s="689"/>
      <c r="I547" s="263"/>
      <c r="J547" s="264"/>
      <c r="K547" s="264"/>
      <c r="L547" s="65"/>
    </row>
    <row r="548" spans="1:12" x14ac:dyDescent="0.2">
      <c r="A548" s="107"/>
      <c r="B548" s="254" t="s">
        <v>391</v>
      </c>
      <c r="C548" s="716"/>
      <c r="D548" s="107"/>
      <c r="E548" s="133"/>
      <c r="F548" s="215"/>
      <c r="G548" s="268"/>
      <c r="H548" s="691"/>
      <c r="I548" s="265"/>
      <c r="J548" s="266"/>
      <c r="K548" s="266"/>
    </row>
    <row r="549" spans="1:12" ht="33.75" x14ac:dyDescent="0.2">
      <c r="A549" s="16" t="s">
        <v>1</v>
      </c>
      <c r="B549" s="16" t="s">
        <v>2</v>
      </c>
      <c r="C549" s="18" t="s">
        <v>3</v>
      </c>
      <c r="D549" s="16" t="s">
        <v>4</v>
      </c>
      <c r="E549" s="19" t="s">
        <v>5</v>
      </c>
      <c r="F549" s="20" t="s">
        <v>6</v>
      </c>
      <c r="G549" s="269" t="s">
        <v>7</v>
      </c>
      <c r="H549" s="23" t="s">
        <v>316</v>
      </c>
      <c r="I549" s="22" t="s">
        <v>8</v>
      </c>
      <c r="J549" s="23" t="s">
        <v>9</v>
      </c>
      <c r="K549" s="23" t="s">
        <v>10</v>
      </c>
      <c r="L549" s="24" t="s">
        <v>11</v>
      </c>
    </row>
    <row r="550" spans="1:12" ht="24" x14ac:dyDescent="0.2">
      <c r="A550" s="115">
        <v>1</v>
      </c>
      <c r="B550" s="106" t="s">
        <v>273</v>
      </c>
      <c r="C550" s="115"/>
      <c r="D550" s="115" t="s">
        <v>14</v>
      </c>
      <c r="E550" s="85">
        <v>50</v>
      </c>
      <c r="F550" s="261"/>
      <c r="G550" s="204">
        <v>0.08</v>
      </c>
      <c r="H550" s="33">
        <f t="shared" ref="H550" si="232">F550*G550+F550</f>
        <v>0</v>
      </c>
      <c r="I550" s="32">
        <f t="shared" ref="I550" si="233">E550*F550</f>
        <v>0</v>
      </c>
      <c r="J550" s="33">
        <f t="shared" ref="J550" si="234">K550-I550</f>
        <v>0</v>
      </c>
      <c r="K550" s="33">
        <f t="shared" ref="K550" si="235">E550*H550</f>
        <v>0</v>
      </c>
      <c r="L550" s="140">
        <v>1</v>
      </c>
    </row>
    <row r="551" spans="1:12" x14ac:dyDescent="0.2">
      <c r="A551" s="104"/>
      <c r="B551" s="276"/>
      <c r="C551" s="104"/>
      <c r="D551" s="104"/>
      <c r="E551" s="277"/>
      <c r="F551" s="278" t="s">
        <v>99</v>
      </c>
      <c r="G551" s="288"/>
      <c r="H551" s="692"/>
      <c r="I551" s="280">
        <f>SUM(I550)</f>
        <v>0</v>
      </c>
      <c r="J551" s="281">
        <f>SUM(J550)</f>
        <v>0</v>
      </c>
      <c r="K551" s="281">
        <f>SUM(K550)</f>
        <v>0</v>
      </c>
      <c r="L551" s="65"/>
    </row>
    <row r="552" spans="1:12" x14ac:dyDescent="0.2">
      <c r="A552" s="534"/>
      <c r="B552" s="473"/>
      <c r="C552" s="534"/>
      <c r="D552" s="534"/>
      <c r="E552" s="540"/>
      <c r="F552" s="562"/>
      <c r="G552" s="611"/>
      <c r="H552" s="689"/>
      <c r="I552" s="263"/>
      <c r="J552" s="264"/>
      <c r="K552" s="264"/>
      <c r="L552" s="65"/>
    </row>
    <row r="553" spans="1:12" x14ac:dyDescent="0.2">
      <c r="A553" s="107"/>
      <c r="B553" s="254" t="s">
        <v>392</v>
      </c>
      <c r="C553" s="653"/>
      <c r="D553" s="107"/>
      <c r="E553" s="133"/>
      <c r="F553" s="215"/>
      <c r="G553" s="268"/>
      <c r="H553" s="691"/>
      <c r="I553" s="265"/>
      <c r="J553" s="266"/>
      <c r="K553" s="266"/>
    </row>
    <row r="554" spans="1:12" ht="33.75" x14ac:dyDescent="0.2">
      <c r="A554" s="16" t="s">
        <v>1</v>
      </c>
      <c r="B554" s="16" t="s">
        <v>2</v>
      </c>
      <c r="C554" s="18" t="s">
        <v>3</v>
      </c>
      <c r="D554" s="16" t="s">
        <v>4</v>
      </c>
      <c r="E554" s="19" t="s">
        <v>5</v>
      </c>
      <c r="F554" s="20" t="s">
        <v>6</v>
      </c>
      <c r="G554" s="269" t="s">
        <v>7</v>
      </c>
      <c r="H554" s="23" t="s">
        <v>316</v>
      </c>
      <c r="I554" s="22" t="s">
        <v>8</v>
      </c>
      <c r="J554" s="23" t="s">
        <v>9</v>
      </c>
      <c r="K554" s="23" t="s">
        <v>10</v>
      </c>
      <c r="L554" s="24" t="s">
        <v>11</v>
      </c>
    </row>
    <row r="555" spans="1:12" x14ac:dyDescent="0.2">
      <c r="A555" s="115">
        <v>1</v>
      </c>
      <c r="B555" s="106" t="s">
        <v>274</v>
      </c>
      <c r="C555" s="115"/>
      <c r="D555" s="115" t="s">
        <v>14</v>
      </c>
      <c r="E555" s="85">
        <v>100</v>
      </c>
      <c r="F555" s="261"/>
      <c r="G555" s="204">
        <v>0.08</v>
      </c>
      <c r="H555" s="33">
        <f t="shared" ref="H555" si="236">F555*G555+F555</f>
        <v>0</v>
      </c>
      <c r="I555" s="32">
        <f t="shared" ref="I555" si="237">E555*F555</f>
        <v>0</v>
      </c>
      <c r="J555" s="33">
        <f t="shared" ref="J555" si="238">K555-I555</f>
        <v>0</v>
      </c>
      <c r="K555" s="33">
        <f t="shared" ref="K555" si="239">E555*H555</f>
        <v>0</v>
      </c>
      <c r="L555" s="140"/>
    </row>
    <row r="556" spans="1:12" x14ac:dyDescent="0.2">
      <c r="A556" s="104"/>
      <c r="B556" s="276"/>
      <c r="C556" s="104"/>
      <c r="D556" s="104"/>
      <c r="E556" s="277"/>
      <c r="F556" s="278" t="s">
        <v>99</v>
      </c>
      <c r="G556" s="288"/>
      <c r="H556" s="692"/>
      <c r="I556" s="280">
        <f>SUM(I555)</f>
        <v>0</v>
      </c>
      <c r="J556" s="281">
        <f>SUM(J555)</f>
        <v>0</v>
      </c>
      <c r="K556" s="281">
        <f>SUM(K555)</f>
        <v>0</v>
      </c>
      <c r="L556" s="65"/>
    </row>
    <row r="557" spans="1:12" x14ac:dyDescent="0.2">
      <c r="A557" s="534"/>
      <c r="B557" s="473"/>
      <c r="C557" s="534"/>
      <c r="D557" s="534"/>
      <c r="E557" s="540"/>
      <c r="F557" s="562"/>
      <c r="G557" s="611"/>
      <c r="H557" s="689"/>
      <c r="I557" s="263"/>
      <c r="J557" s="264"/>
      <c r="K557" s="264"/>
      <c r="L557" s="65"/>
    </row>
    <row r="558" spans="1:12" x14ac:dyDescent="0.2">
      <c r="A558" s="107"/>
      <c r="B558" s="254" t="s">
        <v>393</v>
      </c>
      <c r="C558" s="653"/>
      <c r="D558" s="107"/>
      <c r="E558" s="133"/>
      <c r="F558" s="215"/>
      <c r="G558" s="268"/>
      <c r="H558" s="691"/>
      <c r="I558" s="265"/>
      <c r="J558" s="266"/>
      <c r="K558" s="266"/>
    </row>
    <row r="559" spans="1:12" ht="33.75" x14ac:dyDescent="0.2">
      <c r="A559" s="16" t="s">
        <v>1</v>
      </c>
      <c r="B559" s="16" t="s">
        <v>2</v>
      </c>
      <c r="C559" s="18" t="s">
        <v>3</v>
      </c>
      <c r="D559" s="16" t="s">
        <v>4</v>
      </c>
      <c r="E559" s="19" t="s">
        <v>5</v>
      </c>
      <c r="F559" s="20" t="s">
        <v>6</v>
      </c>
      <c r="G559" s="269" t="s">
        <v>7</v>
      </c>
      <c r="H559" s="23" t="s">
        <v>316</v>
      </c>
      <c r="I559" s="22" t="s">
        <v>8</v>
      </c>
      <c r="J559" s="23" t="s">
        <v>9</v>
      </c>
      <c r="K559" s="23" t="s">
        <v>10</v>
      </c>
      <c r="L559" s="24" t="s">
        <v>11</v>
      </c>
    </row>
    <row r="560" spans="1:12" ht="36" x14ac:dyDescent="0.2">
      <c r="A560" s="118">
        <v>1</v>
      </c>
      <c r="B560" s="663" t="s">
        <v>311</v>
      </c>
      <c r="C560" s="664"/>
      <c r="D560" s="118" t="s">
        <v>14</v>
      </c>
      <c r="E560" s="119">
        <v>2</v>
      </c>
      <c r="F560" s="33"/>
      <c r="G560" s="204">
        <v>0.08</v>
      </c>
      <c r="H560" s="33">
        <f t="shared" ref="H560:H561" si="240">F560*G560+F560</f>
        <v>0</v>
      </c>
      <c r="I560" s="32">
        <f t="shared" ref="I560:I561" si="241">E560*F560</f>
        <v>0</v>
      </c>
      <c r="J560" s="33">
        <f t="shared" ref="J560:J561" si="242">K560-I560</f>
        <v>0</v>
      </c>
      <c r="K560" s="33">
        <f t="shared" ref="K560:K561" si="243">E560*H560</f>
        <v>0</v>
      </c>
      <c r="L560" s="140"/>
    </row>
    <row r="561" spans="1:12" ht="36" x14ac:dyDescent="0.2">
      <c r="A561" s="118">
        <v>2</v>
      </c>
      <c r="B561" s="663" t="s">
        <v>312</v>
      </c>
      <c r="C561" s="664"/>
      <c r="D561" s="118" t="s">
        <v>14</v>
      </c>
      <c r="E561" s="119">
        <v>15</v>
      </c>
      <c r="F561" s="33"/>
      <c r="G561" s="204">
        <v>0.08</v>
      </c>
      <c r="H561" s="33">
        <f t="shared" si="240"/>
        <v>0</v>
      </c>
      <c r="I561" s="32">
        <f t="shared" si="241"/>
        <v>0</v>
      </c>
      <c r="J561" s="33">
        <f t="shared" si="242"/>
        <v>0</v>
      </c>
      <c r="K561" s="33">
        <f t="shared" si="243"/>
        <v>0</v>
      </c>
      <c r="L561" s="140"/>
    </row>
    <row r="562" spans="1:12" x14ac:dyDescent="0.2">
      <c r="A562" s="104"/>
      <c r="B562" s="276"/>
      <c r="C562" s="104"/>
      <c r="D562" s="104"/>
      <c r="E562" s="277"/>
      <c r="F562" s="278" t="s">
        <v>99</v>
      </c>
      <c r="G562" s="288"/>
      <c r="H562" s="692"/>
      <c r="I562" s="280">
        <f>SUM(I560:I561)</f>
        <v>0</v>
      </c>
      <c r="J562" s="281">
        <f>SUM(J560:J561)</f>
        <v>0</v>
      </c>
      <c r="K562" s="281">
        <f>SUM(K560:K561)</f>
        <v>0</v>
      </c>
      <c r="L562" s="65"/>
    </row>
    <row r="563" spans="1:12" x14ac:dyDescent="0.2">
      <c r="A563" s="534"/>
      <c r="B563" s="473"/>
      <c r="C563" s="534"/>
      <c r="D563" s="534"/>
      <c r="E563" s="540"/>
      <c r="F563" s="562"/>
      <c r="G563" s="611"/>
      <c r="H563" s="689"/>
      <c r="I563" s="263"/>
      <c r="J563" s="264"/>
      <c r="K563" s="264"/>
      <c r="L563" s="65"/>
    </row>
    <row r="564" spans="1:12" x14ac:dyDescent="0.2">
      <c r="A564" s="107"/>
      <c r="B564" s="254" t="s">
        <v>394</v>
      </c>
      <c r="C564" s="107"/>
      <c r="D564" s="107"/>
      <c r="E564" s="133"/>
      <c r="F564" s="215"/>
      <c r="G564" s="268"/>
      <c r="H564" s="689"/>
      <c r="I564" s="265"/>
      <c r="J564" s="266"/>
      <c r="K564" s="266"/>
    </row>
    <row r="565" spans="1:12" ht="33.75" x14ac:dyDescent="0.2">
      <c r="A565" s="16" t="s">
        <v>1</v>
      </c>
      <c r="B565" s="16" t="s">
        <v>2</v>
      </c>
      <c r="C565" s="18" t="s">
        <v>3</v>
      </c>
      <c r="D565" s="16" t="s">
        <v>4</v>
      </c>
      <c r="E565" s="19" t="s">
        <v>5</v>
      </c>
      <c r="F565" s="20" t="s">
        <v>6</v>
      </c>
      <c r="G565" s="269" t="s">
        <v>7</v>
      </c>
      <c r="H565" s="23" t="s">
        <v>316</v>
      </c>
      <c r="I565" s="22" t="s">
        <v>8</v>
      </c>
      <c r="J565" s="23" t="s">
        <v>9</v>
      </c>
      <c r="K565" s="23" t="s">
        <v>10</v>
      </c>
      <c r="L565" s="24" t="s">
        <v>11</v>
      </c>
    </row>
    <row r="566" spans="1:12" ht="48" x14ac:dyDescent="0.2">
      <c r="A566" s="118">
        <v>1</v>
      </c>
      <c r="B566" s="106" t="s">
        <v>275</v>
      </c>
      <c r="C566" s="115"/>
      <c r="D566" s="118" t="s">
        <v>14</v>
      </c>
      <c r="E566" s="119">
        <v>16</v>
      </c>
      <c r="F566" s="261"/>
      <c r="G566" s="204">
        <v>0.08</v>
      </c>
      <c r="H566" s="33">
        <f t="shared" ref="H566" si="244">F566*G566+F566</f>
        <v>0</v>
      </c>
      <c r="I566" s="32">
        <f t="shared" ref="I566" si="245">E566*F566</f>
        <v>0</v>
      </c>
      <c r="J566" s="33">
        <f t="shared" ref="J566" si="246">K566-I566</f>
        <v>0</v>
      </c>
      <c r="K566" s="33">
        <f t="shared" ref="K566" si="247">E566*H566</f>
        <v>0</v>
      </c>
      <c r="L566" s="53"/>
    </row>
    <row r="567" spans="1:12" x14ac:dyDescent="0.2">
      <c r="A567" s="104"/>
      <c r="B567" s="276"/>
      <c r="C567" s="104"/>
      <c r="D567" s="104"/>
      <c r="E567" s="277"/>
      <c r="F567" s="278" t="s">
        <v>99</v>
      </c>
      <c r="G567" s="288"/>
      <c r="H567" s="690"/>
      <c r="I567" s="283">
        <f>SUM(I566)</f>
        <v>0</v>
      </c>
      <c r="J567" s="284">
        <f>SUM(J566)</f>
        <v>0</v>
      </c>
      <c r="K567" s="284">
        <f>SUM(K566)</f>
        <v>0</v>
      </c>
      <c r="L567" s="65"/>
    </row>
    <row r="568" spans="1:12" x14ac:dyDescent="0.2">
      <c r="A568" s="534"/>
      <c r="B568" s="473"/>
      <c r="C568" s="534"/>
      <c r="D568" s="534"/>
      <c r="E568" s="540"/>
      <c r="F568" s="562"/>
      <c r="G568" s="611"/>
      <c r="H568" s="689"/>
      <c r="I568" s="263"/>
      <c r="J568" s="264"/>
      <c r="K568" s="264"/>
      <c r="L568" s="65"/>
    </row>
    <row r="569" spans="1:12" x14ac:dyDescent="0.2">
      <c r="A569" s="107"/>
      <c r="B569" s="254" t="s">
        <v>395</v>
      </c>
      <c r="C569" s="653"/>
      <c r="D569" s="107"/>
      <c r="E569" s="133"/>
      <c r="F569" s="215"/>
      <c r="G569" s="268"/>
      <c r="H569" s="691"/>
      <c r="I569" s="265"/>
      <c r="J569" s="266"/>
      <c r="K569" s="266"/>
    </row>
    <row r="570" spans="1:12" ht="33.75" x14ac:dyDescent="0.2">
      <c r="A570" s="16" t="s">
        <v>1</v>
      </c>
      <c r="B570" s="16" t="s">
        <v>2</v>
      </c>
      <c r="C570" s="18" t="s">
        <v>3</v>
      </c>
      <c r="D570" s="16" t="s">
        <v>4</v>
      </c>
      <c r="E570" s="19" t="s">
        <v>5</v>
      </c>
      <c r="F570" s="20" t="s">
        <v>6</v>
      </c>
      <c r="G570" s="269" t="s">
        <v>7</v>
      </c>
      <c r="H570" s="23" t="s">
        <v>316</v>
      </c>
      <c r="I570" s="22" t="s">
        <v>8</v>
      </c>
      <c r="J570" s="23" t="s">
        <v>9</v>
      </c>
      <c r="K570" s="23" t="s">
        <v>10</v>
      </c>
      <c r="L570" s="24" t="s">
        <v>11</v>
      </c>
    </row>
    <row r="571" spans="1:12" ht="36" x14ac:dyDescent="0.2">
      <c r="A571" s="118">
        <v>1</v>
      </c>
      <c r="B571" s="106" t="s">
        <v>301</v>
      </c>
      <c r="C571" s="115"/>
      <c r="D571" s="118" t="s">
        <v>14</v>
      </c>
      <c r="E571" s="119">
        <v>10</v>
      </c>
      <c r="F571" s="261"/>
      <c r="G571" s="204">
        <v>0.08</v>
      </c>
      <c r="H571" s="33">
        <f t="shared" ref="H571" si="248">F571*G571+F571</f>
        <v>0</v>
      </c>
      <c r="I571" s="32">
        <f t="shared" ref="I571" si="249">E571*F571</f>
        <v>0</v>
      </c>
      <c r="J571" s="33">
        <f t="shared" ref="J571" si="250">K571-I571</f>
        <v>0</v>
      </c>
      <c r="K571" s="33">
        <f t="shared" ref="K571" si="251">E571*H571</f>
        <v>0</v>
      </c>
      <c r="L571" s="53"/>
    </row>
    <row r="572" spans="1:12" x14ac:dyDescent="0.2">
      <c r="A572" s="107"/>
      <c r="B572" s="65"/>
      <c r="C572" s="107"/>
      <c r="D572" s="107"/>
      <c r="E572" s="133"/>
      <c r="F572" s="278" t="s">
        <v>99</v>
      </c>
      <c r="G572" s="288"/>
      <c r="H572" s="692"/>
      <c r="I572" s="280">
        <f>SUM(I571)</f>
        <v>0</v>
      </c>
      <c r="J572" s="281">
        <f>SUM(J571)</f>
        <v>0</v>
      </c>
      <c r="K572" s="284">
        <f>SUM(K571)</f>
        <v>0</v>
      </c>
      <c r="L572" s="65"/>
    </row>
    <row r="573" spans="1:12" x14ac:dyDescent="0.2">
      <c r="A573" s="107"/>
      <c r="B573" s="65"/>
      <c r="C573" s="107"/>
      <c r="D573" s="107"/>
      <c r="E573" s="133"/>
      <c r="F573" s="215"/>
      <c r="G573" s="268"/>
      <c r="H573" s="691"/>
      <c r="I573" s="654"/>
      <c r="J573" s="655"/>
      <c r="K573" s="264"/>
      <c r="L573" s="65"/>
    </row>
    <row r="574" spans="1:12" x14ac:dyDescent="0.2">
      <c r="A574" s="107"/>
      <c r="B574" s="254" t="s">
        <v>396</v>
      </c>
      <c r="C574" s="652"/>
      <c r="D574" s="107"/>
      <c r="E574" s="133"/>
      <c r="F574" s="215"/>
      <c r="G574" s="260"/>
      <c r="H574" s="691"/>
      <c r="I574" s="265"/>
      <c r="J574" s="266"/>
      <c r="K574" s="266"/>
    </row>
    <row r="575" spans="1:12" ht="33.75" x14ac:dyDescent="0.2">
      <c r="A575" s="16" t="s">
        <v>1</v>
      </c>
      <c r="B575" s="16" t="s">
        <v>2</v>
      </c>
      <c r="C575" s="18" t="s">
        <v>3</v>
      </c>
      <c r="D575" s="16" t="s">
        <v>4</v>
      </c>
      <c r="E575" s="19" t="s">
        <v>5</v>
      </c>
      <c r="F575" s="20" t="s">
        <v>6</v>
      </c>
      <c r="G575" s="21" t="s">
        <v>7</v>
      </c>
      <c r="H575" s="23" t="s">
        <v>316</v>
      </c>
      <c r="I575" s="22" t="s">
        <v>8</v>
      </c>
      <c r="J575" s="23" t="s">
        <v>9</v>
      </c>
      <c r="K575" s="23" t="s">
        <v>10</v>
      </c>
      <c r="L575" s="24" t="s">
        <v>11</v>
      </c>
    </row>
    <row r="576" spans="1:12" ht="96" x14ac:dyDescent="0.2">
      <c r="A576" s="118">
        <v>1</v>
      </c>
      <c r="B576" s="262" t="s">
        <v>276</v>
      </c>
      <c r="C576" s="115"/>
      <c r="D576" s="256" t="s">
        <v>14</v>
      </c>
      <c r="E576" s="257">
        <v>10</v>
      </c>
      <c r="F576" s="261"/>
      <c r="G576" s="258">
        <v>0.08</v>
      </c>
      <c r="H576" s="33">
        <f t="shared" ref="H576:H580" si="252">F576*G576+F576</f>
        <v>0</v>
      </c>
      <c r="I576" s="32">
        <f t="shared" ref="I576:I580" si="253">E576*F576</f>
        <v>0</v>
      </c>
      <c r="J576" s="33">
        <f t="shared" ref="J576:J580" si="254">K576-I576</f>
        <v>0</v>
      </c>
      <c r="K576" s="33">
        <f t="shared" ref="K576:K580" si="255">E576*H576</f>
        <v>0</v>
      </c>
      <c r="L576" s="140"/>
    </row>
    <row r="577" spans="1:12" ht="84" x14ac:dyDescent="0.2">
      <c r="A577" s="118">
        <v>2</v>
      </c>
      <c r="B577" s="262" t="s">
        <v>277</v>
      </c>
      <c r="C577" s="115"/>
      <c r="D577" s="256" t="s">
        <v>14</v>
      </c>
      <c r="E577" s="257">
        <v>50</v>
      </c>
      <c r="F577" s="261"/>
      <c r="G577" s="258">
        <v>0.08</v>
      </c>
      <c r="H577" s="33">
        <f t="shared" si="252"/>
        <v>0</v>
      </c>
      <c r="I577" s="32">
        <f t="shared" si="253"/>
        <v>0</v>
      </c>
      <c r="J577" s="33">
        <f t="shared" si="254"/>
        <v>0</v>
      </c>
      <c r="K577" s="33">
        <f t="shared" si="255"/>
        <v>0</v>
      </c>
      <c r="L577" s="140"/>
    </row>
    <row r="578" spans="1:12" ht="60" x14ac:dyDescent="0.2">
      <c r="A578" s="118">
        <v>3</v>
      </c>
      <c r="B578" s="262" t="s">
        <v>278</v>
      </c>
      <c r="C578" s="115"/>
      <c r="D578" s="256" t="s">
        <v>14</v>
      </c>
      <c r="E578" s="257">
        <v>50</v>
      </c>
      <c r="F578" s="261"/>
      <c r="G578" s="258">
        <v>0.08</v>
      </c>
      <c r="H578" s="33">
        <f t="shared" si="252"/>
        <v>0</v>
      </c>
      <c r="I578" s="32">
        <f t="shared" si="253"/>
        <v>0</v>
      </c>
      <c r="J578" s="33">
        <f t="shared" si="254"/>
        <v>0</v>
      </c>
      <c r="K578" s="33">
        <f t="shared" si="255"/>
        <v>0</v>
      </c>
      <c r="L578" s="140"/>
    </row>
    <row r="579" spans="1:12" ht="24" x14ac:dyDescent="0.2">
      <c r="A579" s="118">
        <v>4</v>
      </c>
      <c r="B579" s="262" t="s">
        <v>279</v>
      </c>
      <c r="C579" s="115"/>
      <c r="D579" s="256" t="s">
        <v>14</v>
      </c>
      <c r="E579" s="257">
        <v>50</v>
      </c>
      <c r="F579" s="261"/>
      <c r="G579" s="258">
        <v>0.08</v>
      </c>
      <c r="H579" s="33">
        <f t="shared" si="252"/>
        <v>0</v>
      </c>
      <c r="I579" s="32">
        <f t="shared" si="253"/>
        <v>0</v>
      </c>
      <c r="J579" s="33">
        <f t="shared" si="254"/>
        <v>0</v>
      </c>
      <c r="K579" s="33">
        <f t="shared" si="255"/>
        <v>0</v>
      </c>
      <c r="L579" s="140"/>
    </row>
    <row r="580" spans="1:12" ht="24" x14ac:dyDescent="0.2">
      <c r="A580" s="118">
        <v>5</v>
      </c>
      <c r="B580" s="262" t="s">
        <v>280</v>
      </c>
      <c r="C580" s="115"/>
      <c r="D580" s="256" t="s">
        <v>14</v>
      </c>
      <c r="E580" s="257">
        <v>30</v>
      </c>
      <c r="F580" s="261"/>
      <c r="G580" s="258">
        <v>0.08</v>
      </c>
      <c r="H580" s="33">
        <f t="shared" si="252"/>
        <v>0</v>
      </c>
      <c r="I580" s="32">
        <f t="shared" si="253"/>
        <v>0</v>
      </c>
      <c r="J580" s="33">
        <f t="shared" si="254"/>
        <v>0</v>
      </c>
      <c r="K580" s="33">
        <f t="shared" si="255"/>
        <v>0</v>
      </c>
      <c r="L580" s="140"/>
    </row>
    <row r="581" spans="1:12" x14ac:dyDescent="0.2">
      <c r="A581" s="104"/>
      <c r="B581" s="276"/>
      <c r="C581" s="104"/>
      <c r="D581" s="104"/>
      <c r="E581" s="277"/>
      <c r="F581" s="278" t="s">
        <v>99</v>
      </c>
      <c r="G581" s="279"/>
      <c r="H581" s="692"/>
      <c r="I581" s="280">
        <f>SUM(I576:I580)</f>
        <v>0</v>
      </c>
      <c r="J581" s="281">
        <f>SUM(J576:J580)</f>
        <v>0</v>
      </c>
      <c r="K581" s="281">
        <f>SUM(K576:K580)</f>
        <v>0</v>
      </c>
      <c r="L581" s="140"/>
    </row>
    <row r="582" spans="1:12" x14ac:dyDescent="0.2">
      <c r="A582" s="470"/>
      <c r="B582" s="606"/>
      <c r="C582" s="470"/>
      <c r="D582" s="470"/>
      <c r="E582" s="471"/>
      <c r="F582" s="474"/>
      <c r="G582" s="472"/>
      <c r="H582" s="688"/>
      <c r="I582" s="464"/>
      <c r="J582" s="465"/>
      <c r="K582" s="465"/>
      <c r="L582" s="65"/>
    </row>
    <row r="583" spans="1:12" x14ac:dyDescent="0.2">
      <c r="A583" s="107"/>
      <c r="B583" s="254" t="s">
        <v>397</v>
      </c>
      <c r="C583" s="653"/>
      <c r="D583" s="107"/>
      <c r="E583" s="133"/>
      <c r="F583" s="215"/>
      <c r="G583" s="260"/>
      <c r="H583" s="691"/>
      <c r="I583" s="265"/>
      <c r="J583" s="266"/>
      <c r="K583" s="266"/>
    </row>
    <row r="584" spans="1:12" ht="33.75" x14ac:dyDescent="0.2">
      <c r="A584" s="16" t="s">
        <v>1</v>
      </c>
      <c r="B584" s="16" t="s">
        <v>2</v>
      </c>
      <c r="C584" s="18" t="s">
        <v>3</v>
      </c>
      <c r="D584" s="16" t="s">
        <v>4</v>
      </c>
      <c r="E584" s="19" t="s">
        <v>5</v>
      </c>
      <c r="F584" s="20" t="s">
        <v>6</v>
      </c>
      <c r="G584" s="21" t="s">
        <v>7</v>
      </c>
      <c r="H584" s="23" t="s">
        <v>316</v>
      </c>
      <c r="I584" s="22" t="s">
        <v>8</v>
      </c>
      <c r="J584" s="23" t="s">
        <v>9</v>
      </c>
      <c r="K584" s="23" t="s">
        <v>10</v>
      </c>
      <c r="L584" s="24" t="s">
        <v>11</v>
      </c>
    </row>
    <row r="585" spans="1:12" ht="96" x14ac:dyDescent="0.2">
      <c r="A585" s="118">
        <v>1</v>
      </c>
      <c r="B585" s="262" t="s">
        <v>297</v>
      </c>
      <c r="C585" s="115"/>
      <c r="D585" s="256" t="s">
        <v>14</v>
      </c>
      <c r="E585" s="257">
        <v>6</v>
      </c>
      <c r="F585" s="261"/>
      <c r="G585" s="258">
        <v>0.08</v>
      </c>
      <c r="H585" s="33">
        <f t="shared" ref="H585:H586" si="256">F585*G585+F585</f>
        <v>0</v>
      </c>
      <c r="I585" s="32">
        <f t="shared" ref="I585:I586" si="257">E585*F585</f>
        <v>0</v>
      </c>
      <c r="J585" s="33">
        <f t="shared" ref="J585:J586" si="258">K585-I585</f>
        <v>0</v>
      </c>
      <c r="K585" s="33">
        <f t="shared" ref="K585:K586" si="259">E585*H585</f>
        <v>0</v>
      </c>
      <c r="L585" s="140"/>
    </row>
    <row r="586" spans="1:12" ht="48" x14ac:dyDescent="0.2">
      <c r="A586" s="118">
        <v>2</v>
      </c>
      <c r="B586" s="262" t="s">
        <v>298</v>
      </c>
      <c r="C586" s="115"/>
      <c r="D586" s="256" t="s">
        <v>14</v>
      </c>
      <c r="E586" s="257">
        <v>400</v>
      </c>
      <c r="F586" s="261"/>
      <c r="G586" s="258">
        <v>0.08</v>
      </c>
      <c r="H586" s="33">
        <f t="shared" si="256"/>
        <v>0</v>
      </c>
      <c r="I586" s="32">
        <f t="shared" si="257"/>
        <v>0</v>
      </c>
      <c r="J586" s="33">
        <f t="shared" si="258"/>
        <v>0</v>
      </c>
      <c r="K586" s="33">
        <f t="shared" si="259"/>
        <v>0</v>
      </c>
      <c r="L586" s="140"/>
    </row>
    <row r="587" spans="1:12" x14ac:dyDescent="0.2">
      <c r="A587" s="291"/>
      <c r="B587" s="292"/>
      <c r="C587" s="104"/>
      <c r="D587" s="491"/>
      <c r="E587" s="492"/>
      <c r="F587" s="278" t="s">
        <v>99</v>
      </c>
      <c r="G587" s="279"/>
      <c r="H587" s="692"/>
      <c r="I587" s="280">
        <f>SUM(I585:I586)</f>
        <v>0</v>
      </c>
      <c r="J587" s="281">
        <f>SUM(J585:J586)</f>
        <v>0</v>
      </c>
      <c r="K587" s="281">
        <f>SUM(K585:K586)</f>
        <v>0</v>
      </c>
      <c r="L587" s="65"/>
    </row>
    <row r="588" spans="1:12" x14ac:dyDescent="0.2">
      <c r="A588" s="291"/>
      <c r="B588" s="292"/>
      <c r="C588" s="104"/>
      <c r="D588" s="491"/>
      <c r="E588" s="492"/>
      <c r="F588" s="306"/>
      <c r="G588" s="493"/>
      <c r="H588" s="693"/>
      <c r="I588" s="494"/>
      <c r="J588" s="495"/>
      <c r="K588" s="495"/>
      <c r="L588" s="65"/>
    </row>
    <row r="589" spans="1:12" x14ac:dyDescent="0.2">
      <c r="A589" s="107"/>
      <c r="B589" s="254" t="s">
        <v>398</v>
      </c>
      <c r="C589" s="653"/>
      <c r="D589" s="107"/>
      <c r="E589" s="133"/>
      <c r="F589" s="215"/>
      <c r="G589" s="260"/>
      <c r="H589" s="691"/>
      <c r="I589" s="265"/>
      <c r="J589" s="266"/>
      <c r="K589" s="266"/>
    </row>
    <row r="590" spans="1:12" ht="33.75" x14ac:dyDescent="0.2">
      <c r="A590" s="16" t="s">
        <v>1</v>
      </c>
      <c r="B590" s="16" t="s">
        <v>2</v>
      </c>
      <c r="C590" s="18" t="s">
        <v>3</v>
      </c>
      <c r="D590" s="16" t="s">
        <v>4</v>
      </c>
      <c r="E590" s="19" t="s">
        <v>5</v>
      </c>
      <c r="F590" s="20" t="s">
        <v>6</v>
      </c>
      <c r="G590" s="21" t="s">
        <v>7</v>
      </c>
      <c r="H590" s="23" t="s">
        <v>316</v>
      </c>
      <c r="I590" s="22" t="s">
        <v>8</v>
      </c>
      <c r="J590" s="23" t="s">
        <v>9</v>
      </c>
      <c r="K590" s="23" t="s">
        <v>10</v>
      </c>
      <c r="L590" s="24" t="s">
        <v>11</v>
      </c>
    </row>
    <row r="591" spans="1:12" x14ac:dyDescent="0.2">
      <c r="A591" s="118">
        <v>1</v>
      </c>
      <c r="B591" s="262" t="s">
        <v>299</v>
      </c>
      <c r="C591" s="115"/>
      <c r="D591" s="256" t="s">
        <v>14</v>
      </c>
      <c r="E591" s="257">
        <v>150</v>
      </c>
      <c r="F591" s="261"/>
      <c r="G591" s="258">
        <v>0.08</v>
      </c>
      <c r="H591" s="33">
        <f t="shared" ref="H591" si="260">F591*G591+F591</f>
        <v>0</v>
      </c>
      <c r="I591" s="32">
        <f t="shared" ref="I591" si="261">E591*F591</f>
        <v>0</v>
      </c>
      <c r="J591" s="33">
        <f t="shared" ref="J591" si="262">K591-I591</f>
        <v>0</v>
      </c>
      <c r="K591" s="33">
        <f t="shared" ref="K591" si="263">E591*H591</f>
        <v>0</v>
      </c>
      <c r="L591" s="140"/>
    </row>
    <row r="592" spans="1:12" x14ac:dyDescent="0.2">
      <c r="A592" s="291"/>
      <c r="B592" s="292"/>
      <c r="C592" s="104"/>
      <c r="D592" s="491"/>
      <c r="E592" s="492"/>
      <c r="F592" s="278" t="s">
        <v>99</v>
      </c>
      <c r="G592" s="279"/>
      <c r="H592" s="692"/>
      <c r="I592" s="280">
        <f>SUM(I591)</f>
        <v>0</v>
      </c>
      <c r="J592" s="281">
        <f>SUM(J591)</f>
        <v>0</v>
      </c>
      <c r="K592" s="281">
        <f>SUM(K591)</f>
        <v>0</v>
      </c>
      <c r="L592" s="65"/>
    </row>
    <row r="593" spans="1:12" x14ac:dyDescent="0.2">
      <c r="A593" s="609"/>
      <c r="B593" s="610"/>
      <c r="C593" s="470"/>
      <c r="D593" s="612"/>
      <c r="E593" s="613"/>
      <c r="F593" s="605"/>
      <c r="G593" s="614"/>
      <c r="H593" s="694"/>
      <c r="I593" s="494"/>
      <c r="J593" s="495"/>
      <c r="K593" s="495"/>
      <c r="L593" s="65"/>
    </row>
    <row r="594" spans="1:12" x14ac:dyDescent="0.2">
      <c r="A594" s="107"/>
      <c r="B594" s="254" t="s">
        <v>399</v>
      </c>
      <c r="C594" s="716"/>
      <c r="D594" s="107"/>
      <c r="E594" s="133"/>
      <c r="F594" s="215"/>
      <c r="G594" s="260"/>
      <c r="H594" s="689"/>
      <c r="I594" s="265"/>
      <c r="J594" s="266"/>
      <c r="K594" s="266"/>
    </row>
    <row r="595" spans="1:12" ht="33.75" x14ac:dyDescent="0.2">
      <c r="A595" s="16" t="s">
        <v>1</v>
      </c>
      <c r="B595" s="16" t="s">
        <v>2</v>
      </c>
      <c r="C595" s="18" t="s">
        <v>3</v>
      </c>
      <c r="D595" s="16" t="s">
        <v>4</v>
      </c>
      <c r="E595" s="19" t="s">
        <v>5</v>
      </c>
      <c r="F595" s="20" t="s">
        <v>6</v>
      </c>
      <c r="G595" s="21" t="s">
        <v>7</v>
      </c>
      <c r="H595" s="23" t="s">
        <v>316</v>
      </c>
      <c r="I595" s="22" t="s">
        <v>8</v>
      </c>
      <c r="J595" s="23" t="s">
        <v>9</v>
      </c>
      <c r="K595" s="23" t="s">
        <v>10</v>
      </c>
      <c r="L595" s="24" t="s">
        <v>11</v>
      </c>
    </row>
    <row r="596" spans="1:12" ht="36" x14ac:dyDescent="0.2">
      <c r="A596" s="118">
        <v>1</v>
      </c>
      <c r="B596" s="262" t="s">
        <v>300</v>
      </c>
      <c r="C596" s="115"/>
      <c r="D596" s="256" t="s">
        <v>14</v>
      </c>
      <c r="E596" s="257">
        <v>100</v>
      </c>
      <c r="F596" s="261"/>
      <c r="G596" s="258">
        <v>0.08</v>
      </c>
      <c r="H596" s="33">
        <f t="shared" ref="H596" si="264">F596*G596+F596</f>
        <v>0</v>
      </c>
      <c r="I596" s="32">
        <f t="shared" ref="I596" si="265">E596*F596</f>
        <v>0</v>
      </c>
      <c r="J596" s="33">
        <f t="shared" ref="J596" si="266">K596-I596</f>
        <v>0</v>
      </c>
      <c r="K596" s="33">
        <f t="shared" ref="K596" si="267">E596*H596</f>
        <v>0</v>
      </c>
      <c r="L596" s="140"/>
    </row>
    <row r="597" spans="1:12" x14ac:dyDescent="0.2">
      <c r="A597" s="104"/>
      <c r="B597" s="276"/>
      <c r="C597" s="104"/>
      <c r="D597" s="104"/>
      <c r="E597" s="277"/>
      <c r="F597" s="278" t="s">
        <v>99</v>
      </c>
      <c r="G597" s="279"/>
      <c r="H597" s="688"/>
      <c r="I597" s="280">
        <f>SUM(I596)</f>
        <v>0</v>
      </c>
      <c r="J597" s="281">
        <f>SUM(J596)</f>
        <v>0</v>
      </c>
      <c r="K597" s="281">
        <f>SUM(K596)</f>
        <v>0</v>
      </c>
      <c r="L597" s="65"/>
    </row>
    <row r="598" spans="1:12" x14ac:dyDescent="0.2">
      <c r="A598" s="104"/>
      <c r="B598" s="276"/>
      <c r="C598" s="104"/>
      <c r="D598" s="104"/>
      <c r="E598" s="277"/>
      <c r="F598" s="463"/>
      <c r="G598" s="279"/>
      <c r="H598" s="688"/>
      <c r="I598" s="464"/>
      <c r="J598" s="465"/>
      <c r="K598" s="465"/>
      <c r="L598" s="65"/>
    </row>
    <row r="599" spans="1:12" x14ac:dyDescent="0.2">
      <c r="A599" s="107"/>
      <c r="B599" s="254" t="s">
        <v>400</v>
      </c>
      <c r="C599" s="653"/>
      <c r="D599" s="107"/>
      <c r="E599" s="133"/>
      <c r="F599" s="215"/>
      <c r="G599" s="260"/>
      <c r="H599" s="691"/>
      <c r="I599" s="265"/>
      <c r="J599" s="266"/>
      <c r="K599" s="266"/>
    </row>
    <row r="600" spans="1:12" ht="33.75" x14ac:dyDescent="0.2">
      <c r="A600" s="16" t="s">
        <v>1</v>
      </c>
      <c r="B600" s="16" t="s">
        <v>2</v>
      </c>
      <c r="C600" s="18" t="s">
        <v>3</v>
      </c>
      <c r="D600" s="16" t="s">
        <v>4</v>
      </c>
      <c r="E600" s="19" t="s">
        <v>5</v>
      </c>
      <c r="F600" s="20" t="s">
        <v>6</v>
      </c>
      <c r="G600" s="21" t="s">
        <v>7</v>
      </c>
      <c r="H600" s="23" t="s">
        <v>316</v>
      </c>
      <c r="I600" s="22" t="s">
        <v>8</v>
      </c>
      <c r="J600" s="23" t="s">
        <v>9</v>
      </c>
      <c r="K600" s="23" t="s">
        <v>10</v>
      </c>
      <c r="L600" s="24" t="s">
        <v>11</v>
      </c>
    </row>
    <row r="601" spans="1:12" ht="24" x14ac:dyDescent="0.2">
      <c r="A601" s="118">
        <v>1</v>
      </c>
      <c r="B601" s="262" t="s">
        <v>401</v>
      </c>
      <c r="C601" s="115"/>
      <c r="D601" s="256" t="s">
        <v>14</v>
      </c>
      <c r="E601" s="257">
        <v>2000</v>
      </c>
      <c r="F601" s="261"/>
      <c r="G601" s="258">
        <v>0.08</v>
      </c>
      <c r="H601" s="33">
        <f t="shared" ref="H601" si="268">F601*G601+F601</f>
        <v>0</v>
      </c>
      <c r="I601" s="32">
        <f t="shared" ref="I601" si="269">E601*F601</f>
        <v>0</v>
      </c>
      <c r="J601" s="33">
        <f t="shared" ref="J601" si="270">K601-I601</f>
        <v>0</v>
      </c>
      <c r="K601" s="33">
        <f t="shared" ref="K601" si="271">E601*H601</f>
        <v>0</v>
      </c>
      <c r="L601" s="743" t="s">
        <v>296</v>
      </c>
    </row>
    <row r="602" spans="1:12" x14ac:dyDescent="0.2">
      <c r="A602" s="291"/>
      <c r="B602" s="292"/>
      <c r="C602" s="104"/>
      <c r="D602" s="491"/>
      <c r="E602" s="492"/>
      <c r="F602" s="278" t="s">
        <v>99</v>
      </c>
      <c r="G602" s="279"/>
      <c r="H602" s="692"/>
      <c r="I602" s="280">
        <f>SUM(I601)</f>
        <v>0</v>
      </c>
      <c r="J602" s="281">
        <f>SUM(J601)</f>
        <v>0</v>
      </c>
      <c r="K602" s="281">
        <f>SUM(K601)</f>
        <v>0</v>
      </c>
      <c r="L602" s="65"/>
    </row>
    <row r="603" spans="1:12" x14ac:dyDescent="0.2">
      <c r="A603" s="104"/>
      <c r="B603" s="276"/>
      <c r="C603" s="104"/>
      <c r="D603" s="104"/>
      <c r="E603" s="277"/>
      <c r="F603" s="463"/>
      <c r="G603" s="279"/>
      <c r="H603" s="688"/>
      <c r="I603" s="464"/>
      <c r="J603" s="465"/>
      <c r="K603" s="465"/>
      <c r="L603" s="65"/>
    </row>
    <row r="604" spans="1:12" x14ac:dyDescent="0.2">
      <c r="A604" s="107"/>
      <c r="B604" s="254" t="s">
        <v>409</v>
      </c>
      <c r="C604" s="653"/>
      <c r="D604" s="107"/>
      <c r="E604" s="133"/>
      <c r="F604" s="215"/>
      <c r="G604" s="260"/>
      <c r="H604" s="691"/>
      <c r="I604" s="265"/>
      <c r="J604" s="266"/>
      <c r="K604" s="266"/>
    </row>
    <row r="605" spans="1:12" ht="33.75" x14ac:dyDescent="0.2">
      <c r="A605" s="16" t="s">
        <v>1</v>
      </c>
      <c r="B605" s="16" t="s">
        <v>2</v>
      </c>
      <c r="C605" s="18" t="s">
        <v>3</v>
      </c>
      <c r="D605" s="16" t="s">
        <v>4</v>
      </c>
      <c r="E605" s="19" t="s">
        <v>5</v>
      </c>
      <c r="F605" s="20" t="s">
        <v>6</v>
      </c>
      <c r="G605" s="21" t="s">
        <v>7</v>
      </c>
      <c r="H605" s="23" t="s">
        <v>316</v>
      </c>
      <c r="I605" s="22" t="s">
        <v>8</v>
      </c>
      <c r="J605" s="23" t="s">
        <v>9</v>
      </c>
      <c r="K605" s="23" t="s">
        <v>10</v>
      </c>
      <c r="L605" s="24" t="s">
        <v>11</v>
      </c>
    </row>
    <row r="606" spans="1:12" ht="24" x14ac:dyDescent="0.2">
      <c r="A606" s="118">
        <v>1</v>
      </c>
      <c r="B606" s="262" t="s">
        <v>410</v>
      </c>
      <c r="C606" s="115"/>
      <c r="D606" s="256" t="s">
        <v>14</v>
      </c>
      <c r="E606" s="257">
        <v>500</v>
      </c>
      <c r="F606" s="261"/>
      <c r="G606" s="258">
        <v>0.08</v>
      </c>
      <c r="H606" s="33">
        <f t="shared" ref="H606" si="272">F606*G606+F606</f>
        <v>0</v>
      </c>
      <c r="I606" s="32">
        <f t="shared" ref="I606" si="273">E606*F606</f>
        <v>0</v>
      </c>
      <c r="J606" s="33">
        <f t="shared" ref="J606" si="274">K606-I606</f>
        <v>0</v>
      </c>
      <c r="K606" s="33">
        <f t="shared" ref="K606" si="275">E606*H606</f>
        <v>0</v>
      </c>
      <c r="L606" s="140"/>
    </row>
    <row r="607" spans="1:12" ht="24" x14ac:dyDescent="0.2">
      <c r="A607" s="118">
        <v>2</v>
      </c>
      <c r="B607" s="262" t="s">
        <v>411</v>
      </c>
      <c r="C607" s="115"/>
      <c r="D607" s="256" t="s">
        <v>14</v>
      </c>
      <c r="E607" s="257">
        <v>20</v>
      </c>
      <c r="F607" s="261"/>
      <c r="G607" s="258">
        <v>0.08</v>
      </c>
      <c r="H607" s="33">
        <f t="shared" ref="H607" si="276">F607*G607+F607</f>
        <v>0</v>
      </c>
      <c r="I607" s="32">
        <f t="shared" ref="I607" si="277">E607*F607</f>
        <v>0</v>
      </c>
      <c r="J607" s="33">
        <f t="shared" ref="J607" si="278">K607-I607</f>
        <v>0</v>
      </c>
      <c r="K607" s="33">
        <f t="shared" ref="K607" si="279">E607*H607</f>
        <v>0</v>
      </c>
      <c r="L607" s="140"/>
    </row>
    <row r="608" spans="1:12" x14ac:dyDescent="0.2">
      <c r="A608" s="291"/>
      <c r="B608" s="292"/>
      <c r="C608" s="104"/>
      <c r="D608" s="491"/>
      <c r="E608" s="492"/>
      <c r="F608" s="278" t="s">
        <v>99</v>
      </c>
      <c r="G608" s="279"/>
      <c r="H608" s="692"/>
      <c r="I608" s="741">
        <f>SUM(I606:I607)</f>
        <v>0</v>
      </c>
      <c r="J608" s="742">
        <f>SUM(J606:J607)</f>
        <v>0</v>
      </c>
      <c r="K608" s="742">
        <f>SUM(K606:K607)</f>
        <v>0</v>
      </c>
      <c r="L608" s="65"/>
    </row>
    <row r="609" spans="1:12" x14ac:dyDescent="0.2">
      <c r="A609" s="104"/>
      <c r="B609" s="276"/>
      <c r="C609" s="104"/>
      <c r="D609" s="104"/>
      <c r="E609" s="277"/>
      <c r="F609" s="463"/>
      <c r="G609" s="279"/>
      <c r="H609" s="688"/>
      <c r="I609" s="464"/>
      <c r="J609" s="465"/>
      <c r="K609" s="465"/>
      <c r="L609" s="65"/>
    </row>
    <row r="610" spans="1:12" x14ac:dyDescent="0.2">
      <c r="A610" s="107"/>
      <c r="B610" s="254" t="s">
        <v>414</v>
      </c>
      <c r="C610" s="653"/>
      <c r="D610" s="107"/>
      <c r="E610" s="133"/>
      <c r="F610" s="215"/>
      <c r="G610" s="260"/>
      <c r="H610" s="691"/>
      <c r="I610" s="265"/>
      <c r="J610" s="266"/>
      <c r="K610" s="266"/>
    </row>
    <row r="611" spans="1:12" ht="33.75" x14ac:dyDescent="0.2">
      <c r="A611" s="16" t="s">
        <v>1</v>
      </c>
      <c r="B611" s="16" t="s">
        <v>2</v>
      </c>
      <c r="C611" s="18" t="s">
        <v>3</v>
      </c>
      <c r="D611" s="16" t="s">
        <v>4</v>
      </c>
      <c r="E611" s="19" t="s">
        <v>5</v>
      </c>
      <c r="F611" s="20" t="s">
        <v>6</v>
      </c>
      <c r="G611" s="21" t="s">
        <v>7</v>
      </c>
      <c r="H611" s="23" t="s">
        <v>316</v>
      </c>
      <c r="I611" s="22" t="s">
        <v>8</v>
      </c>
      <c r="J611" s="23" t="s">
        <v>9</v>
      </c>
      <c r="K611" s="23" t="s">
        <v>10</v>
      </c>
      <c r="L611" s="24" t="s">
        <v>11</v>
      </c>
    </row>
    <row r="612" spans="1:12" x14ac:dyDescent="0.2">
      <c r="A612" s="118">
        <v>1</v>
      </c>
      <c r="B612" s="262" t="s">
        <v>420</v>
      </c>
      <c r="C612" s="115"/>
      <c r="D612" s="256" t="s">
        <v>14</v>
      </c>
      <c r="E612" s="257">
        <v>800</v>
      </c>
      <c r="F612" s="261"/>
      <c r="G612" s="258">
        <v>0.08</v>
      </c>
      <c r="H612" s="33">
        <f t="shared" ref="H612" si="280">F612*G612+F612</f>
        <v>0</v>
      </c>
      <c r="I612" s="32">
        <f t="shared" ref="I612" si="281">E612*F612</f>
        <v>0</v>
      </c>
      <c r="J612" s="33">
        <f t="shared" ref="J612" si="282">K612-I612</f>
        <v>0</v>
      </c>
      <c r="K612" s="33">
        <f t="shared" ref="K612" si="283">E612*H612</f>
        <v>0</v>
      </c>
      <c r="L612" s="140" t="s">
        <v>296</v>
      </c>
    </row>
    <row r="613" spans="1:12" x14ac:dyDescent="0.2">
      <c r="A613" s="291"/>
      <c r="B613" s="292"/>
      <c r="C613" s="104"/>
      <c r="D613" s="491"/>
      <c r="E613" s="492"/>
      <c r="F613" s="278" t="s">
        <v>99</v>
      </c>
      <c r="G613" s="279"/>
      <c r="H613" s="692"/>
      <c r="I613" s="741">
        <f>SUM(I612:I612)</f>
        <v>0</v>
      </c>
      <c r="J613" s="742">
        <f>SUM(J612:J612)</f>
        <v>0</v>
      </c>
      <c r="K613" s="742">
        <f>SUM(K612:K612)</f>
        <v>0</v>
      </c>
      <c r="L613" s="65"/>
    </row>
    <row r="614" spans="1:12" x14ac:dyDescent="0.2">
      <c r="A614" s="291"/>
      <c r="B614" s="292"/>
      <c r="C614" s="104"/>
      <c r="D614" s="491"/>
      <c r="E614" s="492"/>
      <c r="F614" s="463"/>
      <c r="G614" s="279"/>
      <c r="H614" s="692"/>
      <c r="I614" s="464"/>
      <c r="J614" s="465"/>
      <c r="K614" s="465"/>
      <c r="L614" s="65"/>
    </row>
    <row r="615" spans="1:12" x14ac:dyDescent="0.2">
      <c r="A615" s="107"/>
      <c r="B615" s="254" t="s">
        <v>421</v>
      </c>
      <c r="C615" s="764"/>
      <c r="D615" s="107"/>
      <c r="E615" s="133"/>
      <c r="F615" s="215"/>
      <c r="G615" s="260"/>
      <c r="H615" s="691"/>
      <c r="I615" s="265"/>
      <c r="J615" s="266"/>
      <c r="K615" s="266"/>
    </row>
    <row r="616" spans="1:12" ht="33.75" x14ac:dyDescent="0.2">
      <c r="A616" s="16" t="s">
        <v>1</v>
      </c>
      <c r="B616" s="16" t="s">
        <v>2</v>
      </c>
      <c r="C616" s="18" t="s">
        <v>3</v>
      </c>
      <c r="D616" s="16" t="s">
        <v>4</v>
      </c>
      <c r="E616" s="19" t="s">
        <v>5</v>
      </c>
      <c r="F616" s="20" t="s">
        <v>6</v>
      </c>
      <c r="G616" s="21" t="s">
        <v>7</v>
      </c>
      <c r="H616" s="23" t="s">
        <v>316</v>
      </c>
      <c r="I616" s="22" t="s">
        <v>8</v>
      </c>
      <c r="J616" s="23" t="s">
        <v>9</v>
      </c>
      <c r="K616" s="23" t="s">
        <v>10</v>
      </c>
      <c r="L616" s="24" t="s">
        <v>11</v>
      </c>
    </row>
    <row r="617" spans="1:12" x14ac:dyDescent="0.2">
      <c r="A617" s="118">
        <v>1</v>
      </c>
      <c r="B617" s="262" t="s">
        <v>422</v>
      </c>
      <c r="C617" s="115"/>
      <c r="D617" s="256" t="s">
        <v>14</v>
      </c>
      <c r="E617" s="257">
        <v>100</v>
      </c>
      <c r="F617" s="261"/>
      <c r="G617" s="258">
        <v>0.08</v>
      </c>
      <c r="H617" s="33">
        <f t="shared" ref="H617" si="284">F617*G617+F617</f>
        <v>0</v>
      </c>
      <c r="I617" s="32">
        <f t="shared" ref="I617" si="285">E617*F617</f>
        <v>0</v>
      </c>
      <c r="J617" s="33">
        <f t="shared" ref="J617" si="286">K617-I617</f>
        <v>0</v>
      </c>
      <c r="K617" s="33">
        <f t="shared" ref="K617" si="287">E617*H617</f>
        <v>0</v>
      </c>
      <c r="L617" s="140"/>
    </row>
    <row r="618" spans="1:12" x14ac:dyDescent="0.2">
      <c r="A618" s="118">
        <v>2</v>
      </c>
      <c r="B618" s="262" t="s">
        <v>423</v>
      </c>
      <c r="C618" s="115"/>
      <c r="D618" s="256" t="s">
        <v>14</v>
      </c>
      <c r="E618" s="257">
        <v>200</v>
      </c>
      <c r="F618" s="261"/>
      <c r="G618" s="258">
        <v>0.08</v>
      </c>
      <c r="H618" s="33">
        <f t="shared" ref="H618:H620" si="288">F618*G618+F618</f>
        <v>0</v>
      </c>
      <c r="I618" s="32">
        <f t="shared" ref="I618:I620" si="289">E618*F618</f>
        <v>0</v>
      </c>
      <c r="J618" s="33">
        <f t="shared" ref="J618:J620" si="290">K618-I618</f>
        <v>0</v>
      </c>
      <c r="K618" s="33">
        <f t="shared" ref="K618:K620" si="291">E618*H618</f>
        <v>0</v>
      </c>
      <c r="L618" s="140"/>
    </row>
    <row r="619" spans="1:12" ht="24" x14ac:dyDescent="0.2">
      <c r="A619" s="118">
        <v>3</v>
      </c>
      <c r="B619" s="262" t="s">
        <v>425</v>
      </c>
      <c r="C619" s="115"/>
      <c r="D619" s="256" t="s">
        <v>14</v>
      </c>
      <c r="E619" s="257">
        <v>200</v>
      </c>
      <c r="F619" s="261"/>
      <c r="G619" s="258">
        <v>0.08</v>
      </c>
      <c r="H619" s="33">
        <f t="shared" si="288"/>
        <v>0</v>
      </c>
      <c r="I619" s="32">
        <f t="shared" si="289"/>
        <v>0</v>
      </c>
      <c r="J619" s="33">
        <f t="shared" si="290"/>
        <v>0</v>
      </c>
      <c r="K619" s="33">
        <f t="shared" si="291"/>
        <v>0</v>
      </c>
      <c r="L619" s="140"/>
    </row>
    <row r="620" spans="1:12" ht="24" x14ac:dyDescent="0.2">
      <c r="A620" s="118">
        <v>4</v>
      </c>
      <c r="B620" s="262" t="s">
        <v>424</v>
      </c>
      <c r="C620" s="115"/>
      <c r="D620" s="256" t="s">
        <v>14</v>
      </c>
      <c r="E620" s="257">
        <v>20</v>
      </c>
      <c r="F620" s="261"/>
      <c r="G620" s="258">
        <v>0.08</v>
      </c>
      <c r="H620" s="33">
        <f t="shared" si="288"/>
        <v>0</v>
      </c>
      <c r="I620" s="32">
        <f t="shared" si="289"/>
        <v>0</v>
      </c>
      <c r="J620" s="33">
        <f t="shared" si="290"/>
        <v>0</v>
      </c>
      <c r="K620" s="33">
        <f t="shared" si="291"/>
        <v>0</v>
      </c>
      <c r="L620" s="140"/>
    </row>
    <row r="621" spans="1:12" x14ac:dyDescent="0.2">
      <c r="A621" s="291"/>
      <c r="B621" s="292"/>
      <c r="C621" s="104"/>
      <c r="D621" s="491"/>
      <c r="E621" s="492"/>
      <c r="F621" s="278" t="s">
        <v>99</v>
      </c>
      <c r="G621" s="279"/>
      <c r="H621" s="692"/>
      <c r="I621" s="741">
        <f>SUM(I617:I620)</f>
        <v>0</v>
      </c>
      <c r="J621" s="742">
        <f>SUM(J617:J620)</f>
        <v>0</v>
      </c>
      <c r="K621" s="742">
        <f>SUM(K617:K620)</f>
        <v>0</v>
      </c>
      <c r="L621" s="65"/>
    </row>
    <row r="622" spans="1:12" x14ac:dyDescent="0.2">
      <c r="A622" s="470"/>
      <c r="B622" s="606"/>
      <c r="C622" s="470"/>
      <c r="D622" s="470"/>
      <c r="E622" s="471"/>
      <c r="F622" s="474"/>
      <c r="G622" s="472"/>
      <c r="H622" s="688"/>
      <c r="I622" s="464"/>
      <c r="J622" s="465"/>
      <c r="K622" s="465"/>
      <c r="L622" s="65"/>
    </row>
    <row r="623" spans="1:12" x14ac:dyDescent="0.2">
      <c r="A623" s="107"/>
      <c r="B623" s="65"/>
      <c r="C623" s="107"/>
      <c r="D623" s="107"/>
      <c r="E623" s="133"/>
      <c r="F623" s="273" t="s">
        <v>282</v>
      </c>
      <c r="G623" s="268"/>
      <c r="H623" s="691"/>
      <c r="I623" s="732">
        <f>I621+I613+I608+I602+I597+I592+I587+I581+I572+I567+I562+I556+I551+I546+I540+I534+I529+I521+I511+I505+I500+I495+I488+I481+I477+I456+I443+I435+I428+I422+I417+I409+I390+I385+I327+I317+I306+I301+I294+I282+I277+I271+I259+I238+I230+I220+I215+I207+I199+I194+I184+I172+I179+I164+I159+I153+I144+I133+I121+I115+I102+I96+I87+I79+I73+I65+I59+I52+I45+I40+I8</f>
        <v>0</v>
      </c>
      <c r="J623" s="733">
        <f>K623-I623</f>
        <v>0</v>
      </c>
      <c r="K623" s="733">
        <f>K621+K613+K608+K602+K597+K592+K587+K581+K572+K567+K562+K556+K551+K546+K540+K534+K529+K521+K511+K505+K500+K495+K488+K481+K477+K456+K443+K435+K428+K422+K417+K409+K390+K385+K327+K317+K306+K301+K294+K282+K277+K271+K259+K238+K230+K220+K215+K207+K199+K194+K184+K179+K172+K164+K159+K153+K144+K133+K121+K115+K102+K96+K87+K79+K73+K65+K59+K52+K45+K40+K8</f>
        <v>0</v>
      </c>
      <c r="L623" s="65"/>
    </row>
    <row r="624" spans="1:12" ht="25.5" x14ac:dyDescent="0.2">
      <c r="B624" s="272" t="s">
        <v>281</v>
      </c>
      <c r="F624" s="273"/>
      <c r="G624" s="274"/>
      <c r="H624" s="273"/>
      <c r="I624" s="273"/>
      <c r="J624" s="273"/>
      <c r="K624" s="273"/>
    </row>
    <row r="625" spans="2:12" ht="51" x14ac:dyDescent="0.2">
      <c r="B625" s="275" t="s">
        <v>283</v>
      </c>
      <c r="F625" s="273" t="s">
        <v>284</v>
      </c>
      <c r="G625" s="274"/>
      <c r="H625" s="273"/>
      <c r="I625" s="273">
        <f>I623/4.2249</f>
        <v>0</v>
      </c>
    </row>
    <row r="626" spans="2:12" x14ac:dyDescent="0.2">
      <c r="F626" s="273"/>
      <c r="G626" s="274"/>
      <c r="H626" s="273"/>
      <c r="I626" s="273"/>
    </row>
    <row r="629" spans="2:12" x14ac:dyDescent="0.2">
      <c r="E629" s="1"/>
      <c r="F629" s="1"/>
      <c r="H629" s="1"/>
      <c r="I629" s="1"/>
      <c r="J629" s="1"/>
      <c r="K629" s="1"/>
      <c r="L629" s="1"/>
    </row>
    <row r="630" spans="2:12" x14ac:dyDescent="0.2">
      <c r="E630" s="1"/>
      <c r="F630" s="1"/>
      <c r="H630" s="1"/>
      <c r="I630" s="1"/>
      <c r="J630" s="1"/>
      <c r="K630" s="1"/>
      <c r="L630" s="1"/>
    </row>
    <row r="631" spans="2:12" x14ac:dyDescent="0.2">
      <c r="E631" s="1"/>
      <c r="F631" s="1"/>
      <c r="H631" s="1"/>
      <c r="I631" s="1"/>
      <c r="J631" s="1"/>
      <c r="K631" s="1"/>
      <c r="L631" s="1"/>
    </row>
    <row r="632" spans="2:12" x14ac:dyDescent="0.2">
      <c r="E632" s="1"/>
      <c r="F632" s="1"/>
      <c r="H632" s="1"/>
      <c r="I632" s="1"/>
      <c r="J632" s="1"/>
      <c r="K632" s="1"/>
      <c r="L632" s="1"/>
    </row>
    <row r="633" spans="2:12" x14ac:dyDescent="0.2">
      <c r="E633" s="1"/>
      <c r="F633" s="1"/>
      <c r="H633" s="1"/>
      <c r="I633" s="1"/>
      <c r="J633" s="1"/>
      <c r="K633" s="1"/>
      <c r="L633" s="1"/>
    </row>
    <row r="634" spans="2:12" x14ac:dyDescent="0.2">
      <c r="E634" s="1"/>
      <c r="F634" s="1"/>
      <c r="H634" s="1"/>
      <c r="I634" s="1"/>
      <c r="J634" s="1"/>
      <c r="K634" s="1"/>
      <c r="L634" s="1"/>
    </row>
    <row r="635" spans="2:12" x14ac:dyDescent="0.2">
      <c r="E635" s="1"/>
      <c r="F635" s="1"/>
      <c r="H635" s="1"/>
      <c r="I635" s="1"/>
      <c r="J635" s="1"/>
      <c r="K635" s="1"/>
      <c r="L635" s="1"/>
    </row>
    <row r="636" spans="2:12" x14ac:dyDescent="0.2">
      <c r="E636" s="1"/>
      <c r="F636" s="1"/>
      <c r="H636" s="1"/>
      <c r="I636" s="1"/>
      <c r="J636" s="1"/>
      <c r="K636" s="1"/>
      <c r="L636" s="1"/>
    </row>
  </sheetData>
  <mergeCells count="8">
    <mergeCell ref="F317:G317"/>
    <mergeCell ref="F385:G385"/>
    <mergeCell ref="F409:G409"/>
    <mergeCell ref="F435:G435"/>
    <mergeCell ref="F428:G428"/>
    <mergeCell ref="F390:G390"/>
    <mergeCell ref="F327:G327"/>
    <mergeCell ref="F422:G422"/>
  </mergeCells>
  <pageMargins left="0.44" right="0.43" top="0.39370078740157483" bottom="0.39370078740157483" header="0" footer="0.51181102362204722"/>
  <pageSetup paperSize="9" scale="70" orientation="landscape" r:id="rId1"/>
  <headerFooter alignWithMargins="0">
    <oddHeader>&amp;C&amp;P</oddHeader>
  </headerFooter>
  <rowBreaks count="3" manualBreakCount="3">
    <brk id="343" max="11" man="1"/>
    <brk id="392" max="11" man="1"/>
    <brk id="46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2015-02-02T07:56:27Z</cp:lastPrinted>
  <dcterms:created xsi:type="dcterms:W3CDTF">2014-01-27T14:03:12Z</dcterms:created>
  <dcterms:modified xsi:type="dcterms:W3CDTF">2015-02-16T15:05:01Z</dcterms:modified>
</cp:coreProperties>
</file>