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900" windowWidth="27555" windowHeight="11250"/>
  </bookViews>
  <sheets>
    <sheet name="Arkusz1" sheetId="1" r:id="rId1"/>
  </sheets>
  <definedNames>
    <definedName name="_xlnm.Print_Area" localSheetId="0">Arkusz1!$A$2:$L$136</definedName>
  </definedNames>
  <calcPr calcId="145621"/>
</workbook>
</file>

<file path=xl/calcChain.xml><?xml version="1.0" encoding="utf-8"?>
<calcChain xmlns="http://schemas.openxmlformats.org/spreadsheetml/2006/main">
  <c r="I124" i="1" l="1"/>
  <c r="I125" i="1" s="1"/>
  <c r="H124" i="1"/>
  <c r="K124" i="1" s="1"/>
  <c r="K125" i="1" s="1"/>
  <c r="J124" i="1" l="1"/>
  <c r="J125" i="1" s="1"/>
  <c r="I119" i="1"/>
  <c r="H119" i="1"/>
  <c r="K119" i="1" s="1"/>
  <c r="K120" i="1" s="1"/>
  <c r="J119" i="1" l="1"/>
  <c r="J120" i="1" s="1"/>
  <c r="I120" i="1"/>
  <c r="H42" i="1" l="1"/>
  <c r="K42" i="1" s="1"/>
  <c r="H41" i="1"/>
  <c r="K41" i="1" s="1"/>
  <c r="I42" i="1"/>
  <c r="I41" i="1"/>
  <c r="J41" i="1" l="1"/>
  <c r="J42" i="1"/>
  <c r="I38" i="1"/>
  <c r="H38" i="1"/>
  <c r="K38" i="1" s="1"/>
  <c r="J38" i="1" s="1"/>
  <c r="I114" i="1"/>
  <c r="H114" i="1"/>
  <c r="K114" i="1" s="1"/>
  <c r="J114" i="1" l="1"/>
  <c r="K115" i="1"/>
  <c r="I115" i="1"/>
  <c r="I109" i="1"/>
  <c r="H109" i="1"/>
  <c r="K109" i="1" s="1"/>
  <c r="J115" i="1" l="1"/>
  <c r="I110" i="1"/>
  <c r="K110" i="1"/>
  <c r="J109" i="1"/>
  <c r="J110" i="1" s="1"/>
  <c r="I104" i="1"/>
  <c r="I105" i="1" s="1"/>
  <c r="H104" i="1"/>
  <c r="K104" i="1" s="1"/>
  <c r="J104" i="1" l="1"/>
  <c r="J105" i="1" s="1"/>
  <c r="K105" i="1"/>
  <c r="I99" i="1"/>
  <c r="H99" i="1"/>
  <c r="K99" i="1" s="1"/>
  <c r="I98" i="1"/>
  <c r="H98" i="1"/>
  <c r="K98" i="1" s="1"/>
  <c r="I97" i="1"/>
  <c r="H97" i="1"/>
  <c r="K97" i="1" s="1"/>
  <c r="K92" i="1"/>
  <c r="I92" i="1"/>
  <c r="H92" i="1"/>
  <c r="I91" i="1"/>
  <c r="H91" i="1"/>
  <c r="K91" i="1" s="1"/>
  <c r="I100" i="1" l="1"/>
  <c r="J98" i="1"/>
  <c r="K100" i="1"/>
  <c r="J99" i="1"/>
  <c r="J97" i="1"/>
  <c r="K93" i="1"/>
  <c r="I93" i="1"/>
  <c r="J92" i="1"/>
  <c r="J91" i="1"/>
  <c r="I86" i="1"/>
  <c r="I87" i="1" s="1"/>
  <c r="H86" i="1"/>
  <c r="K86" i="1" s="1"/>
  <c r="K87" i="1" s="1"/>
  <c r="I81" i="1"/>
  <c r="H81" i="1"/>
  <c r="K81" i="1" s="1"/>
  <c r="I80" i="1"/>
  <c r="H80" i="1"/>
  <c r="K80" i="1" s="1"/>
  <c r="I79" i="1"/>
  <c r="H79" i="1"/>
  <c r="K79" i="1" s="1"/>
  <c r="J100" i="1" l="1"/>
  <c r="K82" i="1"/>
  <c r="I82" i="1"/>
  <c r="J81" i="1"/>
  <c r="J93" i="1"/>
  <c r="J80" i="1"/>
  <c r="J86" i="1"/>
  <c r="J87" i="1" s="1"/>
  <c r="J79" i="1"/>
  <c r="J82" i="1" l="1"/>
  <c r="I25" i="1"/>
  <c r="H25" i="1"/>
  <c r="K25" i="1" s="1"/>
  <c r="I24" i="1"/>
  <c r="H24" i="1"/>
  <c r="K24" i="1" s="1"/>
  <c r="I73" i="1"/>
  <c r="H73" i="1"/>
  <c r="K73" i="1" s="1"/>
  <c r="I72" i="1"/>
  <c r="H72" i="1"/>
  <c r="K72" i="1" s="1"/>
  <c r="J25" i="1" l="1"/>
  <c r="J24" i="1"/>
  <c r="I74" i="1"/>
  <c r="J73" i="1"/>
  <c r="K74" i="1"/>
  <c r="J72" i="1"/>
  <c r="I66" i="1"/>
  <c r="I67" i="1" s="1"/>
  <c r="H66" i="1"/>
  <c r="K66" i="1" s="1"/>
  <c r="J74" i="1" l="1"/>
  <c r="K67" i="1"/>
  <c r="J66" i="1"/>
  <c r="J67" i="1" s="1"/>
  <c r="I59" i="1"/>
  <c r="H59" i="1"/>
  <c r="K59" i="1" s="1"/>
  <c r="I58" i="1"/>
  <c r="H58" i="1"/>
  <c r="K58" i="1" s="1"/>
  <c r="I49" i="1"/>
  <c r="H49" i="1"/>
  <c r="K49" i="1" s="1"/>
  <c r="I43" i="1"/>
  <c r="H43" i="1"/>
  <c r="K43" i="1" s="1"/>
  <c r="I40" i="1"/>
  <c r="H40" i="1"/>
  <c r="K40" i="1" s="1"/>
  <c r="I39" i="1"/>
  <c r="H39" i="1"/>
  <c r="K39" i="1" s="1"/>
  <c r="I37" i="1"/>
  <c r="H37" i="1"/>
  <c r="K37" i="1" s="1"/>
  <c r="I36" i="1"/>
  <c r="H36" i="1"/>
  <c r="K36" i="1" s="1"/>
  <c r="I31" i="1"/>
  <c r="H31" i="1"/>
  <c r="K31" i="1" s="1"/>
  <c r="I23" i="1"/>
  <c r="I26" i="1" s="1"/>
  <c r="H23" i="1"/>
  <c r="K23" i="1" s="1"/>
  <c r="K26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7" i="1"/>
  <c r="H7" i="1"/>
  <c r="K7" i="1" s="1"/>
  <c r="I6" i="1"/>
  <c r="H6" i="1"/>
  <c r="K6" i="1" s="1"/>
  <c r="I44" i="1" l="1"/>
  <c r="K44" i="1"/>
  <c r="J13" i="1"/>
  <c r="J15" i="1"/>
  <c r="J17" i="1"/>
  <c r="J49" i="1"/>
  <c r="J7" i="1"/>
  <c r="I19" i="1"/>
  <c r="J39" i="1"/>
  <c r="J43" i="1"/>
  <c r="J23" i="1"/>
  <c r="J26" i="1" s="1"/>
  <c r="K19" i="1"/>
  <c r="J36" i="1"/>
  <c r="J6" i="1"/>
  <c r="J12" i="1"/>
  <c r="J14" i="1"/>
  <c r="J16" i="1"/>
  <c r="J18" i="1"/>
  <c r="J31" i="1"/>
  <c r="J37" i="1"/>
  <c r="J40" i="1"/>
  <c r="J59" i="1"/>
  <c r="J58" i="1"/>
  <c r="J44" i="1" l="1"/>
  <c r="J19" i="1"/>
  <c r="I60" i="1" l="1"/>
  <c r="J60" i="1" l="1"/>
  <c r="I50" i="1"/>
  <c r="K50" i="1"/>
  <c r="J50" i="1"/>
  <c r="K60" i="1" l="1"/>
  <c r="J8" i="1" l="1"/>
  <c r="I8" i="1"/>
  <c r="J32" i="1"/>
  <c r="I32" i="1"/>
  <c r="I127" i="1" l="1"/>
  <c r="I128" i="1" s="1"/>
  <c r="K8" i="1"/>
  <c r="K32" i="1"/>
  <c r="K127" i="1" l="1"/>
  <c r="J127" i="1" s="1"/>
</calcChain>
</file>

<file path=xl/sharedStrings.xml><?xml version="1.0" encoding="utf-8"?>
<sst xmlns="http://schemas.openxmlformats.org/spreadsheetml/2006/main" count="353" uniqueCount="88">
  <si>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</si>
  <si>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</si>
  <si>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</si>
  <si>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</si>
  <si>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</si>
  <si>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</si>
  <si>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</si>
  <si>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</si>
  <si>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</si>
  <si>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</si>
  <si>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Próbki</t>
  </si>
  <si>
    <t>szt</t>
  </si>
  <si>
    <t>RAZEM</t>
  </si>
  <si>
    <t>op</t>
  </si>
  <si>
    <t>Razem</t>
  </si>
  <si>
    <t>Oksydowana regenerowana celuloza. Czas wchłaniania do 14 dni. pH 2,5-3,5 oraz bakteriobójczość wobec szczepów MRSA, VPR, PRSP. Rozmiar 5cm x 7,5cm</t>
  </si>
  <si>
    <t>saszetki</t>
  </si>
  <si>
    <t>Oksydowana regenerowana celuloza. Czas wchłaniania do 14 dni. pH 2,5-3,5 oraz bakteriobójczość wobec szczepów MRSA, VPR, PRSP. Rozmiar 10cm x 20cm</t>
  </si>
  <si>
    <t>Struktura, nieutkana, nierozwarstwialna włóknina hemostatyczna, zawartość grupy karboksylowej 18-24%. Rozmiar 2,5cm x 5,2cm - saszetki</t>
  </si>
  <si>
    <t>Materiał hemostatyczny o mikrowłókienkowym splocie, zbudowany z 7 warstw. Rozmiar 2,5cm x 5,1cm</t>
  </si>
  <si>
    <t>Materiał hemostatyczny o mikrowłókienkowym splocie, zbudowany z 7 warstw. Rozmiar 5,1cm x 10,2cm</t>
  </si>
  <si>
    <t>Materiał hemostatyczny o zwartym splocie. Rozmiar 7,5cm x 10cm</t>
  </si>
  <si>
    <t>Materiał hemostatyczny o zwartym splocie. Rozmiar 2,5cm x 2,5cm</t>
  </si>
  <si>
    <t>Rozmiar wg zapotrzebowań Zamawiającego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</si>
  <si>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</si>
  <si>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Taśmy samoprzylepne o wymiarach 10 x 50cm pakowane a ' 2 szt.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</si>
  <si>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</si>
  <si>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</t>
  </si>
  <si>
    <t>Uchwyt velcro typu rzep, 2 cm x 23 cm, jako organizator przewodów</t>
  </si>
  <si>
    <t>Dot. pakietów, do których nie są wymagane próbki przy składaniu ofert</t>
  </si>
  <si>
    <t>Podsumowanie</t>
  </si>
  <si>
    <t>W celu potwierdzenia spełnienia wymagań Oferent jest zobowiązany dostarczyć próbki towaru (w ilości 1 szt lub 2 szt danej pozycji) na żądanie zamawiającego w terminie do 3 dni roboczych od momentu zawiadomienia pisemnego (fax) o takiej potrzebie.</t>
  </si>
  <si>
    <t>Wartość w €</t>
  </si>
  <si>
    <t>1 szt</t>
  </si>
  <si>
    <t>Narzędzie chirurgiczne - stapler jednorazowy 5mm, z 25 zszywkami wchłanialnymi, 20%polidioksanon, 80% kopolimeru L-lactidu i glikolu. Zszywki niskoprofilowe w kształcie litery V z nózkami czepnymi, o okresie podtrzymywania 48 tygodni, 50% podtrzymywania w okresie 15 tygodnia</t>
  </si>
  <si>
    <t>Uwaga do pakietu 58.</t>
  </si>
  <si>
    <t>Zamawiający wymaga dokumentów poświadczających parametry wraz z ofertą</t>
  </si>
  <si>
    <t>Kateter do embolektomii - 3F, 4F lub 5F,  dł - 80cm, jałowy, nietoksyczny, apirogenny, jednokanałowy z balonikiem</t>
  </si>
  <si>
    <t>Uwaga do pakietu nr 60</t>
  </si>
  <si>
    <t>Kateter do embolektomii - 2F, 3F lub 4F,  dł - 40cm, jałowy, nietoksyczny, apirogenny, jednokanałowy z balonikiem</t>
  </si>
  <si>
    <t>Proteza naczyniowa tętniczo - żylna  z PTFE o jednowarstwowej strukturze ściany, proste, niezbrojone, wykonane w technice Stretch, grubość ściany 0,69mm; odporność szwów na wyrywanie 0,6 Ibs, wytrzymałość radialna na rozsciąganie 18 Ibs; ciśnienie wejścia wody 215 mmHg. Możliwość powtórnej sterylizacji protezy potwierdzona standardami w instrukcji użycia.</t>
  </si>
  <si>
    <t>cena jednostkowa brutto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</si>
  <si>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przeźeroczystego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</si>
  <si>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Prowadnik urologiczny ze stali nierdzewnej pokrywane teflonem, jeden koniec sztywny, drugi elastyczny, końcówka prosta, o średnicy 0,032", długość 150 cm</t>
  </si>
  <si>
    <t>Prowadnik urologiczny ze stali nierdzewnej pokrywane teflonem, jeden koniec sztywny, drugi elastyczny, końcówka prosta, o średnicy 0,035", długość 150 cm</t>
  </si>
  <si>
    <t>Plastyka tylna pochwy. Implant o anatomicznym kształcie, z podwójnymi ramionami pokrytymi plastikową osłonką, materiał: polipropylen monofilament, gramatura 48 g/m² (+/- 0,02 g/m²), grubość siatki 0,33 (+/- 1%), grubość nitki 80µm (+/-0,5 µm), porowatość - geometria romboidalna: max. 1870 µm (+/- 10 µm), rozmiar: długość 45 cm (+/-0,5 cm), wysokość dolnej wypustki 12 cm (+/- 1 cm), szerokość 3,5 cm (+/-0,5 cm), wysokość górnej wypustki 4 cm, szerokość 3,5 cm (+/-0,5 cm),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plastyki tylnej.</t>
  </si>
  <si>
    <r>
      <t>Plastyka przednia pochwy. Implant o anatomicznym kształcie, trapez z czterema ramionami pokrytymi plastikową osłonką, materiał: polipropylen monofilament, gramatura 48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(+/- 0,02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), grubość siatki 0,33 (+/- 1%), grubość nitki 80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  <charset val="238"/>
      </rPr>
      <t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4,5 cm, podstawa dolna 6 cm, wysokość 6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Igła do TOT.</t>
    </r>
  </si>
  <si>
    <t>Pakiet 1 - Siatki przepuklinowe</t>
  </si>
  <si>
    <t>Pakiet 2- Materiały hemostatyczne</t>
  </si>
  <si>
    <t>Pakiet 3- Zestaw do leczenia zaburzeń statyki dna miednicy</t>
  </si>
  <si>
    <t xml:space="preserve">Pakiet 4- Proteza naczyniowa </t>
  </si>
  <si>
    <t>Pakiet 5- Obłożenia jednorazowe</t>
  </si>
  <si>
    <t>Pakiet 6- Stapler jednorazowy</t>
  </si>
  <si>
    <t>Pakiet 7-Kateter do embolektomii</t>
  </si>
  <si>
    <t>Pakiet 8-Worek na gaziki</t>
  </si>
  <si>
    <t>Pakiet 9 - Prowadniki urologiczne</t>
  </si>
  <si>
    <t>Pakiet 10 - Folia operacyjna</t>
  </si>
  <si>
    <t>Folia jałowa, samoprzylepna operacyjna z papierem zabezpieczającym, wykonana z polietylenu, niepalna, rozciągliwa, hypoalergiczna, antystatyczna o grubości 0,05 mm. Rozmiar całkowity 15 x 20 cm, rozmiar przylepny 10 x 20 cm</t>
  </si>
  <si>
    <t>Folia jałowa, samoprzylepna operacyjna z papierem zabezpieczającym, wykonana z polietylenu, niepalna, rozciągliwa, hypoalergiczna, antystatyczna o grubości 0,05 mm. Rozmiar całkowity 29 x 25 cm, rozmiar przylepny 20 x 25 cm</t>
  </si>
  <si>
    <t>Folia jałowa, samoprzylepna operacyjna z papierem zabezpieczającym, wykonana z polietylenu, niepalna, rozciągliwa, hypoalergiczna, antystatyczna o grubości 0,05 mm. Rozmiar całkowity 60 x 35 cm, rozmiar przylepny 35 x 35 cm</t>
  </si>
  <si>
    <t>Pakiet 11 - Końcówki do odsysania</t>
  </si>
  <si>
    <t>Końcówka do odsysania mikrochirurgiczna metalowa CH9, długość 160 mm</t>
  </si>
  <si>
    <t>Pakiet 12 - Osprzęt do noża harmonicznego</t>
  </si>
  <si>
    <t>Jednorazowa końcówka noża harmonicznego dł. 9 cm. Końcówka posiada dwa przyciski aktywujące max i min. Kształt uchwytu nożycowy, możliwość cięcia i koagulacji. Narzędzie kompatybilne z przetwornikiem pizoelektrycznym posiadającym niebieski przewód dla zwiększonej widoczności FCS9</t>
  </si>
  <si>
    <t>Jednorazowa końcówka noża harmonicznego dł. ramienia 36 cm, śr 5 mm z technologią adaptacji do tkanki. Końcówka posiada dwa przyciski aktywujące max i min. Możliwość cięcia i koagulacji, kształt uchwytu pistoletowy, HAR36</t>
  </si>
  <si>
    <t>Pakiet 13 - Narzędzia używane na sali operacyjnej</t>
  </si>
  <si>
    <t>Narzędzie laparoskopowe do mocowania siatki przepuklinowej metodą laparoskopową, średnica 5 mm z 30 tytanowymi wkrętami spiralnymi</t>
  </si>
  <si>
    <t>Jednorazowe jałowe narzędzie przeznaczone do mocowania siatek, o długości trzonu 36 cm i średnicy 5 mm, z 30 wchłanialnymi, polimerowymi wkrętami o wielkości 5,1 mm, istotnym okresie wchłaniania 3-5 miesięcy. Trzon narzędzia musi posiadać możliwość odkręcenia podczas zabiegu wkrętek przymocowanych w niewłaściwym miejscu</t>
  </si>
  <si>
    <t>Kleszcze do koagulacji naczyń głębokich z jednoczasową funkcją cięcia, kompatybilne z aparatem VIO 300 D firmy ERBE, który zamawiający posiada.</t>
  </si>
  <si>
    <t>Pakiet 14 - Serweta pod pośladki z kieszenią</t>
  </si>
  <si>
    <t>Licznik igieł zapewniający umieszczenie igły w odrębnych polach od 1 do 20. Zamykana pokrywa z zawiasami, wbudowany element usuwający ostrze skalpela, wyposażony w magnes, bezlateksowy, sterylny, kolor żółty</t>
  </si>
  <si>
    <t>Serweta jałowa,niebieska,z włókniny typu TMS 35g/m2, wysterylizowana parą wodną,na opakowaniu podwójna metka z nr serii,datą ważności,nazwą producenta,Roz.45cm x 40cm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</si>
  <si>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Okulary ochronne do zabiegów chirurgicznych, zapobiegające odblaskom oraz zaparowaniu soczewek i energii statycznej. Oprawka dopasowana do czoła aby zapobiec zachlapaniu oczu od górnej części okularów. Górna krawędź soczewki posiadająca matowy pasek ułatwiajacy chwytanie soczewek w trakcie ich zakładania bez pozostawienia odcisków palców. Oprawka + soczewki.</t>
  </si>
  <si>
    <t xml:space="preserve">kpl 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</si>
  <si>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</t>
  </si>
  <si>
    <r>
      <t>Serweta samoprzylena 45 x75 cm, wykonana z dwuwarstwowej, pełnobarierowej włókniny polipropylenowej zgodnej z normą EN 13795 1.2.3 o gramaturze 55 g/m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</rPr>
      <t>. Jedną z warstw materiału stanowi folia PE. Chłonność warstwy zewnętrznej 450%. Serwetę cechuje wysoka odporność na penetrację płynów zgodnie z EN 20811 &gt; 150cm H</t>
    </r>
    <r>
      <rPr>
        <sz val="10"/>
        <rFont val="Calibri"/>
        <family val="2"/>
        <charset val="238"/>
      </rPr>
      <t>₂</t>
    </r>
    <r>
      <rPr>
        <sz val="10"/>
        <rFont val="Arial"/>
        <family val="2"/>
      </rPr>
      <t xml:space="preserve">O oraz odporność na rozerwanie &gt;290kPa zgodnie z EN 13938-1. </t>
    </r>
  </si>
  <si>
    <t>Dreny Kehra w rozmiarze CH 12 do CH 24, sterylne, pakowane pojedyńczo papier folia. Rozmiar w zależności od zapotrzebowań Zamawiającego</t>
  </si>
  <si>
    <r>
      <t>Siatka chirurgiczna, przepuklinowe, monofilamentowa, polipropylenowa, gęstość porów 1,16x2,6mm, ciężar pow. 36g/m</t>
    </r>
    <r>
      <rPr>
        <sz val="9"/>
        <rFont val="Calibri"/>
        <family val="2"/>
        <charset val="238"/>
      </rPr>
      <t>², rozmiar 30x30cm</t>
    </r>
  </si>
  <si>
    <r>
      <t>Siatka chirurgiczna, przepuklinowe, monofilamentowa, polipropylenowa, gęstość porów 0,5x0,5mm, ciężar pow. 80g/m</t>
    </r>
    <r>
      <rPr>
        <sz val="9"/>
        <rFont val="Calibri"/>
        <family val="2"/>
        <charset val="238"/>
      </rPr>
      <t>², rozmiar 30x30cm</t>
    </r>
  </si>
  <si>
    <t>Zestaw do tarczycy wykonany z dwuwarstywowej, pełnobarierowej włókniny polipropylenowej zgodnej z normą EN 13795 1,2,3 o gramaturze 55g/m². Jedna z warstw materiału stanowi folia polietylenowa. Chłonność warstwy zewnętrznej 450%. Obłożenie cechuje wysoka odporność na penetrację płynów zgodnie z EN 20811 &gt;200cm H2Ooraz odporność na rozerwanie&gt;290kPa zgodnie z norma EN 13938-1. Serweta na stolik narzedziowy wykonana z foliowo-włókninowego laminatu złożonego z warstwy polietylenowej folii ze wzmocnioną strefą z chłonnej, polipropylenowej włókniny o gramaturze 87 g/m². Serweta do nakrycia stolika Mayo wykonana w formie rękawu z foli polietylenowej piaskowanej (nieprzenikalnej dla wilgoci i drobnoustrojów) z wierzchnią strefą wzmocnioną z chłonnej włókniny polipropylenowej (odporna na ścieranie i niepylącą). Gramatura 85 g/m². Skład zestawu: 1 x serwta na stół narzędziowy wzmocniona 190 x 140cm(opakowanie zestawu), 1 x serwta na stolik Mayo 80 x 145 cm, serweta przylepna 170 x 280 cm z otworem U przylepnym 6,5 x 45 cm, 1 x uchwyt Velcro 2 x 23 cm, 1q x kieszeń 2 sekcyjna 43 x 38 cm</t>
  </si>
  <si>
    <t>Pakiet 17 - Dreny Kehra</t>
  </si>
  <si>
    <t>Pakiet 18 - Proszek hemostatyczny</t>
  </si>
  <si>
    <t>Proszek hemostatyczny złożony z cząsteczek zmodyfikowanrego polimeru z  oczyszczonej skrobi roślinnej, z aplikatorem  10 cm,  o dużych właściwościach absorbcyjnych płynu, pakowany w saszetki wielkości 5 gram</t>
  </si>
  <si>
    <t>Załączni nr 5 do SIWZ</t>
  </si>
  <si>
    <t>Sprawa P/07/01/2015/BO</t>
  </si>
  <si>
    <r>
      <t>Plastyka przednia pochwy. Implant o anatomicznym kształcie, trapez z czterema ramionami pokrytymi plastikową osłonką, materiał: polipropylen monofilament, gramatura 48 g/m</t>
    </r>
    <r>
      <rPr>
        <sz val="9"/>
        <rFont val="Calibri"/>
        <family val="2"/>
        <charset val="238"/>
      </rPr>
      <t xml:space="preserve">², </t>
    </r>
    <r>
      <rPr>
        <sz val="9"/>
        <rFont val="Arial"/>
        <family val="2"/>
        <charset val="238"/>
      </rPr>
      <t xml:space="preserve"> (+/- 0,02 g/m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), grubość siatki 0,33 (+/- 1%), grubość nitki 80</t>
    </r>
    <r>
      <rPr>
        <sz val="9"/>
        <rFont val="Calibri"/>
        <family val="2"/>
        <charset val="238"/>
      </rPr>
      <t>µ</t>
    </r>
    <r>
      <rPr>
        <sz val="9"/>
        <rFont val="Arial"/>
        <family val="2"/>
        <charset val="238"/>
      </rPr>
      <t xml:space="preserve">m (+/-0,5 µm), porowatość - geometria romboidalna: max. 1870 µm (+/- 10 µm), rozmiar: długość górnego ramiona 38 cm (+/-0,5 cm), długość dolnego ramiona 45 cm (+/-0,5 cm), szerokość ramion 1,1 cm, dolne ramiona dłuższe w celu łatwiejszego rozróżnienia, rozmiary trapezu: podstawa górna 5 cm, podstawa dolna 8 cm, wysokość 8 cm, technologia quadriaxial - obecność włókien skośnych zapewniających mniejsze ryzyko deformacji we wszystkich kierunkach, brzegi zakończone bezpiecznymi pętelkami, wytrzymałość na rozciąganie od 68 N/cm do max. 70 N/cm, badanie retrospektywne oceniające bezpieczeństwo i skuteczność na grupie 85 pacjentów. Komplet igieł skrętnych. </t>
    </r>
  </si>
  <si>
    <t>Pakiet 15 - Osprzęt zabezpieczający</t>
  </si>
  <si>
    <t>Pakiet 16 - Okulary chirurgiczne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</si>
</sst>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2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 CE"/>
      <charset val="238"/>
    </font>
    <font>
      <sz val="9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" fillId="0" borderId="0"/>
  </cellStyleXfs>
  <cellXfs count="155">
    <xf numFmtId="0" fontId="0" fillId="0" borderId="0" xfId="0"/>
    <xf numFmtId="0" fontId="2" fillId="0" borderId="0" xfId="0" applyFont="1"/>
    <xf numFmtId="1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 applyProtection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4" fontId="6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wrapText="1"/>
    </xf>
    <xf numFmtId="0" fontId="2" fillId="0" borderId="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1" fontId="2" fillId="0" borderId="0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11" fillId="0" borderId="0" xfId="2" applyNumberFormat="1" applyFont="1" applyFill="1" applyBorder="1" applyAlignment="1" applyProtection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 applyProtection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1" fontId="4" fillId="0" borderId="0" xfId="3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1" fontId="6" fillId="0" borderId="0" xfId="0" applyNumberFormat="1" applyFont="1" applyBorder="1"/>
    <xf numFmtId="4" fontId="3" fillId="0" borderId="4" xfId="0" applyNumberFormat="1" applyFont="1" applyFill="1" applyBorder="1" applyAlignment="1">
      <alignment horizontal="center" vertical="center"/>
    </xf>
    <xf numFmtId="9" fontId="2" fillId="0" borderId="0" xfId="3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 applyProtection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 applyProtection="1">
      <alignment horizontal="center" vertical="center"/>
    </xf>
    <xf numFmtId="4" fontId="10" fillId="0" borderId="1" xfId="2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9" fillId="3" borderId="1" xfId="0" applyFont="1" applyFill="1" applyBorder="1" applyAlignment="1">
      <alignment wrapText="1"/>
    </xf>
    <xf numFmtId="9" fontId="8" fillId="0" borderId="0" xfId="3" applyFont="1" applyFill="1" applyBorder="1" applyAlignment="1">
      <alignment horizontal="center" vertical="center"/>
    </xf>
    <xf numFmtId="4" fontId="8" fillId="0" borderId="0" xfId="2" applyNumberFormat="1" applyFont="1" applyFill="1" applyBorder="1" applyAlignment="1" applyProtection="1">
      <alignment horizontal="center" vertical="center"/>
    </xf>
    <xf numFmtId="4" fontId="8" fillId="0" borderId="0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 applyProtection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9" fontId="8" fillId="0" borderId="2" xfId="3" applyFont="1" applyFill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9" fontId="0" fillId="0" borderId="0" xfId="3" applyFont="1" applyFill="1" applyBorder="1" applyAlignment="1">
      <alignment horizontal="center" vertical="center"/>
    </xf>
    <xf numFmtId="4" fontId="7" fillId="0" borderId="0" xfId="0" applyNumberFormat="1" applyFont="1" applyBorder="1"/>
    <xf numFmtId="0" fontId="6" fillId="0" borderId="0" xfId="0" applyFont="1" applyAlignment="1">
      <alignment wrapText="1"/>
    </xf>
    <xf numFmtId="4" fontId="7" fillId="2" borderId="1" xfId="1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4" fontId="10" fillId="0" borderId="1" xfId="2" applyNumberFormat="1" applyFont="1" applyFill="1" applyBorder="1" applyAlignment="1" applyProtection="1"/>
    <xf numFmtId="4" fontId="10" fillId="0" borderId="1" xfId="2" applyNumberFormat="1" applyFont="1" applyFill="1" applyBorder="1"/>
    <xf numFmtId="4" fontId="8" fillId="0" borderId="0" xfId="0" applyNumberFormat="1" applyFont="1"/>
    <xf numFmtId="4" fontId="9" fillId="0" borderId="0" xfId="2" applyNumberFormat="1" applyFont="1" applyFill="1" applyBorder="1" applyAlignment="1" applyProtection="1"/>
    <xf numFmtId="4" fontId="9" fillId="0" borderId="0" xfId="2" applyNumberFormat="1" applyFont="1" applyFill="1" applyBorder="1"/>
    <xf numFmtId="4" fontId="3" fillId="0" borderId="0" xfId="0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 applyProtection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9" fillId="0" borderId="0" xfId="0" applyFont="1"/>
    <xf numFmtId="0" fontId="14" fillId="0" borderId="0" xfId="0" applyFont="1" applyBorder="1"/>
    <xf numFmtId="1" fontId="14" fillId="0" borderId="0" xfId="0" applyNumberFormat="1" applyFont="1" applyBorder="1"/>
    <xf numFmtId="9" fontId="19" fillId="0" borderId="0" xfId="3" applyFont="1" applyFill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2" applyNumberFormat="1" applyFont="1" applyFill="1" applyBorder="1" applyAlignment="1" applyProtection="1">
      <alignment horizontal="center" vertical="center"/>
    </xf>
    <xf numFmtId="4" fontId="20" fillId="0" borderId="0" xfId="2" applyNumberFormat="1" applyFont="1" applyFill="1" applyBorder="1" applyAlignment="1">
      <alignment horizontal="center" vertical="center"/>
    </xf>
    <xf numFmtId="4" fontId="3" fillId="0" borderId="4" xfId="2" applyNumberFormat="1" applyFont="1" applyFill="1" applyBorder="1" applyAlignment="1" applyProtection="1">
      <alignment horizontal="center" vertical="center"/>
    </xf>
    <xf numFmtId="4" fontId="3" fillId="0" borderId="4" xfId="2" applyNumberFormat="1" applyFont="1" applyFill="1" applyBorder="1" applyAlignment="1">
      <alignment horizontal="center" vertical="center"/>
    </xf>
    <xf numFmtId="0" fontId="19" fillId="0" borderId="0" xfId="0" applyFont="1" applyBorder="1"/>
    <xf numFmtId="1" fontId="19" fillId="0" borderId="0" xfId="0" applyNumberFormat="1" applyFont="1" applyBorder="1"/>
    <xf numFmtId="4" fontId="13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/>
    <xf numFmtId="4" fontId="21" fillId="0" borderId="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9" fontId="12" fillId="0" borderId="0" xfId="3" applyFont="1" applyFill="1" applyBorder="1" applyAlignment="1">
      <alignment horizontal="center" vertical="center"/>
    </xf>
    <xf numFmtId="0" fontId="22" fillId="0" borderId="0" xfId="0" applyFont="1" applyBorder="1"/>
    <xf numFmtId="4" fontId="14" fillId="0" borderId="0" xfId="0" applyNumberFormat="1" applyFont="1"/>
    <xf numFmtId="4" fontId="19" fillId="0" borderId="0" xfId="3" applyNumberFormat="1" applyFont="1" applyFill="1" applyBorder="1" applyAlignment="1">
      <alignment horizontal="center" vertical="center"/>
    </xf>
    <xf numFmtId="4" fontId="12" fillId="0" borderId="0" xfId="3" applyNumberFormat="1" applyFont="1" applyFill="1" applyBorder="1" applyAlignment="1">
      <alignment horizontal="center" vertical="center"/>
    </xf>
    <xf numFmtId="4" fontId="8" fillId="0" borderId="0" xfId="3" applyNumberFormat="1" applyFont="1" applyFill="1" applyBorder="1" applyAlignment="1">
      <alignment horizontal="center" vertical="center"/>
    </xf>
    <xf numFmtId="4" fontId="0" fillId="0" borderId="0" xfId="3" applyNumberFormat="1" applyFont="1" applyFill="1" applyBorder="1" applyAlignment="1">
      <alignment horizontal="center" vertical="center"/>
    </xf>
    <xf numFmtId="4" fontId="16" fillId="0" borderId="0" xfId="3" applyNumberFormat="1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>
      <alignment horizontal="center" vertical="center"/>
    </xf>
    <xf numFmtId="4" fontId="2" fillId="0" borderId="0" xfId="3" applyNumberFormat="1" applyFont="1" applyFill="1" applyBorder="1" applyAlignment="1">
      <alignment horizontal="center" vertical="center"/>
    </xf>
    <xf numFmtId="4" fontId="10" fillId="0" borderId="4" xfId="2" applyNumberFormat="1" applyFont="1" applyFill="1" applyBorder="1" applyAlignment="1" applyProtection="1">
      <alignment horizontal="center" vertical="center"/>
    </xf>
    <xf numFmtId="4" fontId="10" fillId="0" borderId="4" xfId="2" applyNumberFormat="1" applyFont="1" applyFill="1" applyBorder="1" applyAlignment="1">
      <alignment horizontal="center" vertical="center"/>
    </xf>
    <xf numFmtId="9" fontId="8" fillId="0" borderId="1" xfId="3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wrapText="1"/>
    </xf>
    <xf numFmtId="1" fontId="8" fillId="0" borderId="0" xfId="0" applyNumberFormat="1" applyFont="1"/>
    <xf numFmtId="0" fontId="9" fillId="2" borderId="1" xfId="0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1" fontId="8" fillId="0" borderId="0" xfId="0" applyNumberFormat="1" applyFont="1" applyBorder="1"/>
    <xf numFmtId="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11" fillId="0" borderId="0" xfId="0" applyFont="1"/>
    <xf numFmtId="1" fontId="6" fillId="0" borderId="0" xfId="0" applyNumberFormat="1" applyFont="1"/>
    <xf numFmtId="4" fontId="7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0" fontId="9" fillId="0" borderId="0" xfId="0" applyFont="1" applyBorder="1"/>
    <xf numFmtId="4" fontId="9" fillId="0" borderId="1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/>
    </xf>
  </cellXfs>
  <cellStyles count="6">
    <cellStyle name="Dziesiętny" xfId="1" builtinId="3"/>
    <cellStyle name="Normalny" xfId="0" builtinId="0"/>
    <cellStyle name="Normalny 2" xfId="5"/>
    <cellStyle name="Normalny 8" xfId="4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tabSelected="1" topLeftCell="A116" zoomScaleNormal="100" zoomScaleSheetLayoutView="100" workbookViewId="0">
      <selection activeCell="E127" sqref="E127:E129"/>
    </sheetView>
  </sheetViews>
  <sheetFormatPr defaultRowHeight="12.75" x14ac:dyDescent="0.2"/>
  <cols>
    <col min="1" max="1" width="2.85546875" style="1" customWidth="1"/>
    <col min="2" max="2" width="60.5703125" style="1" customWidth="1"/>
    <col min="3" max="3" width="31" style="1" customWidth="1"/>
    <col min="4" max="4" width="11.28515625" style="1" customWidth="1"/>
    <col min="5" max="5" width="6.7109375" style="2" customWidth="1"/>
    <col min="6" max="6" width="10" style="3" customWidth="1"/>
    <col min="7" max="7" width="11.28515625" style="1" customWidth="1"/>
    <col min="8" max="8" width="11.28515625" style="3" customWidth="1"/>
    <col min="9" max="9" width="11.140625" style="3" customWidth="1"/>
    <col min="10" max="10" width="17.85546875" style="3" customWidth="1"/>
    <col min="11" max="11" width="15.5703125" style="3" customWidth="1"/>
    <col min="12" max="12" width="9.42578125" style="4" bestFit="1" customWidth="1"/>
    <col min="13" max="16384" width="9.140625" style="1"/>
  </cols>
  <sheetData>
    <row r="1" spans="1:12" ht="39.75" customHeight="1" x14ac:dyDescent="0.2">
      <c r="A1" s="154" t="s">
        <v>84</v>
      </c>
    </row>
    <row r="2" spans="1:12" x14ac:dyDescent="0.2">
      <c r="A2" s="5"/>
      <c r="B2" s="5" t="s">
        <v>83</v>
      </c>
    </row>
    <row r="3" spans="1:12" x14ac:dyDescent="0.2">
      <c r="A3" s="5"/>
    </row>
    <row r="4" spans="1:12" x14ac:dyDescent="0.2">
      <c r="A4" s="122"/>
      <c r="B4" s="123" t="s">
        <v>47</v>
      </c>
      <c r="C4" s="122"/>
      <c r="D4" s="122"/>
      <c r="E4" s="124"/>
      <c r="F4" s="85"/>
      <c r="G4" s="122"/>
      <c r="H4" s="106"/>
      <c r="I4" s="85"/>
      <c r="J4" s="85"/>
      <c r="K4" s="85"/>
      <c r="L4" s="71"/>
    </row>
    <row r="5" spans="1:12" ht="36" x14ac:dyDescent="0.2">
      <c r="A5" s="72" t="s">
        <v>0</v>
      </c>
      <c r="B5" s="72" t="s">
        <v>1</v>
      </c>
      <c r="C5" s="125" t="s">
        <v>2</v>
      </c>
      <c r="D5" s="72" t="s">
        <v>3</v>
      </c>
      <c r="E5" s="126" t="s">
        <v>4</v>
      </c>
      <c r="F5" s="127" t="s">
        <v>5</v>
      </c>
      <c r="G5" s="73" t="s">
        <v>6</v>
      </c>
      <c r="H5" s="12" t="s">
        <v>41</v>
      </c>
      <c r="I5" s="74" t="s">
        <v>7</v>
      </c>
      <c r="J5" s="75" t="s">
        <v>8</v>
      </c>
      <c r="K5" s="75" t="s">
        <v>9</v>
      </c>
      <c r="L5" s="67" t="s">
        <v>10</v>
      </c>
    </row>
    <row r="6" spans="1:12" ht="24" x14ac:dyDescent="0.2">
      <c r="A6" s="47">
        <v>1</v>
      </c>
      <c r="B6" s="48" t="s">
        <v>77</v>
      </c>
      <c r="C6" s="128"/>
      <c r="D6" s="47" t="s">
        <v>11</v>
      </c>
      <c r="E6" s="129">
        <v>5</v>
      </c>
      <c r="F6" s="130"/>
      <c r="G6" s="28">
        <v>0.08</v>
      </c>
      <c r="H6" s="15">
        <f t="shared" ref="H6:H7" si="0">F6*G6+F6</f>
        <v>0</v>
      </c>
      <c r="I6" s="14">
        <f t="shared" ref="I6:I7" si="1">E6*F6</f>
        <v>0</v>
      </c>
      <c r="J6" s="15">
        <f t="shared" ref="J6:J7" si="2">K6-I6</f>
        <v>0</v>
      </c>
      <c r="K6" s="15">
        <f t="shared" ref="K6:K7" si="3">E6*H6</f>
        <v>0</v>
      </c>
      <c r="L6" s="16"/>
    </row>
    <row r="7" spans="1:12" ht="24" x14ac:dyDescent="0.2">
      <c r="A7" s="47">
        <v>2</v>
      </c>
      <c r="B7" s="48" t="s">
        <v>78</v>
      </c>
      <c r="C7" s="128"/>
      <c r="D7" s="47" t="s">
        <v>11</v>
      </c>
      <c r="E7" s="129">
        <v>5</v>
      </c>
      <c r="F7" s="130"/>
      <c r="G7" s="28">
        <v>0.08</v>
      </c>
      <c r="H7" s="15">
        <f t="shared" si="0"/>
        <v>0</v>
      </c>
      <c r="I7" s="14">
        <f t="shared" si="1"/>
        <v>0</v>
      </c>
      <c r="J7" s="15">
        <f t="shared" si="2"/>
        <v>0</v>
      </c>
      <c r="K7" s="15">
        <f t="shared" si="3"/>
        <v>0</v>
      </c>
      <c r="L7" s="16"/>
    </row>
    <row r="8" spans="1:12" x14ac:dyDescent="0.2">
      <c r="A8" s="61"/>
      <c r="B8" s="62"/>
      <c r="C8" s="61"/>
      <c r="D8" s="61"/>
      <c r="E8" s="131"/>
      <c r="F8" s="132" t="s">
        <v>12</v>
      </c>
      <c r="G8" s="133"/>
      <c r="H8" s="107"/>
      <c r="I8" s="83">
        <f>SUM(I6:I7)</f>
        <v>0</v>
      </c>
      <c r="J8" s="84">
        <f>SUM(J6:J7)</f>
        <v>0</v>
      </c>
      <c r="K8" s="84">
        <f>SUM(K6:K7)</f>
        <v>0</v>
      </c>
      <c r="L8" s="48"/>
    </row>
    <row r="9" spans="1:12" x14ac:dyDescent="0.2">
      <c r="A9" s="61"/>
      <c r="B9" s="62"/>
      <c r="C9" s="61"/>
      <c r="D9" s="61"/>
      <c r="E9" s="131"/>
      <c r="F9" s="134"/>
      <c r="G9" s="135"/>
      <c r="H9" s="105"/>
      <c r="I9" s="86"/>
      <c r="J9" s="87"/>
      <c r="K9" s="87"/>
      <c r="L9" s="71"/>
    </row>
    <row r="10" spans="1:12" x14ac:dyDescent="0.2">
      <c r="A10" s="136"/>
      <c r="B10" s="137" t="s">
        <v>48</v>
      </c>
      <c r="C10" s="138"/>
      <c r="D10" s="136"/>
      <c r="E10" s="139"/>
      <c r="F10" s="140"/>
      <c r="G10" s="136"/>
      <c r="H10" s="111"/>
      <c r="I10" s="79"/>
      <c r="J10" s="79"/>
      <c r="K10" s="79"/>
      <c r="L10" s="80"/>
    </row>
    <row r="11" spans="1:12" ht="36" x14ac:dyDescent="0.2">
      <c r="A11" s="141" t="s">
        <v>0</v>
      </c>
      <c r="B11" s="141" t="s">
        <v>1</v>
      </c>
      <c r="C11" s="142" t="s">
        <v>2</v>
      </c>
      <c r="D11" s="141" t="s">
        <v>3</v>
      </c>
      <c r="E11" s="143" t="s">
        <v>4</v>
      </c>
      <c r="F11" s="144" t="s">
        <v>5</v>
      </c>
      <c r="G11" s="145" t="s">
        <v>6</v>
      </c>
      <c r="H11" s="12" t="s">
        <v>41</v>
      </c>
      <c r="I11" s="81" t="s">
        <v>7</v>
      </c>
      <c r="J11" s="82" t="s">
        <v>8</v>
      </c>
      <c r="K11" s="82" t="s">
        <v>9</v>
      </c>
      <c r="L11" s="13" t="s">
        <v>10</v>
      </c>
    </row>
    <row r="12" spans="1:12" ht="36" x14ac:dyDescent="0.2">
      <c r="A12" s="21">
        <v>1</v>
      </c>
      <c r="B12" s="19" t="s">
        <v>15</v>
      </c>
      <c r="C12" s="21"/>
      <c r="D12" s="21" t="s">
        <v>16</v>
      </c>
      <c r="E12" s="146">
        <v>24</v>
      </c>
      <c r="F12" s="39"/>
      <c r="G12" s="35">
        <v>0.08</v>
      </c>
      <c r="H12" s="15">
        <f t="shared" ref="H12:H18" si="4">F12*G12+F12</f>
        <v>0</v>
      </c>
      <c r="I12" s="14">
        <f t="shared" ref="I12:I18" si="5">E12*F12</f>
        <v>0</v>
      </c>
      <c r="J12" s="15">
        <f t="shared" ref="J12:J18" si="6">K12-I12</f>
        <v>0</v>
      </c>
      <c r="K12" s="15">
        <f t="shared" ref="K12:K18" si="7">E12*H12</f>
        <v>0</v>
      </c>
      <c r="L12" s="19"/>
    </row>
    <row r="13" spans="1:12" ht="36" x14ac:dyDescent="0.2">
      <c r="A13" s="21">
        <v>2</v>
      </c>
      <c r="B13" s="19" t="s">
        <v>17</v>
      </c>
      <c r="C13" s="21"/>
      <c r="D13" s="21" t="s">
        <v>16</v>
      </c>
      <c r="E13" s="146">
        <v>12</v>
      </c>
      <c r="F13" s="39"/>
      <c r="G13" s="35">
        <v>0.08</v>
      </c>
      <c r="H13" s="15">
        <f t="shared" si="4"/>
        <v>0</v>
      </c>
      <c r="I13" s="14">
        <f t="shared" si="5"/>
        <v>0</v>
      </c>
      <c r="J13" s="15">
        <f t="shared" si="6"/>
        <v>0</v>
      </c>
      <c r="K13" s="15">
        <f t="shared" si="7"/>
        <v>0</v>
      </c>
      <c r="L13" s="19"/>
    </row>
    <row r="14" spans="1:12" ht="24" x14ac:dyDescent="0.2">
      <c r="A14" s="21">
        <v>3</v>
      </c>
      <c r="B14" s="19" t="s">
        <v>18</v>
      </c>
      <c r="C14" s="21"/>
      <c r="D14" s="21" t="s">
        <v>16</v>
      </c>
      <c r="E14" s="146">
        <v>10</v>
      </c>
      <c r="F14" s="39"/>
      <c r="G14" s="35">
        <v>0.08</v>
      </c>
      <c r="H14" s="15">
        <f t="shared" si="4"/>
        <v>0</v>
      </c>
      <c r="I14" s="14">
        <f t="shared" si="5"/>
        <v>0</v>
      </c>
      <c r="J14" s="15">
        <f t="shared" si="6"/>
        <v>0</v>
      </c>
      <c r="K14" s="15">
        <f t="shared" si="7"/>
        <v>0</v>
      </c>
      <c r="L14" s="19"/>
    </row>
    <row r="15" spans="1:12" ht="24" x14ac:dyDescent="0.2">
      <c r="A15" s="21">
        <v>4</v>
      </c>
      <c r="B15" s="19" t="s">
        <v>19</v>
      </c>
      <c r="C15" s="21"/>
      <c r="D15" s="21" t="s">
        <v>16</v>
      </c>
      <c r="E15" s="146">
        <v>10</v>
      </c>
      <c r="F15" s="39"/>
      <c r="G15" s="35">
        <v>0.08</v>
      </c>
      <c r="H15" s="15">
        <f t="shared" si="4"/>
        <v>0</v>
      </c>
      <c r="I15" s="14">
        <f t="shared" si="5"/>
        <v>0</v>
      </c>
      <c r="J15" s="15">
        <f t="shared" si="6"/>
        <v>0</v>
      </c>
      <c r="K15" s="15">
        <f t="shared" si="7"/>
        <v>0</v>
      </c>
      <c r="L15" s="19"/>
    </row>
    <row r="16" spans="1:12" ht="24" x14ac:dyDescent="0.2">
      <c r="A16" s="21">
        <v>5</v>
      </c>
      <c r="B16" s="19" t="s">
        <v>20</v>
      </c>
      <c r="C16" s="21"/>
      <c r="D16" s="21" t="s">
        <v>16</v>
      </c>
      <c r="E16" s="146">
        <v>10</v>
      </c>
      <c r="F16" s="39"/>
      <c r="G16" s="35">
        <v>0.08</v>
      </c>
      <c r="H16" s="15">
        <f t="shared" si="4"/>
        <v>0</v>
      </c>
      <c r="I16" s="14">
        <f t="shared" si="5"/>
        <v>0</v>
      </c>
      <c r="J16" s="15">
        <f t="shared" si="6"/>
        <v>0</v>
      </c>
      <c r="K16" s="15">
        <f t="shared" si="7"/>
        <v>0</v>
      </c>
      <c r="L16" s="19"/>
    </row>
    <row r="17" spans="1:12" x14ac:dyDescent="0.2">
      <c r="A17" s="21">
        <v>6</v>
      </c>
      <c r="B17" s="19" t="s">
        <v>21</v>
      </c>
      <c r="C17" s="21"/>
      <c r="D17" s="21" t="s">
        <v>16</v>
      </c>
      <c r="E17" s="146">
        <v>24</v>
      </c>
      <c r="F17" s="39"/>
      <c r="G17" s="35">
        <v>0.08</v>
      </c>
      <c r="H17" s="15">
        <f t="shared" si="4"/>
        <v>0</v>
      </c>
      <c r="I17" s="14">
        <f t="shared" si="5"/>
        <v>0</v>
      </c>
      <c r="J17" s="15">
        <f t="shared" si="6"/>
        <v>0</v>
      </c>
      <c r="K17" s="15">
        <f t="shared" si="7"/>
        <v>0</v>
      </c>
      <c r="L17" s="19"/>
    </row>
    <row r="18" spans="1:12" x14ac:dyDescent="0.2">
      <c r="A18" s="21">
        <v>7</v>
      </c>
      <c r="B18" s="19" t="s">
        <v>22</v>
      </c>
      <c r="C18" s="21"/>
      <c r="D18" s="21" t="s">
        <v>16</v>
      </c>
      <c r="E18" s="146">
        <v>24</v>
      </c>
      <c r="F18" s="39"/>
      <c r="G18" s="35">
        <v>0.08</v>
      </c>
      <c r="H18" s="15">
        <f t="shared" si="4"/>
        <v>0</v>
      </c>
      <c r="I18" s="14">
        <f t="shared" si="5"/>
        <v>0</v>
      </c>
      <c r="J18" s="15">
        <f t="shared" si="6"/>
        <v>0</v>
      </c>
      <c r="K18" s="15">
        <f t="shared" si="7"/>
        <v>0</v>
      </c>
      <c r="L18" s="19"/>
    </row>
    <row r="19" spans="1:12" x14ac:dyDescent="0.2">
      <c r="A19" s="18"/>
      <c r="B19" s="53"/>
      <c r="C19" s="18"/>
      <c r="D19" s="18"/>
      <c r="E19" s="54"/>
      <c r="F19" s="55" t="s">
        <v>14</v>
      </c>
      <c r="G19" s="56"/>
      <c r="H19" s="112"/>
      <c r="I19" s="57">
        <f>SUM(I12:I18)</f>
        <v>0</v>
      </c>
      <c r="J19" s="58">
        <f>SUM(J12:J18)</f>
        <v>0</v>
      </c>
      <c r="K19" s="58">
        <f>SUM(K12:K18)</f>
        <v>0</v>
      </c>
      <c r="L19" s="19"/>
    </row>
    <row r="20" spans="1:12" x14ac:dyDescent="0.2">
      <c r="A20" s="136"/>
      <c r="B20" s="137"/>
      <c r="C20" s="136"/>
      <c r="D20" s="136"/>
      <c r="E20" s="139"/>
      <c r="F20" s="140"/>
      <c r="G20" s="136"/>
      <c r="H20" s="111"/>
      <c r="I20" s="79"/>
      <c r="J20" s="79"/>
      <c r="K20" s="79"/>
      <c r="L20" s="80"/>
    </row>
    <row r="21" spans="1:12" x14ac:dyDescent="0.2">
      <c r="A21" s="61"/>
      <c r="B21" s="123" t="s">
        <v>49</v>
      </c>
      <c r="C21" s="147"/>
      <c r="D21" s="61"/>
      <c r="E21" s="131"/>
      <c r="F21" s="134"/>
      <c r="G21" s="68"/>
      <c r="H21" s="114"/>
      <c r="I21" s="69"/>
      <c r="J21" s="70"/>
      <c r="K21" s="70"/>
      <c r="L21" s="71"/>
    </row>
    <row r="22" spans="1:12" ht="36" x14ac:dyDescent="0.2">
      <c r="A22" s="72" t="s">
        <v>0</v>
      </c>
      <c r="B22" s="72" t="s">
        <v>1</v>
      </c>
      <c r="C22" s="125" t="s">
        <v>2</v>
      </c>
      <c r="D22" s="72" t="s">
        <v>3</v>
      </c>
      <c r="E22" s="126" t="s">
        <v>4</v>
      </c>
      <c r="F22" s="127" t="s">
        <v>5</v>
      </c>
      <c r="G22" s="73" t="s">
        <v>6</v>
      </c>
      <c r="H22" s="12" t="s">
        <v>41</v>
      </c>
      <c r="I22" s="74" t="s">
        <v>7</v>
      </c>
      <c r="J22" s="75" t="s">
        <v>8</v>
      </c>
      <c r="K22" s="75" t="s">
        <v>9</v>
      </c>
      <c r="L22" s="67" t="s">
        <v>10</v>
      </c>
    </row>
    <row r="23" spans="1:12" ht="168" x14ac:dyDescent="0.2">
      <c r="A23" s="47">
        <v>1</v>
      </c>
      <c r="B23" s="48" t="s">
        <v>85</v>
      </c>
      <c r="C23" s="128"/>
      <c r="D23" s="47" t="s">
        <v>11</v>
      </c>
      <c r="E23" s="129">
        <v>10</v>
      </c>
      <c r="F23" s="148"/>
      <c r="G23" s="76">
        <v>0.08</v>
      </c>
      <c r="H23" s="15">
        <f t="shared" ref="H23" si="8">F23*G23+F23</f>
        <v>0</v>
      </c>
      <c r="I23" s="14">
        <f t="shared" ref="I23" si="9">E23*F23</f>
        <v>0</v>
      </c>
      <c r="J23" s="15">
        <f t="shared" ref="J23" si="10">K23-I23</f>
        <v>0</v>
      </c>
      <c r="K23" s="15">
        <f t="shared" ref="K23" si="11">E23*H23</f>
        <v>0</v>
      </c>
      <c r="L23" s="77"/>
    </row>
    <row r="24" spans="1:12" ht="156" x14ac:dyDescent="0.2">
      <c r="A24" s="47">
        <v>2</v>
      </c>
      <c r="B24" s="48" t="s">
        <v>46</v>
      </c>
      <c r="C24" s="128"/>
      <c r="D24" s="47" t="s">
        <v>11</v>
      </c>
      <c r="E24" s="129">
        <v>40</v>
      </c>
      <c r="F24" s="148"/>
      <c r="G24" s="121">
        <v>0.08</v>
      </c>
      <c r="H24" s="15">
        <f t="shared" ref="H24:H25" si="12">F24*G24+F24</f>
        <v>0</v>
      </c>
      <c r="I24" s="14">
        <f t="shared" ref="I24:I25" si="13">E24*F24</f>
        <v>0</v>
      </c>
      <c r="J24" s="15">
        <f t="shared" ref="J24:J25" si="14">K24-I24</f>
        <v>0</v>
      </c>
      <c r="K24" s="15">
        <f t="shared" ref="K24:K25" si="15">E24*H24</f>
        <v>0</v>
      </c>
      <c r="L24" s="48"/>
    </row>
    <row r="25" spans="1:12" ht="144" x14ac:dyDescent="0.2">
      <c r="A25" s="47">
        <v>3</v>
      </c>
      <c r="B25" s="48" t="s">
        <v>45</v>
      </c>
      <c r="C25" s="128"/>
      <c r="D25" s="47" t="s">
        <v>11</v>
      </c>
      <c r="E25" s="129">
        <v>5</v>
      </c>
      <c r="F25" s="148"/>
      <c r="G25" s="121">
        <v>0.08</v>
      </c>
      <c r="H25" s="15">
        <f t="shared" si="12"/>
        <v>0</v>
      </c>
      <c r="I25" s="14">
        <f t="shared" si="13"/>
        <v>0</v>
      </c>
      <c r="J25" s="15">
        <f t="shared" si="14"/>
        <v>0</v>
      </c>
      <c r="K25" s="15">
        <f t="shared" si="15"/>
        <v>0</v>
      </c>
      <c r="L25" s="48"/>
    </row>
    <row r="26" spans="1:12" x14ac:dyDescent="0.2">
      <c r="A26" s="61"/>
      <c r="B26" s="62"/>
      <c r="C26" s="61"/>
      <c r="D26" s="61"/>
      <c r="E26" s="131"/>
      <c r="F26" s="149" t="s">
        <v>14</v>
      </c>
      <c r="G26" s="78"/>
      <c r="H26" s="115"/>
      <c r="I26" s="119">
        <f>SUM(I23:I25)</f>
        <v>0</v>
      </c>
      <c r="J26" s="120">
        <f>SUM(J23:J25)</f>
        <v>0</v>
      </c>
      <c r="K26" s="120">
        <f>SUM(K23:K25)</f>
        <v>0</v>
      </c>
      <c r="L26" s="62"/>
    </row>
    <row r="27" spans="1:12" x14ac:dyDescent="0.2">
      <c r="A27" s="61"/>
      <c r="B27" s="62"/>
      <c r="C27" s="61"/>
      <c r="D27" s="61"/>
      <c r="E27" s="131"/>
      <c r="F27" s="134"/>
      <c r="G27" s="68"/>
      <c r="H27" s="116"/>
      <c r="I27" s="69"/>
      <c r="J27" s="70"/>
      <c r="K27" s="70"/>
      <c r="L27" s="71"/>
    </row>
    <row r="28" spans="1:12" x14ac:dyDescent="0.2">
      <c r="A28" s="20"/>
      <c r="B28" s="17"/>
      <c r="C28" s="20"/>
      <c r="D28" s="20"/>
      <c r="E28" s="24"/>
      <c r="F28" s="29"/>
      <c r="G28" s="38"/>
      <c r="H28" s="113"/>
      <c r="I28" s="43"/>
      <c r="J28" s="44"/>
      <c r="K28" s="44"/>
    </row>
    <row r="29" spans="1:12" x14ac:dyDescent="0.2">
      <c r="A29" s="20"/>
      <c r="B29" s="30" t="s">
        <v>50</v>
      </c>
      <c r="C29" s="110"/>
      <c r="D29" s="20"/>
      <c r="E29" s="24"/>
      <c r="F29" s="29"/>
      <c r="G29" s="38"/>
      <c r="H29" s="117"/>
      <c r="I29" s="43"/>
      <c r="J29" s="44"/>
      <c r="K29" s="44"/>
    </row>
    <row r="30" spans="1:12" ht="33.75" x14ac:dyDescent="0.2">
      <c r="A30" s="6" t="s">
        <v>0</v>
      </c>
      <c r="B30" s="6" t="s">
        <v>1</v>
      </c>
      <c r="C30" s="7" t="s">
        <v>2</v>
      </c>
      <c r="D30" s="6" t="s">
        <v>3</v>
      </c>
      <c r="E30" s="8" t="s">
        <v>4</v>
      </c>
      <c r="F30" s="9" t="s">
        <v>5</v>
      </c>
      <c r="G30" s="10" t="s">
        <v>6</v>
      </c>
      <c r="H30" s="12" t="s">
        <v>41</v>
      </c>
      <c r="I30" s="11" t="s">
        <v>7</v>
      </c>
      <c r="J30" s="12" t="s">
        <v>8</v>
      </c>
      <c r="K30" s="12" t="s">
        <v>9</v>
      </c>
      <c r="L30" s="13" t="s">
        <v>10</v>
      </c>
    </row>
    <row r="31" spans="1:12" ht="72" x14ac:dyDescent="0.2">
      <c r="A31" s="22">
        <v>1</v>
      </c>
      <c r="B31" s="40" t="s">
        <v>40</v>
      </c>
      <c r="C31" s="22"/>
      <c r="D31" s="22" t="s">
        <v>11</v>
      </c>
      <c r="E31" s="23">
        <v>10</v>
      </c>
      <c r="F31" s="39"/>
      <c r="G31" s="35">
        <v>0.08</v>
      </c>
      <c r="H31" s="15">
        <f t="shared" ref="H31" si="16">F31*G31+F31</f>
        <v>0</v>
      </c>
      <c r="I31" s="14">
        <f t="shared" ref="I31" si="17">E31*F31</f>
        <v>0</v>
      </c>
      <c r="J31" s="15">
        <f t="shared" ref="J31" si="18">K31-I31</f>
        <v>0</v>
      </c>
      <c r="K31" s="15">
        <f t="shared" ref="K31" si="19">E31*H31</f>
        <v>0</v>
      </c>
      <c r="L31" s="26"/>
    </row>
    <row r="32" spans="1:12" x14ac:dyDescent="0.2">
      <c r="A32" s="63"/>
      <c r="B32" s="66"/>
      <c r="C32" s="63"/>
      <c r="D32" s="63"/>
      <c r="E32" s="64"/>
      <c r="F32" s="55" t="s">
        <v>14</v>
      </c>
      <c r="G32" s="56"/>
      <c r="H32" s="118"/>
      <c r="I32" s="57">
        <f>SUM(I31)</f>
        <v>0</v>
      </c>
      <c r="J32" s="58">
        <f>SUM(J31)</f>
        <v>0</v>
      </c>
      <c r="K32" s="58">
        <f>SUM(K31)</f>
        <v>0</v>
      </c>
      <c r="L32" s="26"/>
    </row>
    <row r="33" spans="1:12" x14ac:dyDescent="0.2">
      <c r="A33" s="102"/>
      <c r="B33" s="96"/>
      <c r="C33" s="102"/>
      <c r="D33" s="102"/>
      <c r="E33" s="103"/>
      <c r="F33" s="104"/>
      <c r="G33" s="109"/>
      <c r="H33" s="113"/>
      <c r="I33" s="43"/>
      <c r="J33" s="44"/>
      <c r="K33" s="44"/>
    </row>
    <row r="34" spans="1:12" x14ac:dyDescent="0.2">
      <c r="A34" s="20"/>
      <c r="B34" s="30" t="s">
        <v>51</v>
      </c>
      <c r="C34" s="110"/>
      <c r="D34" s="20"/>
      <c r="E34" s="24"/>
      <c r="F34" s="29"/>
      <c r="G34" s="38"/>
      <c r="H34" s="117"/>
      <c r="I34" s="43"/>
      <c r="J34" s="44"/>
      <c r="K34" s="44"/>
    </row>
    <row r="35" spans="1:12" ht="33.75" x14ac:dyDescent="0.2">
      <c r="A35" s="6" t="s">
        <v>0</v>
      </c>
      <c r="B35" s="6" t="s">
        <v>1</v>
      </c>
      <c r="C35" s="7" t="s">
        <v>2</v>
      </c>
      <c r="D35" s="6" t="s">
        <v>3</v>
      </c>
      <c r="E35" s="8" t="s">
        <v>4</v>
      </c>
      <c r="F35" s="9" t="s">
        <v>5</v>
      </c>
      <c r="G35" s="10" t="s">
        <v>6</v>
      </c>
      <c r="H35" s="12" t="s">
        <v>41</v>
      </c>
      <c r="I35" s="11" t="s">
        <v>7</v>
      </c>
      <c r="J35" s="12" t="s">
        <v>8</v>
      </c>
      <c r="K35" s="12" t="s">
        <v>9</v>
      </c>
      <c r="L35" s="13" t="s">
        <v>10</v>
      </c>
    </row>
    <row r="36" spans="1:12" ht="63.75" x14ac:dyDescent="0.2">
      <c r="A36" s="91">
        <v>1</v>
      </c>
      <c r="B36" s="26" t="s">
        <v>24</v>
      </c>
      <c r="C36" s="25"/>
      <c r="D36" s="31" t="s">
        <v>13</v>
      </c>
      <c r="E36" s="36">
        <v>20</v>
      </c>
      <c r="F36" s="27"/>
      <c r="G36" s="32">
        <v>0.08</v>
      </c>
      <c r="H36" s="15">
        <f t="shared" ref="H36:H43" si="20">F36*G36+F36</f>
        <v>0</v>
      </c>
      <c r="I36" s="14">
        <f t="shared" ref="I36:I43" si="21">E36*F36</f>
        <v>0</v>
      </c>
      <c r="J36" s="15">
        <f t="shared" ref="J36:J43" si="22">K36-I36</f>
        <v>0</v>
      </c>
      <c r="K36" s="15">
        <f t="shared" ref="K36:K43" si="23">E36*H36</f>
        <v>0</v>
      </c>
      <c r="L36" s="151" t="s">
        <v>33</v>
      </c>
    </row>
    <row r="37" spans="1:12" x14ac:dyDescent="0.2">
      <c r="A37" s="91">
        <v>2</v>
      </c>
      <c r="B37" s="26" t="s">
        <v>25</v>
      </c>
      <c r="C37" s="25"/>
      <c r="D37" s="31" t="s">
        <v>11</v>
      </c>
      <c r="E37" s="36">
        <v>600</v>
      </c>
      <c r="F37" s="27"/>
      <c r="G37" s="32">
        <v>0.08</v>
      </c>
      <c r="H37" s="15">
        <f t="shared" si="20"/>
        <v>0</v>
      </c>
      <c r="I37" s="14">
        <f t="shared" si="21"/>
        <v>0</v>
      </c>
      <c r="J37" s="15">
        <f t="shared" si="22"/>
        <v>0</v>
      </c>
      <c r="K37" s="15">
        <f t="shared" si="23"/>
        <v>0</v>
      </c>
      <c r="L37" s="152"/>
    </row>
    <row r="38" spans="1:12" ht="102" x14ac:dyDescent="0.2">
      <c r="A38" s="91">
        <v>3</v>
      </c>
      <c r="B38" s="26" t="s">
        <v>71</v>
      </c>
      <c r="C38" s="25"/>
      <c r="D38" s="31" t="s">
        <v>11</v>
      </c>
      <c r="E38" s="36">
        <v>1000</v>
      </c>
      <c r="F38" s="27"/>
      <c r="G38" s="32">
        <v>0.08</v>
      </c>
      <c r="H38" s="15">
        <f t="shared" ref="H38" si="24">F38*G38+F38</f>
        <v>0</v>
      </c>
      <c r="I38" s="14">
        <f t="shared" ref="I38" si="25">E38*F38</f>
        <v>0</v>
      </c>
      <c r="J38" s="15">
        <f t="shared" ref="J38" si="26">K38-I38</f>
        <v>0</v>
      </c>
      <c r="K38" s="15">
        <f t="shared" ref="K38" si="27">E38*H38</f>
        <v>0</v>
      </c>
      <c r="L38" s="151" t="s">
        <v>33</v>
      </c>
    </row>
    <row r="39" spans="1:12" ht="51" x14ac:dyDescent="0.2">
      <c r="A39" s="91">
        <v>4</v>
      </c>
      <c r="B39" s="26" t="s">
        <v>26</v>
      </c>
      <c r="C39" s="25"/>
      <c r="D39" s="31" t="s">
        <v>11</v>
      </c>
      <c r="E39" s="36">
        <v>600</v>
      </c>
      <c r="F39" s="27"/>
      <c r="G39" s="32">
        <v>0.08</v>
      </c>
      <c r="H39" s="15">
        <f t="shared" si="20"/>
        <v>0</v>
      </c>
      <c r="I39" s="14">
        <f t="shared" si="21"/>
        <v>0</v>
      </c>
      <c r="J39" s="15">
        <f t="shared" si="22"/>
        <v>0</v>
      </c>
      <c r="K39" s="15">
        <f t="shared" si="23"/>
        <v>0</v>
      </c>
      <c r="L39" s="151" t="s">
        <v>33</v>
      </c>
    </row>
    <row r="40" spans="1:12" ht="63.75" x14ac:dyDescent="0.2">
      <c r="A40" s="91">
        <v>5</v>
      </c>
      <c r="B40" s="26" t="s">
        <v>27</v>
      </c>
      <c r="C40" s="25"/>
      <c r="D40" s="31" t="s">
        <v>11</v>
      </c>
      <c r="E40" s="36">
        <v>1000</v>
      </c>
      <c r="F40" s="27"/>
      <c r="G40" s="32">
        <v>0.08</v>
      </c>
      <c r="H40" s="15">
        <f t="shared" si="20"/>
        <v>0</v>
      </c>
      <c r="I40" s="14">
        <f t="shared" si="21"/>
        <v>0</v>
      </c>
      <c r="J40" s="15">
        <f t="shared" si="22"/>
        <v>0</v>
      </c>
      <c r="K40" s="15">
        <f t="shared" si="23"/>
        <v>0</v>
      </c>
      <c r="L40" s="151"/>
    </row>
    <row r="41" spans="1:12" ht="76.5" x14ac:dyDescent="0.2">
      <c r="A41" s="91">
        <v>6</v>
      </c>
      <c r="B41" s="26" t="s">
        <v>75</v>
      </c>
      <c r="C41" s="25"/>
      <c r="D41" s="31" t="s">
        <v>11</v>
      </c>
      <c r="E41" s="36">
        <v>800</v>
      </c>
      <c r="F41" s="27"/>
      <c r="G41" s="32">
        <v>0.08</v>
      </c>
      <c r="H41" s="15">
        <f t="shared" si="20"/>
        <v>0</v>
      </c>
      <c r="I41" s="14">
        <f t="shared" si="21"/>
        <v>0</v>
      </c>
      <c r="J41" s="15">
        <f t="shared" si="22"/>
        <v>0</v>
      </c>
      <c r="K41" s="15">
        <f t="shared" si="23"/>
        <v>0</v>
      </c>
      <c r="L41" s="151" t="s">
        <v>33</v>
      </c>
    </row>
    <row r="42" spans="1:12" ht="237.75" customHeight="1" x14ac:dyDescent="0.2">
      <c r="A42" s="91">
        <v>7</v>
      </c>
      <c r="B42" s="153" t="s">
        <v>79</v>
      </c>
      <c r="C42" s="25"/>
      <c r="D42" s="31" t="s">
        <v>11</v>
      </c>
      <c r="E42" s="36">
        <v>150</v>
      </c>
      <c r="F42" s="27"/>
      <c r="G42" s="32">
        <v>0.08</v>
      </c>
      <c r="H42" s="15">
        <f t="shared" si="20"/>
        <v>0</v>
      </c>
      <c r="I42" s="14">
        <f t="shared" si="21"/>
        <v>0</v>
      </c>
      <c r="J42" s="15">
        <f t="shared" si="22"/>
        <v>0</v>
      </c>
      <c r="K42" s="15">
        <f t="shared" si="23"/>
        <v>0</v>
      </c>
      <c r="L42" s="151" t="s">
        <v>33</v>
      </c>
    </row>
    <row r="43" spans="1:12" x14ac:dyDescent="0.2">
      <c r="A43" s="91">
        <v>8</v>
      </c>
      <c r="B43" s="26" t="s">
        <v>28</v>
      </c>
      <c r="C43" s="25"/>
      <c r="D43" s="31" t="s">
        <v>11</v>
      </c>
      <c r="E43" s="36">
        <v>1500</v>
      </c>
      <c r="F43" s="27"/>
      <c r="G43" s="32">
        <v>0.08</v>
      </c>
      <c r="H43" s="15">
        <f t="shared" si="20"/>
        <v>0</v>
      </c>
      <c r="I43" s="14">
        <f t="shared" si="21"/>
        <v>0</v>
      </c>
      <c r="J43" s="15">
        <f t="shared" si="22"/>
        <v>0</v>
      </c>
      <c r="K43" s="15">
        <f t="shared" si="23"/>
        <v>0</v>
      </c>
      <c r="L43" s="152"/>
    </row>
    <row r="44" spans="1:12" x14ac:dyDescent="0.2">
      <c r="A44" s="20"/>
      <c r="B44" s="17"/>
      <c r="C44" s="20"/>
      <c r="D44" s="20"/>
      <c r="E44" s="24"/>
      <c r="F44" s="37" t="s">
        <v>14</v>
      </c>
      <c r="G44" s="38"/>
      <c r="H44" s="117"/>
      <c r="I44" s="59">
        <f>SUM(I36:I43)</f>
        <v>0</v>
      </c>
      <c r="J44" s="60">
        <f>SUM(J36:J43)</f>
        <v>0</v>
      </c>
      <c r="K44" s="60">
        <f>SUM(K36:K43)</f>
        <v>0</v>
      </c>
      <c r="L44" s="26"/>
    </row>
    <row r="45" spans="1:12" x14ac:dyDescent="0.2">
      <c r="A45" s="102"/>
      <c r="B45" s="96"/>
      <c r="C45" s="102"/>
      <c r="D45" s="102"/>
      <c r="E45" s="103"/>
      <c r="F45" s="104"/>
      <c r="G45" s="109"/>
      <c r="H45" s="113"/>
      <c r="I45" s="41"/>
      <c r="J45" s="42"/>
      <c r="K45" s="42"/>
    </row>
    <row r="46" spans="1:12" x14ac:dyDescent="0.2">
      <c r="A46" s="93"/>
      <c r="B46" s="108"/>
      <c r="C46" s="93"/>
      <c r="D46" s="93"/>
      <c r="E46" s="94"/>
      <c r="F46" s="97"/>
      <c r="G46" s="95"/>
      <c r="H46" s="112"/>
      <c r="I46" s="89"/>
      <c r="J46" s="90"/>
      <c r="K46" s="90"/>
      <c r="L46" s="17"/>
    </row>
    <row r="47" spans="1:12" x14ac:dyDescent="0.2">
      <c r="A47" s="20"/>
      <c r="B47" s="30" t="s">
        <v>52</v>
      </c>
      <c r="C47" s="110"/>
      <c r="D47" s="20"/>
      <c r="E47" s="24"/>
      <c r="F47" s="29"/>
      <c r="G47" s="38"/>
      <c r="H47" s="117"/>
      <c r="I47" s="43"/>
      <c r="J47" s="44"/>
      <c r="K47" s="44"/>
    </row>
    <row r="48" spans="1:12" ht="33.75" x14ac:dyDescent="0.2">
      <c r="A48" s="6" t="s">
        <v>0</v>
      </c>
      <c r="B48" s="6" t="s">
        <v>1</v>
      </c>
      <c r="C48" s="7" t="s">
        <v>2</v>
      </c>
      <c r="D48" s="6" t="s">
        <v>3</v>
      </c>
      <c r="E48" s="8" t="s">
        <v>4</v>
      </c>
      <c r="F48" s="9" t="s">
        <v>5</v>
      </c>
      <c r="G48" s="10" t="s">
        <v>6</v>
      </c>
      <c r="H48" s="12" t="s">
        <v>41</v>
      </c>
      <c r="I48" s="11" t="s">
        <v>7</v>
      </c>
      <c r="J48" s="12" t="s">
        <v>8</v>
      </c>
      <c r="K48" s="12" t="s">
        <v>9</v>
      </c>
      <c r="L48" s="13" t="s">
        <v>10</v>
      </c>
    </row>
    <row r="49" spans="1:13" ht="61.5" customHeight="1" x14ac:dyDescent="0.2">
      <c r="A49" s="22">
        <v>1</v>
      </c>
      <c r="B49" s="40" t="s">
        <v>34</v>
      </c>
      <c r="C49" s="21"/>
      <c r="D49" s="33" t="s">
        <v>11</v>
      </c>
      <c r="E49" s="34">
        <v>12</v>
      </c>
      <c r="F49" s="39"/>
      <c r="G49" s="35">
        <v>0.08</v>
      </c>
      <c r="H49" s="15">
        <f t="shared" ref="H49" si="28">F49*G49+F49</f>
        <v>0</v>
      </c>
      <c r="I49" s="14">
        <f t="shared" ref="I49" si="29">E49*F49</f>
        <v>0</v>
      </c>
      <c r="J49" s="15">
        <f t="shared" ref="J49" si="30">K49-I49</f>
        <v>0</v>
      </c>
      <c r="K49" s="15">
        <f t="shared" ref="K49" si="31">E49*H49</f>
        <v>0</v>
      </c>
      <c r="L49" s="26"/>
    </row>
    <row r="50" spans="1:13" x14ac:dyDescent="0.2">
      <c r="A50" s="18"/>
      <c r="B50" s="53"/>
      <c r="C50" s="18"/>
      <c r="D50" s="18"/>
      <c r="E50" s="54"/>
      <c r="F50" s="55" t="s">
        <v>14</v>
      </c>
      <c r="G50" s="56"/>
      <c r="H50" s="118"/>
      <c r="I50" s="57">
        <f>SUM(I46:I49)</f>
        <v>0</v>
      </c>
      <c r="J50" s="58">
        <f>SUM(J46:J49)</f>
        <v>0</v>
      </c>
      <c r="K50" s="58">
        <f>SUM(K46:K49)</f>
        <v>0</v>
      </c>
      <c r="L50" s="17"/>
    </row>
    <row r="51" spans="1:13" x14ac:dyDescent="0.2">
      <c r="A51" s="18"/>
      <c r="B51" s="65" t="s">
        <v>35</v>
      </c>
      <c r="C51" s="18"/>
      <c r="D51" s="18"/>
      <c r="E51" s="54"/>
      <c r="F51" s="88"/>
      <c r="G51" s="56"/>
      <c r="H51" s="118"/>
      <c r="I51" s="89"/>
      <c r="J51" s="90"/>
      <c r="K51" s="90"/>
      <c r="L51" s="17"/>
    </row>
    <row r="52" spans="1:13" ht="24" x14ac:dyDescent="0.2">
      <c r="A52" s="18"/>
      <c r="B52" s="53" t="s">
        <v>36</v>
      </c>
      <c r="C52" s="18"/>
      <c r="D52" s="18"/>
      <c r="E52" s="54"/>
      <c r="F52" s="88"/>
      <c r="G52" s="56"/>
      <c r="H52" s="118"/>
      <c r="I52" s="89"/>
      <c r="J52" s="90"/>
      <c r="K52" s="90"/>
      <c r="L52" s="17"/>
    </row>
    <row r="53" spans="1:13" x14ac:dyDescent="0.2">
      <c r="A53" s="93"/>
      <c r="B53" s="108"/>
      <c r="C53" s="93"/>
      <c r="D53" s="93"/>
      <c r="E53" s="94"/>
      <c r="F53" s="97"/>
      <c r="G53" s="95"/>
      <c r="H53" s="112"/>
      <c r="I53" s="89"/>
      <c r="J53" s="90"/>
      <c r="K53" s="90"/>
      <c r="L53" s="17"/>
    </row>
    <row r="54" spans="1:13" x14ac:dyDescent="0.2">
      <c r="A54" s="93"/>
      <c r="B54" s="108"/>
      <c r="C54" s="93"/>
      <c r="D54" s="93"/>
      <c r="E54" s="94"/>
      <c r="F54" s="97"/>
      <c r="G54" s="95"/>
      <c r="H54" s="112"/>
      <c r="I54" s="89"/>
      <c r="J54" s="90"/>
      <c r="K54" s="90"/>
      <c r="L54" s="17"/>
    </row>
    <row r="55" spans="1:13" x14ac:dyDescent="0.2">
      <c r="A55" s="93"/>
      <c r="B55" s="108"/>
      <c r="C55" s="93"/>
      <c r="D55" s="93"/>
      <c r="E55" s="94"/>
      <c r="F55" s="97"/>
      <c r="G55" s="95"/>
      <c r="H55" s="112"/>
      <c r="I55" s="89"/>
      <c r="J55" s="90"/>
      <c r="K55" s="90"/>
      <c r="L55" s="17"/>
    </row>
    <row r="56" spans="1:13" x14ac:dyDescent="0.2">
      <c r="A56" s="20"/>
      <c r="B56" s="30" t="s">
        <v>53</v>
      </c>
      <c r="C56" s="110"/>
      <c r="D56" s="20"/>
      <c r="E56" s="24"/>
      <c r="F56" s="29"/>
      <c r="G56" s="38"/>
      <c r="H56" s="117"/>
      <c r="I56" s="43"/>
      <c r="J56" s="44"/>
      <c r="K56" s="44"/>
      <c r="M56" s="92"/>
    </row>
    <row r="57" spans="1:13" ht="33.75" x14ac:dyDescent="0.2">
      <c r="A57" s="6" t="s">
        <v>0</v>
      </c>
      <c r="B57" s="6" t="s">
        <v>1</v>
      </c>
      <c r="C57" s="7" t="s">
        <v>2</v>
      </c>
      <c r="D57" s="6" t="s">
        <v>3</v>
      </c>
      <c r="E57" s="8" t="s">
        <v>4</v>
      </c>
      <c r="F57" s="9" t="s">
        <v>5</v>
      </c>
      <c r="G57" s="10" t="s">
        <v>6</v>
      </c>
      <c r="H57" s="12" t="s">
        <v>41</v>
      </c>
      <c r="I57" s="11" t="s">
        <v>7</v>
      </c>
      <c r="J57" s="12" t="s">
        <v>8</v>
      </c>
      <c r="K57" s="12" t="s">
        <v>9</v>
      </c>
      <c r="L57" s="13" t="s">
        <v>10</v>
      </c>
      <c r="M57" s="92"/>
    </row>
    <row r="58" spans="1:13" ht="24" x14ac:dyDescent="0.2">
      <c r="A58" s="22">
        <v>1</v>
      </c>
      <c r="B58" s="40" t="s">
        <v>39</v>
      </c>
      <c r="C58" s="21"/>
      <c r="D58" s="33" t="s">
        <v>11</v>
      </c>
      <c r="E58" s="34">
        <v>30</v>
      </c>
      <c r="F58" s="39"/>
      <c r="G58" s="35">
        <v>0.08</v>
      </c>
      <c r="H58" s="15">
        <f t="shared" ref="H58:H59" si="32">F58*G58+F58</f>
        <v>0</v>
      </c>
      <c r="I58" s="14">
        <f t="shared" ref="I58:I59" si="33">E58*F58</f>
        <v>0</v>
      </c>
      <c r="J58" s="15">
        <f t="shared" ref="J58:J59" si="34">K58-I58</f>
        <v>0</v>
      </c>
      <c r="K58" s="15">
        <f t="shared" ref="K58:K59" si="35">E58*H58</f>
        <v>0</v>
      </c>
      <c r="L58" s="26"/>
      <c r="M58" s="92"/>
    </row>
    <row r="59" spans="1:13" ht="24" x14ac:dyDescent="0.2">
      <c r="A59" s="22">
        <v>2</v>
      </c>
      <c r="B59" s="40" t="s">
        <v>37</v>
      </c>
      <c r="C59" s="21"/>
      <c r="D59" s="33" t="s">
        <v>11</v>
      </c>
      <c r="E59" s="34">
        <v>25</v>
      </c>
      <c r="F59" s="39"/>
      <c r="G59" s="35">
        <v>0.08</v>
      </c>
      <c r="H59" s="15">
        <f t="shared" si="32"/>
        <v>0</v>
      </c>
      <c r="I59" s="14">
        <f t="shared" si="33"/>
        <v>0</v>
      </c>
      <c r="J59" s="15">
        <f t="shared" si="34"/>
        <v>0</v>
      </c>
      <c r="K59" s="15">
        <f t="shared" si="35"/>
        <v>0</v>
      </c>
      <c r="L59" s="26"/>
      <c r="M59" s="92"/>
    </row>
    <row r="60" spans="1:13" x14ac:dyDescent="0.2">
      <c r="A60" s="18"/>
      <c r="B60" s="53"/>
      <c r="C60" s="18"/>
      <c r="D60" s="18"/>
      <c r="E60" s="54"/>
      <c r="F60" s="55" t="s">
        <v>14</v>
      </c>
      <c r="G60" s="56"/>
      <c r="H60" s="118"/>
      <c r="I60" s="100">
        <f>SUM(I58:I59)</f>
        <v>0</v>
      </c>
      <c r="J60" s="101">
        <f>SUM(J58:J59)</f>
        <v>0</v>
      </c>
      <c r="K60" s="101">
        <f>SUM(K58:K59)</f>
        <v>0</v>
      </c>
      <c r="L60" s="17"/>
      <c r="M60" s="92"/>
    </row>
    <row r="61" spans="1:13" x14ac:dyDescent="0.2">
      <c r="A61" s="93"/>
      <c r="B61" s="45" t="s">
        <v>38</v>
      </c>
      <c r="C61" s="93"/>
      <c r="D61" s="93"/>
      <c r="E61" s="94"/>
      <c r="F61" s="97"/>
      <c r="G61" s="95"/>
      <c r="H61" s="112"/>
      <c r="I61" s="98"/>
      <c r="J61" s="99"/>
      <c r="K61" s="99"/>
      <c r="L61" s="96"/>
      <c r="M61" s="92"/>
    </row>
    <row r="62" spans="1:13" x14ac:dyDescent="0.2">
      <c r="A62" s="20"/>
      <c r="B62" s="17" t="s">
        <v>23</v>
      </c>
      <c r="C62" s="20"/>
      <c r="D62" s="20"/>
      <c r="E62" s="24"/>
      <c r="F62" s="29"/>
      <c r="G62" s="46"/>
      <c r="H62" s="117"/>
      <c r="I62" s="41"/>
      <c r="J62" s="42"/>
      <c r="K62" s="42"/>
      <c r="L62" s="17"/>
    </row>
    <row r="63" spans="1:13" x14ac:dyDescent="0.2">
      <c r="A63" s="20"/>
      <c r="B63" s="17"/>
      <c r="C63" s="20"/>
      <c r="D63" s="20"/>
      <c r="E63" s="24"/>
      <c r="F63" s="29"/>
      <c r="G63" s="46"/>
      <c r="H63" s="117"/>
      <c r="I63" s="41"/>
      <c r="J63" s="42"/>
      <c r="K63" s="42"/>
      <c r="L63" s="17"/>
    </row>
    <row r="64" spans="1:13" x14ac:dyDescent="0.2">
      <c r="A64" s="20"/>
      <c r="B64" s="30" t="s">
        <v>54</v>
      </c>
      <c r="C64" s="110"/>
      <c r="D64" s="20"/>
      <c r="E64" s="24"/>
      <c r="F64" s="29"/>
      <c r="G64" s="38"/>
      <c r="H64" s="117"/>
      <c r="I64" s="43"/>
      <c r="J64" s="44"/>
      <c r="K64" s="44"/>
    </row>
    <row r="65" spans="1:12" ht="33.75" x14ac:dyDescent="0.2">
      <c r="A65" s="6" t="s">
        <v>0</v>
      </c>
      <c r="B65" s="6" t="s">
        <v>1</v>
      </c>
      <c r="C65" s="7" t="s">
        <v>2</v>
      </c>
      <c r="D65" s="6" t="s">
        <v>3</v>
      </c>
      <c r="E65" s="8" t="s">
        <v>4</v>
      </c>
      <c r="F65" s="9" t="s">
        <v>5</v>
      </c>
      <c r="G65" s="10" t="s">
        <v>6</v>
      </c>
      <c r="H65" s="12" t="s">
        <v>41</v>
      </c>
      <c r="I65" s="11" t="s">
        <v>7</v>
      </c>
      <c r="J65" s="12" t="s">
        <v>8</v>
      </c>
      <c r="K65" s="12" t="s">
        <v>9</v>
      </c>
      <c r="L65" s="13" t="s">
        <v>10</v>
      </c>
    </row>
    <row r="66" spans="1:12" ht="120" x14ac:dyDescent="0.2">
      <c r="A66" s="22">
        <v>1</v>
      </c>
      <c r="B66" s="40" t="s">
        <v>42</v>
      </c>
      <c r="C66" s="21"/>
      <c r="D66" s="33" t="s">
        <v>13</v>
      </c>
      <c r="E66" s="34">
        <v>30</v>
      </c>
      <c r="F66" s="39"/>
      <c r="G66" s="35">
        <v>0.23</v>
      </c>
      <c r="H66" s="15">
        <f t="shared" ref="H66" si="36">F66*G66+F66</f>
        <v>0</v>
      </c>
      <c r="I66" s="14">
        <f t="shared" ref="I66" si="37">E66*F66</f>
        <v>0</v>
      </c>
      <c r="J66" s="15">
        <f t="shared" ref="J66" si="38">K66-I66</f>
        <v>0</v>
      </c>
      <c r="K66" s="15">
        <f t="shared" ref="K66" si="39">E66*H66</f>
        <v>0</v>
      </c>
      <c r="L66" s="26"/>
    </row>
    <row r="67" spans="1:12" x14ac:dyDescent="0.2">
      <c r="A67" s="18"/>
      <c r="B67" s="53"/>
      <c r="C67" s="18"/>
      <c r="D67" s="18"/>
      <c r="E67" s="54"/>
      <c r="F67" s="55" t="s">
        <v>14</v>
      </c>
      <c r="G67" s="56"/>
      <c r="H67" s="118"/>
      <c r="I67" s="100">
        <f>SUM(I66:I66)</f>
        <v>0</v>
      </c>
      <c r="J67" s="101">
        <f>SUM(J66:J66)</f>
        <v>0</v>
      </c>
      <c r="K67" s="101">
        <f>SUM(K66:K66)</f>
        <v>0</v>
      </c>
      <c r="L67" s="17"/>
    </row>
    <row r="68" spans="1:12" x14ac:dyDescent="0.2">
      <c r="A68" s="20"/>
      <c r="B68" s="17"/>
      <c r="C68" s="20"/>
      <c r="D68" s="20"/>
      <c r="E68" s="24"/>
      <c r="F68" s="29"/>
      <c r="G68" s="46"/>
      <c r="H68" s="117"/>
      <c r="I68" s="41"/>
      <c r="J68" s="42"/>
      <c r="K68" s="42"/>
      <c r="L68" s="17"/>
    </row>
    <row r="69" spans="1:12" x14ac:dyDescent="0.2">
      <c r="A69" s="20"/>
      <c r="B69" s="17"/>
      <c r="C69" s="20"/>
      <c r="D69" s="20"/>
      <c r="E69" s="24"/>
      <c r="F69" s="29"/>
      <c r="G69" s="46"/>
      <c r="H69" s="117"/>
      <c r="I69" s="41"/>
      <c r="J69" s="42"/>
      <c r="K69" s="42"/>
      <c r="L69" s="17"/>
    </row>
    <row r="70" spans="1:12" x14ac:dyDescent="0.2">
      <c r="A70" s="20"/>
      <c r="B70" s="30" t="s">
        <v>55</v>
      </c>
      <c r="C70" s="150"/>
      <c r="D70" s="20"/>
      <c r="E70" s="24"/>
      <c r="F70" s="29"/>
      <c r="G70" s="38"/>
      <c r="H70" s="117"/>
      <c r="I70" s="43"/>
      <c r="J70" s="44"/>
      <c r="K70" s="44"/>
    </row>
    <row r="71" spans="1:12" ht="33.75" x14ac:dyDescent="0.2">
      <c r="A71" s="6" t="s">
        <v>0</v>
      </c>
      <c r="B71" s="6" t="s">
        <v>1</v>
      </c>
      <c r="C71" s="7" t="s">
        <v>2</v>
      </c>
      <c r="D71" s="6" t="s">
        <v>3</v>
      </c>
      <c r="E71" s="8" t="s">
        <v>4</v>
      </c>
      <c r="F71" s="9" t="s">
        <v>5</v>
      </c>
      <c r="G71" s="10" t="s">
        <v>6</v>
      </c>
      <c r="H71" s="12" t="s">
        <v>41</v>
      </c>
      <c r="I71" s="11" t="s">
        <v>7</v>
      </c>
      <c r="J71" s="12" t="s">
        <v>8</v>
      </c>
      <c r="K71" s="12" t="s">
        <v>9</v>
      </c>
      <c r="L71" s="13" t="s">
        <v>10</v>
      </c>
    </row>
    <row r="72" spans="1:12" ht="36" x14ac:dyDescent="0.2">
      <c r="A72" s="22">
        <v>1</v>
      </c>
      <c r="B72" s="19" t="s">
        <v>43</v>
      </c>
      <c r="C72" s="21"/>
      <c r="D72" s="22" t="s">
        <v>11</v>
      </c>
      <c r="E72" s="23">
        <v>30</v>
      </c>
      <c r="F72" s="39"/>
      <c r="G72" s="35">
        <v>0.08</v>
      </c>
      <c r="H72" s="15">
        <f t="shared" ref="H72:H73" si="40">F72*G72+F72</f>
        <v>0</v>
      </c>
      <c r="I72" s="14">
        <f t="shared" ref="I72:I73" si="41">E72*F72</f>
        <v>0</v>
      </c>
      <c r="J72" s="15">
        <f t="shared" ref="J72:J73" si="42">K72-I72</f>
        <v>0</v>
      </c>
      <c r="K72" s="15">
        <f t="shared" ref="K72:K73" si="43">E72*H72</f>
        <v>0</v>
      </c>
      <c r="L72" s="26"/>
    </row>
    <row r="73" spans="1:12" ht="36" x14ac:dyDescent="0.2">
      <c r="A73" s="22">
        <v>2</v>
      </c>
      <c r="B73" s="19" t="s">
        <v>44</v>
      </c>
      <c r="C73" s="21"/>
      <c r="D73" s="22" t="s">
        <v>11</v>
      </c>
      <c r="E73" s="23">
        <v>5</v>
      </c>
      <c r="F73" s="39"/>
      <c r="G73" s="35">
        <v>0.08</v>
      </c>
      <c r="H73" s="15">
        <f t="shared" si="40"/>
        <v>0</v>
      </c>
      <c r="I73" s="14">
        <f t="shared" si="41"/>
        <v>0</v>
      </c>
      <c r="J73" s="15">
        <f t="shared" si="42"/>
        <v>0</v>
      </c>
      <c r="K73" s="15">
        <f t="shared" si="43"/>
        <v>0</v>
      </c>
      <c r="L73" s="26"/>
    </row>
    <row r="74" spans="1:12" x14ac:dyDescent="0.2">
      <c r="A74" s="18"/>
      <c r="B74" s="53"/>
      <c r="C74" s="18"/>
      <c r="D74" s="63"/>
      <c r="E74" s="64"/>
      <c r="F74" s="55" t="s">
        <v>14</v>
      </c>
      <c r="G74" s="56"/>
      <c r="H74" s="118"/>
      <c r="I74" s="57">
        <f>SUM(I72:I73)</f>
        <v>0</v>
      </c>
      <c r="J74" s="58">
        <f>SUM(J72:J73)</f>
        <v>0</v>
      </c>
      <c r="K74" s="58">
        <f>SUM(K72:K73)</f>
        <v>0</v>
      </c>
      <c r="L74" s="26"/>
    </row>
    <row r="75" spans="1:12" x14ac:dyDescent="0.2">
      <c r="A75" s="20"/>
      <c r="B75" s="65" t="s">
        <v>23</v>
      </c>
      <c r="C75" s="20"/>
      <c r="D75" s="20"/>
      <c r="E75" s="24"/>
      <c r="F75" s="29"/>
      <c r="G75" s="38"/>
      <c r="H75" s="117"/>
      <c r="I75" s="43"/>
      <c r="J75" s="44"/>
      <c r="K75" s="44"/>
    </row>
    <row r="76" spans="1:12" x14ac:dyDescent="0.2">
      <c r="A76" s="20"/>
      <c r="B76" s="17"/>
      <c r="C76" s="20"/>
      <c r="D76" s="20"/>
      <c r="E76" s="24"/>
      <c r="F76" s="29"/>
      <c r="G76" s="46"/>
      <c r="H76" s="117"/>
      <c r="I76" s="41"/>
      <c r="J76" s="42"/>
      <c r="K76" s="42"/>
      <c r="L76" s="17"/>
    </row>
    <row r="77" spans="1:12" x14ac:dyDescent="0.2">
      <c r="A77" s="20"/>
      <c r="B77" s="30" t="s">
        <v>56</v>
      </c>
      <c r="C77" s="150"/>
      <c r="D77" s="20"/>
      <c r="E77" s="24"/>
      <c r="F77" s="29"/>
      <c r="G77" s="38"/>
      <c r="H77" s="117"/>
      <c r="I77" s="43"/>
      <c r="J77" s="44"/>
      <c r="K77" s="44"/>
    </row>
    <row r="78" spans="1:12" ht="33.75" x14ac:dyDescent="0.2">
      <c r="A78" s="6" t="s">
        <v>0</v>
      </c>
      <c r="B78" s="6" t="s">
        <v>1</v>
      </c>
      <c r="C78" s="7" t="s">
        <v>2</v>
      </c>
      <c r="D78" s="6" t="s">
        <v>3</v>
      </c>
      <c r="E78" s="8" t="s">
        <v>4</v>
      </c>
      <c r="F78" s="9" t="s">
        <v>5</v>
      </c>
      <c r="G78" s="10" t="s">
        <v>6</v>
      </c>
      <c r="H78" s="12" t="s">
        <v>41</v>
      </c>
      <c r="I78" s="11" t="s">
        <v>7</v>
      </c>
      <c r="J78" s="12" t="s">
        <v>8</v>
      </c>
      <c r="K78" s="12" t="s">
        <v>9</v>
      </c>
      <c r="L78" s="13" t="s">
        <v>10</v>
      </c>
    </row>
    <row r="79" spans="1:12" ht="48" x14ac:dyDescent="0.2">
      <c r="A79" s="22">
        <v>1</v>
      </c>
      <c r="B79" s="19" t="s">
        <v>57</v>
      </c>
      <c r="C79" s="21"/>
      <c r="D79" s="22" t="s">
        <v>11</v>
      </c>
      <c r="E79" s="23">
        <v>100</v>
      </c>
      <c r="F79" s="39"/>
      <c r="G79" s="35">
        <v>0.08</v>
      </c>
      <c r="H79" s="15">
        <f t="shared" ref="H79" si="44">F79*G79+F79</f>
        <v>0</v>
      </c>
      <c r="I79" s="14">
        <f t="shared" ref="I79" si="45">E79*F79</f>
        <v>0</v>
      </c>
      <c r="J79" s="15">
        <f t="shared" ref="J79" si="46">K79-I79</f>
        <v>0</v>
      </c>
      <c r="K79" s="15">
        <f t="shared" ref="K79" si="47">E79*H79</f>
        <v>0</v>
      </c>
      <c r="L79" s="26"/>
    </row>
    <row r="80" spans="1:12" ht="48" x14ac:dyDescent="0.2">
      <c r="A80" s="22">
        <v>2</v>
      </c>
      <c r="B80" s="19" t="s">
        <v>58</v>
      </c>
      <c r="C80" s="21"/>
      <c r="D80" s="22" t="s">
        <v>11</v>
      </c>
      <c r="E80" s="23">
        <v>100</v>
      </c>
      <c r="F80" s="39"/>
      <c r="G80" s="35">
        <v>0.08</v>
      </c>
      <c r="H80" s="15">
        <f t="shared" ref="H80:H81" si="48">F80*G80+F80</f>
        <v>0</v>
      </c>
      <c r="I80" s="14">
        <f t="shared" ref="I80:I81" si="49">E80*F80</f>
        <v>0</v>
      </c>
      <c r="J80" s="15">
        <f t="shared" ref="J80:J81" si="50">K80-I80</f>
        <v>0</v>
      </c>
      <c r="K80" s="15">
        <f t="shared" ref="K80:K81" si="51">E80*H80</f>
        <v>0</v>
      </c>
      <c r="L80" s="26"/>
    </row>
    <row r="81" spans="1:12" ht="48" x14ac:dyDescent="0.2">
      <c r="A81" s="22">
        <v>3</v>
      </c>
      <c r="B81" s="19" t="s">
        <v>59</v>
      </c>
      <c r="C81" s="21"/>
      <c r="D81" s="22" t="s">
        <v>11</v>
      </c>
      <c r="E81" s="23">
        <v>50</v>
      </c>
      <c r="F81" s="39"/>
      <c r="G81" s="35">
        <v>0.08</v>
      </c>
      <c r="H81" s="15">
        <f t="shared" si="48"/>
        <v>0</v>
      </c>
      <c r="I81" s="14">
        <f t="shared" si="49"/>
        <v>0</v>
      </c>
      <c r="J81" s="15">
        <f t="shared" si="50"/>
        <v>0</v>
      </c>
      <c r="K81" s="15">
        <f t="shared" si="51"/>
        <v>0</v>
      </c>
      <c r="L81" s="26"/>
    </row>
    <row r="82" spans="1:12" x14ac:dyDescent="0.2">
      <c r="A82" s="18"/>
      <c r="B82" s="53"/>
      <c r="C82" s="18"/>
      <c r="D82" s="63"/>
      <c r="E82" s="64"/>
      <c r="F82" s="55" t="s">
        <v>14</v>
      </c>
      <c r="G82" s="56"/>
      <c r="H82" s="118"/>
      <c r="I82" s="57">
        <f>SUM(I79:I81)</f>
        <v>0</v>
      </c>
      <c r="J82" s="58">
        <f>SUM(J79:J81)</f>
        <v>0</v>
      </c>
      <c r="K82" s="58">
        <f>SUM(K79:K81)</f>
        <v>0</v>
      </c>
      <c r="L82" s="26"/>
    </row>
    <row r="83" spans="1:12" x14ac:dyDescent="0.2">
      <c r="A83" s="20"/>
      <c r="B83" s="17"/>
      <c r="C83" s="20"/>
      <c r="D83" s="20"/>
      <c r="E83" s="24"/>
      <c r="F83" s="29"/>
      <c r="G83" s="46"/>
      <c r="H83" s="117"/>
      <c r="I83" s="41"/>
      <c r="J83" s="42"/>
      <c r="K83" s="42"/>
      <c r="L83" s="17"/>
    </row>
    <row r="84" spans="1:12" x14ac:dyDescent="0.2">
      <c r="A84" s="20"/>
      <c r="B84" s="30" t="s">
        <v>60</v>
      </c>
      <c r="C84" s="150"/>
      <c r="D84" s="20"/>
      <c r="E84" s="24"/>
      <c r="F84" s="29"/>
      <c r="G84" s="38"/>
      <c r="H84" s="117"/>
      <c r="I84" s="43"/>
      <c r="J84" s="44"/>
      <c r="K84" s="44"/>
    </row>
    <row r="85" spans="1:12" ht="33.75" x14ac:dyDescent="0.2">
      <c r="A85" s="6" t="s">
        <v>0</v>
      </c>
      <c r="B85" s="6" t="s">
        <v>1</v>
      </c>
      <c r="C85" s="7" t="s">
        <v>2</v>
      </c>
      <c r="D85" s="6" t="s">
        <v>3</v>
      </c>
      <c r="E85" s="8" t="s">
        <v>4</v>
      </c>
      <c r="F85" s="9" t="s">
        <v>5</v>
      </c>
      <c r="G85" s="10" t="s">
        <v>6</v>
      </c>
      <c r="H85" s="12" t="s">
        <v>41</v>
      </c>
      <c r="I85" s="11" t="s">
        <v>7</v>
      </c>
      <c r="J85" s="12" t="s">
        <v>8</v>
      </c>
      <c r="K85" s="12" t="s">
        <v>9</v>
      </c>
      <c r="L85" s="13" t="s">
        <v>10</v>
      </c>
    </row>
    <row r="86" spans="1:12" ht="24" x14ac:dyDescent="0.2">
      <c r="A86" s="22">
        <v>1</v>
      </c>
      <c r="B86" s="19" t="s">
        <v>61</v>
      </c>
      <c r="C86" s="21"/>
      <c r="D86" s="22" t="s">
        <v>11</v>
      </c>
      <c r="E86" s="23">
        <v>100</v>
      </c>
      <c r="F86" s="39"/>
      <c r="G86" s="35">
        <v>0.08</v>
      </c>
      <c r="H86" s="15">
        <f t="shared" ref="H86" si="52">F86*G86+F86</f>
        <v>0</v>
      </c>
      <c r="I86" s="14">
        <f t="shared" ref="I86" si="53">E86*F86</f>
        <v>0</v>
      </c>
      <c r="J86" s="15">
        <f t="shared" ref="J86" si="54">K86-I86</f>
        <v>0</v>
      </c>
      <c r="K86" s="15">
        <f t="shared" ref="K86" si="55">E86*H86</f>
        <v>0</v>
      </c>
      <c r="L86" s="26"/>
    </row>
    <row r="87" spans="1:12" x14ac:dyDescent="0.2">
      <c r="A87" s="18"/>
      <c r="B87" s="53"/>
      <c r="C87" s="18"/>
      <c r="D87" s="63"/>
      <c r="E87" s="64"/>
      <c r="F87" s="55" t="s">
        <v>14</v>
      </c>
      <c r="G87" s="56"/>
      <c r="H87" s="118"/>
      <c r="I87" s="57">
        <f>SUM(I86:I86)</f>
        <v>0</v>
      </c>
      <c r="J87" s="58">
        <f>SUM(J86:J86)</f>
        <v>0</v>
      </c>
      <c r="K87" s="58">
        <f>SUM(K86:K86)</f>
        <v>0</v>
      </c>
      <c r="L87" s="26"/>
    </row>
    <row r="88" spans="1:12" x14ac:dyDescent="0.2">
      <c r="A88" s="18"/>
      <c r="B88" s="53"/>
      <c r="C88" s="18"/>
      <c r="D88" s="63"/>
      <c r="E88" s="64"/>
      <c r="F88" s="88"/>
      <c r="G88" s="56"/>
      <c r="H88" s="118"/>
      <c r="I88" s="89"/>
      <c r="J88" s="90"/>
      <c r="K88" s="90"/>
      <c r="L88" s="17"/>
    </row>
    <row r="89" spans="1:12" x14ac:dyDescent="0.2">
      <c r="A89" s="20"/>
      <c r="B89" s="30" t="s">
        <v>62</v>
      </c>
      <c r="C89" s="150"/>
      <c r="D89" s="20"/>
      <c r="E89" s="24"/>
      <c r="F89" s="29"/>
      <c r="G89" s="38"/>
      <c r="H89" s="117"/>
      <c r="I89" s="43"/>
      <c r="J89" s="44"/>
      <c r="K89" s="44"/>
    </row>
    <row r="90" spans="1:12" ht="33.75" x14ac:dyDescent="0.2">
      <c r="A90" s="6" t="s">
        <v>0</v>
      </c>
      <c r="B90" s="6" t="s">
        <v>1</v>
      </c>
      <c r="C90" s="7" t="s">
        <v>2</v>
      </c>
      <c r="D90" s="6" t="s">
        <v>3</v>
      </c>
      <c r="E90" s="8" t="s">
        <v>4</v>
      </c>
      <c r="F90" s="9" t="s">
        <v>5</v>
      </c>
      <c r="G90" s="10" t="s">
        <v>6</v>
      </c>
      <c r="H90" s="12" t="s">
        <v>41</v>
      </c>
      <c r="I90" s="11" t="s">
        <v>7</v>
      </c>
      <c r="J90" s="12" t="s">
        <v>8</v>
      </c>
      <c r="K90" s="12" t="s">
        <v>9</v>
      </c>
      <c r="L90" s="13" t="s">
        <v>10</v>
      </c>
    </row>
    <row r="91" spans="1:12" ht="60" x14ac:dyDescent="0.2">
      <c r="A91" s="22">
        <v>1</v>
      </c>
      <c r="B91" s="19" t="s">
        <v>63</v>
      </c>
      <c r="C91" s="21"/>
      <c r="D91" s="22" t="s">
        <v>11</v>
      </c>
      <c r="E91" s="23">
        <v>30</v>
      </c>
      <c r="F91" s="39"/>
      <c r="G91" s="35">
        <v>0.08</v>
      </c>
      <c r="H91" s="15">
        <f t="shared" ref="H91:H92" si="56">F91*G91+F91</f>
        <v>0</v>
      </c>
      <c r="I91" s="14">
        <f t="shared" ref="I91:I92" si="57">E91*F91</f>
        <v>0</v>
      </c>
      <c r="J91" s="15">
        <f t="shared" ref="J91:J92" si="58">K91-I91</f>
        <v>0</v>
      </c>
      <c r="K91" s="15">
        <f t="shared" ref="K91:K92" si="59">E91*H91</f>
        <v>0</v>
      </c>
      <c r="L91" s="26"/>
    </row>
    <row r="92" spans="1:12" ht="48" x14ac:dyDescent="0.2">
      <c r="A92" s="22">
        <v>2</v>
      </c>
      <c r="B92" s="19" t="s">
        <v>64</v>
      </c>
      <c r="C92" s="21"/>
      <c r="D92" s="22" t="s">
        <v>11</v>
      </c>
      <c r="E92" s="23">
        <v>10</v>
      </c>
      <c r="F92" s="39"/>
      <c r="G92" s="35">
        <v>0.08</v>
      </c>
      <c r="H92" s="15">
        <f t="shared" si="56"/>
        <v>0</v>
      </c>
      <c r="I92" s="14">
        <f t="shared" si="57"/>
        <v>0</v>
      </c>
      <c r="J92" s="15">
        <f t="shared" si="58"/>
        <v>0</v>
      </c>
      <c r="K92" s="15">
        <f t="shared" si="59"/>
        <v>0</v>
      </c>
      <c r="L92" s="26"/>
    </row>
    <row r="93" spans="1:12" x14ac:dyDescent="0.2">
      <c r="A93" s="18"/>
      <c r="B93" s="53"/>
      <c r="C93" s="18"/>
      <c r="D93" s="63"/>
      <c r="E93" s="64"/>
      <c r="F93" s="55" t="s">
        <v>14</v>
      </c>
      <c r="G93" s="56"/>
      <c r="H93" s="118"/>
      <c r="I93" s="57">
        <f>SUM(I91:I92)</f>
        <v>0</v>
      </c>
      <c r="J93" s="58">
        <f>SUM(J91:J92)</f>
        <v>0</v>
      </c>
      <c r="K93" s="58">
        <f>SUM(K91:K92)</f>
        <v>0</v>
      </c>
      <c r="L93" s="26"/>
    </row>
    <row r="94" spans="1:12" x14ac:dyDescent="0.2">
      <c r="A94" s="20"/>
      <c r="B94" s="17"/>
      <c r="C94" s="20"/>
      <c r="D94" s="20"/>
      <c r="E94" s="24"/>
      <c r="F94" s="29"/>
      <c r="G94" s="46"/>
      <c r="H94" s="117"/>
      <c r="I94" s="41"/>
      <c r="J94" s="42"/>
      <c r="K94" s="42"/>
      <c r="L94" s="17"/>
    </row>
    <row r="95" spans="1:12" x14ac:dyDescent="0.2">
      <c r="A95" s="20"/>
      <c r="B95" s="30" t="s">
        <v>65</v>
      </c>
      <c r="C95" s="150"/>
      <c r="D95" s="20"/>
      <c r="E95" s="24"/>
      <c r="F95" s="29"/>
      <c r="G95" s="38"/>
      <c r="H95" s="117"/>
      <c r="I95" s="43"/>
      <c r="J95" s="44"/>
      <c r="K95" s="44"/>
    </row>
    <row r="96" spans="1:12" ht="33.75" x14ac:dyDescent="0.2">
      <c r="A96" s="6" t="s">
        <v>0</v>
      </c>
      <c r="B96" s="6" t="s">
        <v>1</v>
      </c>
      <c r="C96" s="7" t="s">
        <v>2</v>
      </c>
      <c r="D96" s="6" t="s">
        <v>3</v>
      </c>
      <c r="E96" s="8" t="s">
        <v>4</v>
      </c>
      <c r="F96" s="9" t="s">
        <v>5</v>
      </c>
      <c r="G96" s="10" t="s">
        <v>6</v>
      </c>
      <c r="H96" s="12" t="s">
        <v>41</v>
      </c>
      <c r="I96" s="11" t="s">
        <v>7</v>
      </c>
      <c r="J96" s="12" t="s">
        <v>8</v>
      </c>
      <c r="K96" s="12" t="s">
        <v>9</v>
      </c>
      <c r="L96" s="13" t="s">
        <v>10</v>
      </c>
    </row>
    <row r="97" spans="1:12" ht="24" x14ac:dyDescent="0.2">
      <c r="A97" s="22">
        <v>1</v>
      </c>
      <c r="B97" s="19" t="s">
        <v>66</v>
      </c>
      <c r="C97" s="21"/>
      <c r="D97" s="22" t="s">
        <v>11</v>
      </c>
      <c r="E97" s="23">
        <v>12</v>
      </c>
      <c r="F97" s="39"/>
      <c r="G97" s="35">
        <v>0.08</v>
      </c>
      <c r="H97" s="15">
        <f t="shared" ref="H97" si="60">F97*G97+F97</f>
        <v>0</v>
      </c>
      <c r="I97" s="14">
        <f t="shared" ref="I97" si="61">E97*F97</f>
        <v>0</v>
      </c>
      <c r="J97" s="15">
        <f t="shared" ref="J97" si="62">K97-I97</f>
        <v>0</v>
      </c>
      <c r="K97" s="15">
        <f t="shared" ref="K97" si="63">E97*H97</f>
        <v>0</v>
      </c>
      <c r="L97" s="26"/>
    </row>
    <row r="98" spans="1:12" ht="60" x14ac:dyDescent="0.2">
      <c r="A98" s="22">
        <v>2</v>
      </c>
      <c r="B98" s="19" t="s">
        <v>67</v>
      </c>
      <c r="C98" s="21"/>
      <c r="D98" s="22" t="s">
        <v>11</v>
      </c>
      <c r="E98" s="23">
        <v>12</v>
      </c>
      <c r="F98" s="39"/>
      <c r="G98" s="35">
        <v>0.08</v>
      </c>
      <c r="H98" s="15">
        <f t="shared" ref="H98:H99" si="64">F98*G98+F98</f>
        <v>0</v>
      </c>
      <c r="I98" s="14">
        <f t="shared" ref="I98:I99" si="65">E98*F98</f>
        <v>0</v>
      </c>
      <c r="J98" s="15">
        <f t="shared" ref="J98:J99" si="66">K98-I98</f>
        <v>0</v>
      </c>
      <c r="K98" s="15">
        <f t="shared" ref="K98:K99" si="67">E98*H98</f>
        <v>0</v>
      </c>
      <c r="L98" s="26"/>
    </row>
    <row r="99" spans="1:12" ht="36" x14ac:dyDescent="0.2">
      <c r="A99" s="22">
        <v>3</v>
      </c>
      <c r="B99" s="19" t="s">
        <v>68</v>
      </c>
      <c r="C99" s="21"/>
      <c r="D99" s="22" t="s">
        <v>11</v>
      </c>
      <c r="E99" s="23">
        <v>5</v>
      </c>
      <c r="F99" s="39"/>
      <c r="G99" s="35">
        <v>0.08</v>
      </c>
      <c r="H99" s="15">
        <f t="shared" si="64"/>
        <v>0</v>
      </c>
      <c r="I99" s="14">
        <f t="shared" si="65"/>
        <v>0</v>
      </c>
      <c r="J99" s="15">
        <f t="shared" si="66"/>
        <v>0</v>
      </c>
      <c r="K99" s="15">
        <f t="shared" si="67"/>
        <v>0</v>
      </c>
      <c r="L99" s="26"/>
    </row>
    <row r="100" spans="1:12" x14ac:dyDescent="0.2">
      <c r="A100" s="18"/>
      <c r="B100" s="53"/>
      <c r="C100" s="18"/>
      <c r="D100" s="63"/>
      <c r="E100" s="64"/>
      <c r="F100" s="55" t="s">
        <v>14</v>
      </c>
      <c r="G100" s="56"/>
      <c r="H100" s="118"/>
      <c r="I100" s="57">
        <f>SUM(I97:I99)</f>
        <v>0</v>
      </c>
      <c r="J100" s="58">
        <f>SUM(J97:J99)</f>
        <v>0</v>
      </c>
      <c r="K100" s="58">
        <f>SUM(K97:K99)</f>
        <v>0</v>
      </c>
      <c r="L100" s="26"/>
    </row>
    <row r="101" spans="1:12" x14ac:dyDescent="0.2">
      <c r="A101" s="20"/>
      <c r="B101" s="17"/>
      <c r="C101" s="20"/>
      <c r="D101" s="20"/>
      <c r="E101" s="24"/>
      <c r="F101" s="29"/>
      <c r="G101" s="46"/>
      <c r="H101" s="117"/>
      <c r="I101" s="41"/>
      <c r="J101" s="42"/>
      <c r="K101" s="42"/>
      <c r="L101" s="17"/>
    </row>
    <row r="102" spans="1:12" x14ac:dyDescent="0.2">
      <c r="A102" s="20"/>
      <c r="B102" s="30" t="s">
        <v>69</v>
      </c>
      <c r="C102" s="150"/>
      <c r="D102" s="20"/>
      <c r="E102" s="24"/>
      <c r="F102" s="29"/>
      <c r="G102" s="38"/>
      <c r="H102" s="117"/>
      <c r="I102" s="43"/>
      <c r="J102" s="44"/>
      <c r="K102" s="44"/>
    </row>
    <row r="103" spans="1:12" ht="33.75" x14ac:dyDescent="0.2">
      <c r="A103" s="6" t="s">
        <v>0</v>
      </c>
      <c r="B103" s="6" t="s">
        <v>1</v>
      </c>
      <c r="C103" s="7" t="s">
        <v>2</v>
      </c>
      <c r="D103" s="6" t="s">
        <v>3</v>
      </c>
      <c r="E103" s="8" t="s">
        <v>4</v>
      </c>
      <c r="F103" s="9" t="s">
        <v>5</v>
      </c>
      <c r="G103" s="10" t="s">
        <v>6</v>
      </c>
      <c r="H103" s="12" t="s">
        <v>41</v>
      </c>
      <c r="I103" s="11" t="s">
        <v>7</v>
      </c>
      <c r="J103" s="12" t="s">
        <v>8</v>
      </c>
      <c r="K103" s="12" t="s">
        <v>9</v>
      </c>
      <c r="L103" s="13" t="s">
        <v>10</v>
      </c>
    </row>
    <row r="104" spans="1:12" ht="96" x14ac:dyDescent="0.2">
      <c r="A104" s="22">
        <v>1</v>
      </c>
      <c r="B104" s="19" t="s">
        <v>74</v>
      </c>
      <c r="C104" s="21"/>
      <c r="D104" s="22" t="s">
        <v>11</v>
      </c>
      <c r="E104" s="23">
        <v>300</v>
      </c>
      <c r="F104" s="39"/>
      <c r="G104" s="35">
        <v>0.08</v>
      </c>
      <c r="H104" s="15">
        <f t="shared" ref="H104" si="68">F104*G104+F104</f>
        <v>0</v>
      </c>
      <c r="I104" s="14">
        <f t="shared" ref="I104" si="69">E104*F104</f>
        <v>0</v>
      </c>
      <c r="J104" s="15">
        <f t="shared" ref="J104" si="70">K104-I104</f>
        <v>0</v>
      </c>
      <c r="K104" s="15">
        <f t="shared" ref="K104" si="71">E104*H104</f>
        <v>0</v>
      </c>
      <c r="L104" s="26" t="s">
        <v>33</v>
      </c>
    </row>
    <row r="105" spans="1:12" x14ac:dyDescent="0.2">
      <c r="A105" s="18"/>
      <c r="B105" s="53"/>
      <c r="C105" s="18"/>
      <c r="D105" s="63"/>
      <c r="E105" s="64"/>
      <c r="F105" s="55" t="s">
        <v>14</v>
      </c>
      <c r="G105" s="56"/>
      <c r="H105" s="118"/>
      <c r="I105" s="57">
        <f>SUM(I104:I104)</f>
        <v>0</v>
      </c>
      <c r="J105" s="58">
        <f>SUM(J104:J104)</f>
        <v>0</v>
      </c>
      <c r="K105" s="58">
        <f>SUM(K104:K104)</f>
        <v>0</v>
      </c>
      <c r="L105" s="26"/>
    </row>
    <row r="106" spans="1:12" x14ac:dyDescent="0.2">
      <c r="A106" s="20"/>
      <c r="B106" s="17"/>
      <c r="C106" s="20"/>
      <c r="D106" s="20"/>
      <c r="E106" s="24"/>
      <c r="F106" s="29"/>
      <c r="G106" s="46"/>
      <c r="H106" s="117"/>
      <c r="I106" s="41"/>
      <c r="J106" s="42"/>
      <c r="K106" s="42"/>
      <c r="L106" s="17"/>
    </row>
    <row r="107" spans="1:12" x14ac:dyDescent="0.2">
      <c r="A107" s="20"/>
      <c r="B107" s="30" t="s">
        <v>86</v>
      </c>
      <c r="C107" s="150"/>
      <c r="D107" s="20"/>
      <c r="E107" s="24"/>
      <c r="F107" s="29"/>
      <c r="G107" s="38"/>
      <c r="H107" s="117"/>
      <c r="I107" s="43"/>
      <c r="J107" s="44"/>
      <c r="K107" s="44"/>
    </row>
    <row r="108" spans="1:12" ht="33.75" x14ac:dyDescent="0.2">
      <c r="A108" s="6" t="s">
        <v>0</v>
      </c>
      <c r="B108" s="6" t="s">
        <v>1</v>
      </c>
      <c r="C108" s="7" t="s">
        <v>2</v>
      </c>
      <c r="D108" s="6" t="s">
        <v>3</v>
      </c>
      <c r="E108" s="8" t="s">
        <v>4</v>
      </c>
      <c r="F108" s="9" t="s">
        <v>5</v>
      </c>
      <c r="G108" s="10" t="s">
        <v>6</v>
      </c>
      <c r="H108" s="12" t="s">
        <v>41</v>
      </c>
      <c r="I108" s="11" t="s">
        <v>7</v>
      </c>
      <c r="J108" s="12" t="s">
        <v>8</v>
      </c>
      <c r="K108" s="12" t="s">
        <v>9</v>
      </c>
      <c r="L108" s="13" t="s">
        <v>10</v>
      </c>
    </row>
    <row r="109" spans="1:12" ht="36" x14ac:dyDescent="0.2">
      <c r="A109" s="22">
        <v>1</v>
      </c>
      <c r="B109" s="19" t="s">
        <v>70</v>
      </c>
      <c r="C109" s="21"/>
      <c r="D109" s="22" t="s">
        <v>11</v>
      </c>
      <c r="E109" s="23">
        <v>1000</v>
      </c>
      <c r="F109" s="39"/>
      <c r="G109" s="35">
        <v>0.08</v>
      </c>
      <c r="H109" s="15">
        <f t="shared" ref="H109" si="72">F109*G109+F109</f>
        <v>0</v>
      </c>
      <c r="I109" s="14">
        <f t="shared" ref="I109" si="73">E109*F109</f>
        <v>0</v>
      </c>
      <c r="J109" s="15">
        <f t="shared" ref="J109" si="74">K109-I109</f>
        <v>0</v>
      </c>
      <c r="K109" s="15">
        <f t="shared" ref="K109" si="75">E109*H109</f>
        <v>0</v>
      </c>
      <c r="L109" s="26" t="s">
        <v>33</v>
      </c>
    </row>
    <row r="110" spans="1:12" x14ac:dyDescent="0.2">
      <c r="A110" s="18"/>
      <c r="B110" s="53"/>
      <c r="C110" s="18"/>
      <c r="D110" s="63"/>
      <c r="E110" s="64"/>
      <c r="F110" s="55" t="s">
        <v>14</v>
      </c>
      <c r="G110" s="56"/>
      <c r="H110" s="118"/>
      <c r="I110" s="57">
        <f>SUM(I109:I109)</f>
        <v>0</v>
      </c>
      <c r="J110" s="58">
        <f>SUM(J109:J109)</f>
        <v>0</v>
      </c>
      <c r="K110" s="58">
        <f>SUM(K109:K109)</f>
        <v>0</v>
      </c>
      <c r="L110" s="26"/>
    </row>
    <row r="111" spans="1:12" x14ac:dyDescent="0.2">
      <c r="A111" s="18"/>
      <c r="B111" s="53"/>
      <c r="C111" s="18"/>
      <c r="D111" s="63"/>
      <c r="E111" s="64"/>
      <c r="F111" s="88"/>
      <c r="G111" s="56"/>
      <c r="H111" s="118"/>
      <c r="I111" s="89"/>
      <c r="J111" s="90"/>
      <c r="K111" s="90"/>
      <c r="L111" s="17"/>
    </row>
    <row r="112" spans="1:12" x14ac:dyDescent="0.2">
      <c r="A112" s="20"/>
      <c r="B112" s="30" t="s">
        <v>87</v>
      </c>
      <c r="C112" s="150"/>
      <c r="D112" s="20"/>
      <c r="E112" s="24"/>
      <c r="F112" s="29"/>
      <c r="G112" s="38"/>
      <c r="H112" s="117"/>
      <c r="I112" s="43"/>
      <c r="J112" s="44"/>
      <c r="K112" s="44"/>
    </row>
    <row r="113" spans="1:12" ht="33.75" x14ac:dyDescent="0.2">
      <c r="A113" s="6" t="s">
        <v>0</v>
      </c>
      <c r="B113" s="6" t="s">
        <v>1</v>
      </c>
      <c r="C113" s="7" t="s">
        <v>2</v>
      </c>
      <c r="D113" s="6" t="s">
        <v>3</v>
      </c>
      <c r="E113" s="8" t="s">
        <v>4</v>
      </c>
      <c r="F113" s="9" t="s">
        <v>5</v>
      </c>
      <c r="G113" s="10" t="s">
        <v>6</v>
      </c>
      <c r="H113" s="12" t="s">
        <v>41</v>
      </c>
      <c r="I113" s="11" t="s">
        <v>7</v>
      </c>
      <c r="J113" s="12" t="s">
        <v>8</v>
      </c>
      <c r="K113" s="12" t="s">
        <v>9</v>
      </c>
      <c r="L113" s="13" t="s">
        <v>10</v>
      </c>
    </row>
    <row r="114" spans="1:12" ht="72" x14ac:dyDescent="0.2">
      <c r="A114" s="22">
        <v>1</v>
      </c>
      <c r="B114" s="19" t="s">
        <v>72</v>
      </c>
      <c r="C114" s="21"/>
      <c r="D114" s="22" t="s">
        <v>73</v>
      </c>
      <c r="E114" s="23">
        <v>1000</v>
      </c>
      <c r="F114" s="39"/>
      <c r="G114" s="35">
        <v>0.08</v>
      </c>
      <c r="H114" s="15">
        <f t="shared" ref="H114" si="76">F114*G114+F114</f>
        <v>0</v>
      </c>
      <c r="I114" s="14">
        <f t="shared" ref="I114" si="77">E114*F114</f>
        <v>0</v>
      </c>
      <c r="J114" s="15">
        <f t="shared" ref="J114" si="78">K114-I114</f>
        <v>0</v>
      </c>
      <c r="K114" s="15">
        <f t="shared" ref="K114" si="79">E114*H114</f>
        <v>0</v>
      </c>
      <c r="L114" s="26" t="s">
        <v>33</v>
      </c>
    </row>
    <row r="115" spans="1:12" x14ac:dyDescent="0.2">
      <c r="A115" s="18"/>
      <c r="B115" s="53"/>
      <c r="C115" s="18"/>
      <c r="D115" s="63"/>
      <c r="E115" s="64"/>
      <c r="F115" s="55" t="s">
        <v>14</v>
      </c>
      <c r="G115" s="56"/>
      <c r="H115" s="118"/>
      <c r="I115" s="57">
        <f>SUM(I114:I114)</f>
        <v>0</v>
      </c>
      <c r="J115" s="58">
        <f>SUM(J114:J114)</f>
        <v>0</v>
      </c>
      <c r="K115" s="58">
        <f>SUM(K114:K114)</f>
        <v>0</v>
      </c>
      <c r="L115" s="26"/>
    </row>
    <row r="116" spans="1:12" x14ac:dyDescent="0.2">
      <c r="A116" s="18"/>
      <c r="B116" s="53"/>
      <c r="C116" s="18"/>
      <c r="D116" s="63"/>
      <c r="E116" s="64"/>
      <c r="F116" s="88"/>
      <c r="G116" s="56"/>
      <c r="H116" s="118"/>
      <c r="I116" s="89"/>
      <c r="J116" s="90"/>
      <c r="K116" s="90"/>
      <c r="L116" s="17"/>
    </row>
    <row r="117" spans="1:12" x14ac:dyDescent="0.2">
      <c r="A117" s="20"/>
      <c r="B117" s="30" t="s">
        <v>80</v>
      </c>
      <c r="C117" s="150"/>
      <c r="D117" s="20"/>
      <c r="E117" s="24"/>
      <c r="F117" s="29"/>
      <c r="G117" s="38"/>
      <c r="H117" s="117"/>
      <c r="I117" s="43"/>
      <c r="J117" s="44"/>
      <c r="K117" s="44"/>
    </row>
    <row r="118" spans="1:12" ht="33.75" x14ac:dyDescent="0.2">
      <c r="A118" s="6" t="s">
        <v>0</v>
      </c>
      <c r="B118" s="6" t="s">
        <v>1</v>
      </c>
      <c r="C118" s="7" t="s">
        <v>2</v>
      </c>
      <c r="D118" s="6" t="s">
        <v>3</v>
      </c>
      <c r="E118" s="8" t="s">
        <v>4</v>
      </c>
      <c r="F118" s="9" t="s">
        <v>5</v>
      </c>
      <c r="G118" s="10" t="s">
        <v>6</v>
      </c>
      <c r="H118" s="12" t="s">
        <v>41</v>
      </c>
      <c r="I118" s="11" t="s">
        <v>7</v>
      </c>
      <c r="J118" s="12" t="s">
        <v>8</v>
      </c>
      <c r="K118" s="12" t="s">
        <v>9</v>
      </c>
      <c r="L118" s="13" t="s">
        <v>10</v>
      </c>
    </row>
    <row r="119" spans="1:12" ht="24" x14ac:dyDescent="0.2">
      <c r="A119" s="22">
        <v>1</v>
      </c>
      <c r="B119" s="19" t="s">
        <v>76</v>
      </c>
      <c r="C119" s="21"/>
      <c r="D119" s="22" t="s">
        <v>11</v>
      </c>
      <c r="E119" s="23">
        <v>35</v>
      </c>
      <c r="F119" s="39"/>
      <c r="G119" s="35">
        <v>0.08</v>
      </c>
      <c r="H119" s="15">
        <f t="shared" ref="H119" si="80">F119*G119+F119</f>
        <v>0</v>
      </c>
      <c r="I119" s="14">
        <f t="shared" ref="I119" si="81">E119*F119</f>
        <v>0</v>
      </c>
      <c r="J119" s="15">
        <f t="shared" ref="J119" si="82">K119-I119</f>
        <v>0</v>
      </c>
      <c r="K119" s="15">
        <f t="shared" ref="K119" si="83">E119*H119</f>
        <v>0</v>
      </c>
      <c r="L119" s="26"/>
    </row>
    <row r="120" spans="1:12" x14ac:dyDescent="0.2">
      <c r="A120" s="18"/>
      <c r="B120" s="53"/>
      <c r="C120" s="18"/>
      <c r="D120" s="63"/>
      <c r="E120" s="64"/>
      <c r="F120" s="55" t="s">
        <v>14</v>
      </c>
      <c r="G120" s="56"/>
      <c r="H120" s="118"/>
      <c r="I120" s="57">
        <f>SUM(I119:I119)</f>
        <v>0</v>
      </c>
      <c r="J120" s="58">
        <f>SUM(J119:J119)</f>
        <v>0</v>
      </c>
      <c r="K120" s="58">
        <f>SUM(K119:K119)</f>
        <v>0</v>
      </c>
      <c r="L120" s="26"/>
    </row>
    <row r="121" spans="1:12" x14ac:dyDescent="0.2">
      <c r="A121" s="18"/>
      <c r="B121" s="53"/>
      <c r="C121" s="18"/>
      <c r="D121" s="63"/>
      <c r="E121" s="64"/>
      <c r="F121" s="88"/>
      <c r="G121" s="56"/>
      <c r="H121" s="118"/>
      <c r="I121" s="89"/>
      <c r="J121" s="90"/>
      <c r="K121" s="90"/>
      <c r="L121" s="17"/>
    </row>
    <row r="122" spans="1:12" x14ac:dyDescent="0.2">
      <c r="A122" s="20"/>
      <c r="B122" s="30" t="s">
        <v>81</v>
      </c>
      <c r="C122" s="150"/>
      <c r="D122" s="20"/>
      <c r="E122" s="24"/>
      <c r="F122" s="29"/>
      <c r="G122" s="38"/>
      <c r="H122" s="117"/>
      <c r="I122" s="43"/>
      <c r="J122" s="44"/>
      <c r="K122" s="44"/>
    </row>
    <row r="123" spans="1:12" ht="33.75" x14ac:dyDescent="0.2">
      <c r="A123" s="6" t="s">
        <v>0</v>
      </c>
      <c r="B123" s="6" t="s">
        <v>1</v>
      </c>
      <c r="C123" s="7" t="s">
        <v>2</v>
      </c>
      <c r="D123" s="6" t="s">
        <v>3</v>
      </c>
      <c r="E123" s="8" t="s">
        <v>4</v>
      </c>
      <c r="F123" s="9" t="s">
        <v>5</v>
      </c>
      <c r="G123" s="10" t="s">
        <v>6</v>
      </c>
      <c r="H123" s="12" t="s">
        <v>41</v>
      </c>
      <c r="I123" s="11" t="s">
        <v>7</v>
      </c>
      <c r="J123" s="12" t="s">
        <v>8</v>
      </c>
      <c r="K123" s="12" t="s">
        <v>9</v>
      </c>
      <c r="L123" s="13" t="s">
        <v>10</v>
      </c>
    </row>
    <row r="124" spans="1:12" ht="48" x14ac:dyDescent="0.2">
      <c r="A124" s="22">
        <v>1</v>
      </c>
      <c r="B124" s="40" t="s">
        <v>82</v>
      </c>
      <c r="C124" s="21"/>
      <c r="D124" s="22" t="s">
        <v>11</v>
      </c>
      <c r="E124" s="23">
        <v>5</v>
      </c>
      <c r="F124" s="39"/>
      <c r="G124" s="35">
        <v>0.08</v>
      </c>
      <c r="H124" s="15">
        <f t="shared" ref="H124" si="84">F124*G124+F124</f>
        <v>0</v>
      </c>
      <c r="I124" s="14">
        <f t="shared" ref="I124" si="85">E124*F124</f>
        <v>0</v>
      </c>
      <c r="J124" s="15">
        <f t="shared" ref="J124" si="86">K124-I124</f>
        <v>0</v>
      </c>
      <c r="K124" s="15">
        <f t="shared" ref="K124" si="87">E124*H124</f>
        <v>0</v>
      </c>
      <c r="L124" s="26"/>
    </row>
    <row r="125" spans="1:12" x14ac:dyDescent="0.2">
      <c r="A125" s="18"/>
      <c r="B125" s="53"/>
      <c r="C125" s="18"/>
      <c r="D125" s="63"/>
      <c r="E125" s="64"/>
      <c r="F125" s="55" t="s">
        <v>14</v>
      </c>
      <c r="G125" s="56"/>
      <c r="H125" s="118"/>
      <c r="I125" s="57">
        <f>SUM(I124:I124)</f>
        <v>0</v>
      </c>
      <c r="J125" s="58">
        <f>SUM(J124:J124)</f>
        <v>0</v>
      </c>
      <c r="K125" s="58">
        <f>SUM(K124:K124)</f>
        <v>0</v>
      </c>
      <c r="L125" s="26"/>
    </row>
    <row r="126" spans="1:12" x14ac:dyDescent="0.2">
      <c r="A126" s="18"/>
      <c r="B126" s="53"/>
      <c r="C126" s="18"/>
      <c r="D126" s="63"/>
      <c r="E126" s="64"/>
      <c r="F126" s="88"/>
      <c r="G126" s="56"/>
      <c r="H126" s="118"/>
      <c r="I126" s="89"/>
      <c r="J126" s="90"/>
      <c r="K126" s="90"/>
      <c r="L126" s="17"/>
    </row>
    <row r="127" spans="1:12" ht="25.5" x14ac:dyDescent="0.2">
      <c r="B127" s="49" t="s">
        <v>29</v>
      </c>
      <c r="F127" s="50" t="s">
        <v>30</v>
      </c>
      <c r="G127" s="51"/>
      <c r="H127" s="50"/>
      <c r="I127" s="50">
        <f>I105+I110+I100+I93+I87+I82+I74+I67+I60+I50+I44+I32+I26+I19+I8</f>
        <v>0</v>
      </c>
      <c r="J127" s="50">
        <f>K127-I127</f>
        <v>0</v>
      </c>
      <c r="K127" s="50">
        <f>K105+K110+K100+K93+K87+K82+K74+K67+K60+K50+K44+K32+K26++K19+K8</f>
        <v>0</v>
      </c>
    </row>
    <row r="128" spans="1:12" ht="51" x14ac:dyDescent="0.2">
      <c r="B128" s="52" t="s">
        <v>31</v>
      </c>
      <c r="F128" s="50" t="s">
        <v>32</v>
      </c>
      <c r="G128" s="51"/>
      <c r="H128" s="50"/>
      <c r="I128" s="50">
        <f>I127/4.2249</f>
        <v>0</v>
      </c>
    </row>
    <row r="129" spans="6:9" x14ac:dyDescent="0.2">
      <c r="F129" s="50"/>
      <c r="G129" s="51"/>
      <c r="H129" s="50"/>
      <c r="I129" s="50"/>
    </row>
  </sheetData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2015-02-05T12:29:37Z</cp:lastPrinted>
  <dcterms:created xsi:type="dcterms:W3CDTF">2014-01-27T14:03:12Z</dcterms:created>
  <dcterms:modified xsi:type="dcterms:W3CDTF">2015-02-06T12:41:40Z</dcterms:modified>
</cp:coreProperties>
</file>