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90" windowWidth="22980" windowHeight="9435"/>
  </bookViews>
  <sheets>
    <sheet name="Arkusz1" sheetId="1" r:id="rId1"/>
    <sheet name="Arkusz2" sheetId="2" r:id="rId2"/>
    <sheet name="Arkusz3" sheetId="3" r:id="rId3"/>
  </sheets>
  <definedNames>
    <definedName name="_xlnm._FilterDatabase" localSheetId="0" hidden="1">Arkusz1!$A$6:$J$116</definedName>
    <definedName name="_xlnm.Print_Area" localSheetId="0">Arkusz1!$A$1:$J$118</definedName>
  </definedNames>
  <calcPr calcId="145621"/>
</workbook>
</file>

<file path=xl/calcChain.xml><?xml version="1.0" encoding="utf-8"?>
<calcChain xmlns="http://schemas.openxmlformats.org/spreadsheetml/2006/main">
  <c r="H92" i="1" l="1"/>
  <c r="I92" i="1"/>
  <c r="J92" i="1"/>
  <c r="H91" i="1"/>
  <c r="G91" i="1"/>
  <c r="J91" i="1" s="1"/>
  <c r="I91" i="1" s="1"/>
  <c r="H81" i="1"/>
  <c r="H80" i="1"/>
  <c r="G80" i="1"/>
  <c r="J80" i="1" s="1"/>
  <c r="I80" i="1" s="1"/>
  <c r="I81" i="1" s="1"/>
  <c r="H54" i="1"/>
  <c r="H53" i="1"/>
  <c r="G53" i="1"/>
  <c r="J53" i="1" s="1"/>
  <c r="H52" i="1"/>
  <c r="G52" i="1"/>
  <c r="J52" i="1" s="1"/>
  <c r="I52" i="1" s="1"/>
  <c r="H102" i="1"/>
  <c r="H103" i="1" s="1"/>
  <c r="G102" i="1"/>
  <c r="J102" i="1" s="1"/>
  <c r="I102" i="1" s="1"/>
  <c r="I103" i="1" s="1"/>
  <c r="I54" i="1" l="1"/>
  <c r="I53" i="1"/>
  <c r="J81" i="1"/>
  <c r="J54" i="1"/>
  <c r="J103" i="1"/>
  <c r="H99" i="1"/>
  <c r="G99" i="1"/>
  <c r="J99" i="1" s="1"/>
  <c r="H98" i="1"/>
  <c r="G98" i="1"/>
  <c r="J98" i="1" s="1"/>
  <c r="H100" i="1" l="1"/>
  <c r="I98" i="1"/>
  <c r="J100" i="1"/>
  <c r="I99" i="1"/>
  <c r="H110" i="1"/>
  <c r="H111" i="1" s="1"/>
  <c r="G110" i="1"/>
  <c r="J110" i="1" s="1"/>
  <c r="H107" i="1"/>
  <c r="G107" i="1"/>
  <c r="J107" i="1" s="1"/>
  <c r="H106" i="1"/>
  <c r="G106" i="1"/>
  <c r="J106" i="1" s="1"/>
  <c r="H95" i="1"/>
  <c r="G95" i="1"/>
  <c r="J95" i="1" s="1"/>
  <c r="H94" i="1"/>
  <c r="G94" i="1"/>
  <c r="J94" i="1" s="1"/>
  <c r="H88" i="1"/>
  <c r="G88" i="1"/>
  <c r="J88" i="1" s="1"/>
  <c r="H87" i="1"/>
  <c r="G87" i="1"/>
  <c r="J87" i="1" s="1"/>
  <c r="H84" i="1"/>
  <c r="G84" i="1"/>
  <c r="J84" i="1" s="1"/>
  <c r="H83" i="1"/>
  <c r="G83" i="1"/>
  <c r="J83" i="1" s="1"/>
  <c r="H77" i="1"/>
  <c r="G77" i="1"/>
  <c r="J77" i="1" s="1"/>
  <c r="H76" i="1"/>
  <c r="G76" i="1"/>
  <c r="J76" i="1" s="1"/>
  <c r="H75" i="1"/>
  <c r="G75" i="1"/>
  <c r="J75" i="1" s="1"/>
  <c r="H74" i="1"/>
  <c r="G74" i="1"/>
  <c r="J74" i="1" s="1"/>
  <c r="H73" i="1"/>
  <c r="G73" i="1"/>
  <c r="J73" i="1" s="1"/>
  <c r="H72" i="1"/>
  <c r="G72" i="1"/>
  <c r="J72" i="1" s="1"/>
  <c r="H69" i="1"/>
  <c r="H70" i="1" s="1"/>
  <c r="G69" i="1"/>
  <c r="J69" i="1" s="1"/>
  <c r="H66" i="1"/>
  <c r="G66" i="1"/>
  <c r="J66" i="1" s="1"/>
  <c r="H65" i="1"/>
  <c r="G65" i="1"/>
  <c r="J65" i="1" s="1"/>
  <c r="H64" i="1"/>
  <c r="G64" i="1"/>
  <c r="J64" i="1" s="1"/>
  <c r="H63" i="1"/>
  <c r="G63" i="1"/>
  <c r="J63" i="1" s="1"/>
  <c r="H62" i="1"/>
  <c r="G62" i="1"/>
  <c r="J62" i="1" s="1"/>
  <c r="H61" i="1"/>
  <c r="G61" i="1"/>
  <c r="J61" i="1" s="1"/>
  <c r="H60" i="1"/>
  <c r="G60" i="1"/>
  <c r="J60" i="1" s="1"/>
  <c r="H59" i="1"/>
  <c r="G59" i="1"/>
  <c r="J59" i="1" s="1"/>
  <c r="H58" i="1"/>
  <c r="G58" i="1"/>
  <c r="J58" i="1" s="1"/>
  <c r="H57" i="1"/>
  <c r="G57" i="1"/>
  <c r="J57" i="1" s="1"/>
  <c r="H56" i="1"/>
  <c r="G56" i="1"/>
  <c r="J56" i="1" s="1"/>
  <c r="H49" i="1"/>
  <c r="G49" i="1"/>
  <c r="J49" i="1" s="1"/>
  <c r="H48" i="1"/>
  <c r="G48" i="1"/>
  <c r="J48" i="1" s="1"/>
  <c r="H35" i="1"/>
  <c r="G35" i="1"/>
  <c r="J35" i="1" s="1"/>
  <c r="H32" i="1"/>
  <c r="G32" i="1"/>
  <c r="J32" i="1" s="1"/>
  <c r="H29" i="1"/>
  <c r="G29" i="1"/>
  <c r="J29" i="1" s="1"/>
  <c r="H26" i="1"/>
  <c r="G26" i="1"/>
  <c r="J26" i="1" s="1"/>
  <c r="H25" i="1"/>
  <c r="G25" i="1"/>
  <c r="J25" i="1" s="1"/>
  <c r="H24" i="1"/>
  <c r="G24" i="1"/>
  <c r="J24" i="1" s="1"/>
  <c r="H23" i="1"/>
  <c r="G23" i="1"/>
  <c r="J23" i="1" s="1"/>
  <c r="H22" i="1"/>
  <c r="G22" i="1"/>
  <c r="J22" i="1" s="1"/>
  <c r="H21" i="1"/>
  <c r="G21" i="1"/>
  <c r="J21" i="1" s="1"/>
  <c r="H20" i="1"/>
  <c r="G20" i="1"/>
  <c r="J20" i="1" s="1"/>
  <c r="H19" i="1"/>
  <c r="G19" i="1"/>
  <c r="J19" i="1" s="1"/>
  <c r="H18" i="1"/>
  <c r="G18" i="1"/>
  <c r="J18" i="1" s="1"/>
  <c r="H17" i="1"/>
  <c r="G17" i="1"/>
  <c r="J17" i="1" s="1"/>
  <c r="H16" i="1"/>
  <c r="G16" i="1"/>
  <c r="J16" i="1" s="1"/>
  <c r="H15" i="1"/>
  <c r="G15" i="1"/>
  <c r="J15" i="1" s="1"/>
  <c r="H14" i="1"/>
  <c r="G14" i="1"/>
  <c r="J14" i="1" s="1"/>
  <c r="I23" i="1" l="1"/>
  <c r="I25" i="1"/>
  <c r="I29" i="1"/>
  <c r="I35" i="1"/>
  <c r="I57" i="1"/>
  <c r="I59" i="1"/>
  <c r="I49" i="1"/>
  <c r="I48" i="1"/>
  <c r="I100" i="1"/>
  <c r="I14" i="1"/>
  <c r="I16" i="1"/>
  <c r="I18" i="1"/>
  <c r="I20" i="1"/>
  <c r="I22" i="1"/>
  <c r="I66" i="1"/>
  <c r="I72" i="1"/>
  <c r="I74" i="1"/>
  <c r="I76" i="1"/>
  <c r="H89" i="1"/>
  <c r="I60" i="1"/>
  <c r="I62" i="1"/>
  <c r="I64" i="1"/>
  <c r="I77" i="1"/>
  <c r="I88" i="1"/>
  <c r="I95" i="1"/>
  <c r="I107" i="1"/>
  <c r="I24" i="1"/>
  <c r="I26" i="1"/>
  <c r="I32" i="1"/>
  <c r="I61" i="1"/>
  <c r="I63" i="1"/>
  <c r="I84" i="1"/>
  <c r="I94" i="1"/>
  <c r="I106" i="1"/>
  <c r="I15" i="1"/>
  <c r="I17" i="1"/>
  <c r="I19" i="1"/>
  <c r="I21" i="1"/>
  <c r="I58" i="1"/>
  <c r="I73" i="1"/>
  <c r="I75" i="1"/>
  <c r="I110" i="1"/>
  <c r="I111" i="1" s="1"/>
  <c r="J111" i="1"/>
  <c r="I65" i="1"/>
  <c r="H85" i="1"/>
  <c r="I69" i="1"/>
  <c r="I70" i="1" s="1"/>
  <c r="J70" i="1"/>
  <c r="J85" i="1"/>
  <c r="I83" i="1"/>
  <c r="J89" i="1"/>
  <c r="I87" i="1"/>
  <c r="I56" i="1"/>
  <c r="J67" i="1"/>
  <c r="H67" i="1"/>
  <c r="H108" i="1"/>
  <c r="J108" i="1"/>
  <c r="H96" i="1"/>
  <c r="J96" i="1"/>
  <c r="H78" i="1"/>
  <c r="J78" i="1"/>
  <c r="H50" i="1"/>
  <c r="I50" i="1" l="1"/>
  <c r="I89" i="1"/>
  <c r="I108" i="1"/>
  <c r="I85" i="1"/>
  <c r="I78" i="1"/>
  <c r="I96" i="1"/>
  <c r="I67" i="1"/>
  <c r="J50" i="1"/>
  <c r="G9" i="1"/>
  <c r="J9" i="1" s="1"/>
  <c r="H9" i="1"/>
  <c r="G115" i="1"/>
  <c r="J115" i="1" s="1"/>
  <c r="H115" i="1"/>
  <c r="G114" i="1"/>
  <c r="J114" i="1" s="1"/>
  <c r="H114" i="1"/>
  <c r="G113" i="1"/>
  <c r="J113" i="1" s="1"/>
  <c r="H113" i="1"/>
  <c r="H116" i="1" l="1"/>
  <c r="J116" i="1"/>
  <c r="I9" i="1"/>
  <c r="I113" i="1"/>
  <c r="I115" i="1"/>
  <c r="I114" i="1"/>
  <c r="I116" i="1" l="1"/>
  <c r="J30" i="1"/>
  <c r="H30" i="1"/>
  <c r="I30" i="1" l="1"/>
  <c r="G38" i="1"/>
  <c r="J38" i="1" s="1"/>
  <c r="J39" i="1" s="1"/>
  <c r="H38" i="1"/>
  <c r="H39" i="1" s="1"/>
  <c r="I38" i="1" l="1"/>
  <c r="I39" i="1" s="1"/>
  <c r="G13" i="1" l="1"/>
  <c r="J13" i="1" s="1"/>
  <c r="H13" i="1"/>
  <c r="J36" i="1"/>
  <c r="H36" i="1"/>
  <c r="J33" i="1"/>
  <c r="H33" i="1"/>
  <c r="G41" i="1"/>
  <c r="J41" i="1" s="1"/>
  <c r="J42" i="1" s="1"/>
  <c r="H41" i="1"/>
  <c r="H42" i="1" s="1"/>
  <c r="G44" i="1"/>
  <c r="J44" i="1" s="1"/>
  <c r="H44" i="1"/>
  <c r="G45" i="1"/>
  <c r="J45" i="1" s="1"/>
  <c r="H45" i="1"/>
  <c r="G8" i="1"/>
  <c r="J8" i="1" s="1"/>
  <c r="J10" i="1" s="1"/>
  <c r="H8" i="1"/>
  <c r="H10" i="1" s="1"/>
  <c r="H12" i="1"/>
  <c r="G12" i="1"/>
  <c r="J12" i="1" s="1"/>
  <c r="J27" i="1" l="1"/>
  <c r="H27" i="1"/>
  <c r="H46" i="1"/>
  <c r="J46" i="1"/>
  <c r="I45" i="1"/>
  <c r="I12" i="1"/>
  <c r="I41" i="1"/>
  <c r="I42" i="1" s="1"/>
  <c r="I44" i="1"/>
  <c r="I8" i="1"/>
  <c r="I10" i="1" s="1"/>
  <c r="I36" i="1"/>
  <c r="I13" i="1"/>
  <c r="I33" i="1"/>
  <c r="J119" i="1" l="1"/>
  <c r="H119" i="1"/>
  <c r="I27" i="1"/>
  <c r="I46" i="1"/>
  <c r="I119" i="1" l="1"/>
</calcChain>
</file>

<file path=xl/sharedStrings.xml><?xml version="1.0" encoding="utf-8"?>
<sst xmlns="http://schemas.openxmlformats.org/spreadsheetml/2006/main" count="185" uniqueCount="105">
  <si>
    <t>Lp</t>
  </si>
  <si>
    <t>Opis</t>
  </si>
  <si>
    <t>Jedn. miary</t>
  </si>
  <si>
    <t xml:space="preserve">Ilość </t>
  </si>
  <si>
    <t>Cena jedn. netto</t>
  </si>
  <si>
    <t>%VAT</t>
  </si>
  <si>
    <t>Wartość netto</t>
  </si>
  <si>
    <t>Wartość VAT</t>
  </si>
  <si>
    <t>Wartość  brutto</t>
  </si>
  <si>
    <t>szt</t>
  </si>
  <si>
    <t>Serweta jałowa, niebieska, roz. 90cm x 80cm zapakowana w opakowanie typu blister</t>
  </si>
  <si>
    <t>Jałowe serwetki celulozowe do osuszania rąk, rozm. 50x40 cm, pakowane a'1 szt</t>
  </si>
  <si>
    <t>Jałowa osłona na sprzęt medyczny z gumką rozm. 120x120cm</t>
  </si>
  <si>
    <t>Jałowa osłona na sprzęt medyczny z gumką rozm. 80x80cm</t>
  </si>
  <si>
    <t>Jałowa folia osłonowa przewodów urządzeń medycznych rozmiar 15 cm   x   250 cm</t>
  </si>
  <si>
    <t>Podklady ginekologiczne jałowe 34cm x 9cm,op.a’10szt</t>
  </si>
  <si>
    <t>op</t>
  </si>
  <si>
    <t>opak.</t>
  </si>
  <si>
    <t>Czepek chirurgiczny(bufiasty)  damski,typu beret,wykończony delikatna elastyczna gumką,z włókniny polipropylenowej o gr 17g/m2.</t>
  </si>
  <si>
    <t>Czepek chirurgiczny ju męski,typu furażerką,z gumką,z włókniny polipropylenowej o gr 17g/m2.</t>
  </si>
  <si>
    <t>Fartuch dla odwiedzajacych wykonany z włókniny poliptopylenowej 17g/m2,mankiet wykończony gumką,w pasie wiazany na troki</t>
  </si>
  <si>
    <t>Fartuch jednorazowy lekarski z mankietami i z wiazaniem przy szyi.Wykonany z włókniny polipropylenowej 20g/m2</t>
  </si>
  <si>
    <t>Fartuch jednorazowy urologiczny ,w czesci przedniej oraz przedramiona 
podfoliowane zapewniający barierowość dla płynów.</t>
  </si>
  <si>
    <t>Maska chirurgiczna wykonana z 3-warst włókniny,warstwa twarzowa nie posiadająca mikrowłosków,wyposażona w sztywnik na nos,wiązana na troki,współczynik filtracji BFE 98%(potwierdzić dokumentami zgodność z normą EN 14683).Zapakowane w kartonik po 50szt</t>
  </si>
  <si>
    <t xml:space="preserve">Pościel ju z włókniny typu TMS 35g/m2 powłoka 200x150cm,poszewka 
90x75cm,prześcieradło 210x150cm </t>
  </si>
  <si>
    <t>Przescieradło ju z włókniny typu TMS 35g/m2,roz.210x160</t>
  </si>
  <si>
    <t>Ochraniacze foliowe na buty a '100szt</t>
  </si>
  <si>
    <t>Serweta ochronna na stół operacyjny,
przeciwodleżynowa,5-cio warstwowa powierzchnia pikowana, samo wygładzająca się, wykonana z włókniny polipropylenowej, absorpcyjna warstwa środkowa, wysoko chłonna zamknięta w powłoce celulozowej, chłonność min. 35 ml/100cm2, w rozmiarze min. 102x152cm +/- 5cm, rdzeń chłonny nie większy niż 51 x 206 cm +/- 5cm, warstwa spodnia pełnobarierowa wykonana z 3-warstwowej foli polietylenowej.</t>
  </si>
  <si>
    <t>Maska z osłoną na oczy</t>
  </si>
  <si>
    <t xml:space="preserve">Myjki jednorazowe z jednym palcem do mycia chorych </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</si>
  <si>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</si>
  <si>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</si>
  <si>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 xml:space="preserve">Narzędzie laparoskopowe do mocowania siatki przepuklinowej metodą laparoskopową - średnica 5mm  z 30 tytanowymi wkrętami spiralnymi 
</t>
  </si>
  <si>
    <t>Zestaw do znieczulenia PP - jałowy, Na opakowaniu centralna etykieta z dwiema nalepkami z nr serii, datą ważności, nazwą producenta, służącą do wklejenia do dokumentacji. Zestaw zapakowany w torebkę papierowo-foliową. Skład zestawu: 5szt kompresy gazowe 10x10cm, 17 nitek 8 warstw; 1szt serweta polipropylenowa 35g/m2 rozm.60x80-90cm z otworem przylepnym o średnicy 8cm i przylepcem na krótszym boku; 1szt serweta foliowana 39g/2 rozm 75x90cm do owinięcia zestawu</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</si>
  <si>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</si>
  <si>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</si>
  <si>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</si>
  <si>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</si>
  <si>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t>Jednorazowy podkład chłonny z wkładem żelowym,
 pełnobarierowy, oddychający (WVTR min. 3600 g/nri2/24godz), pozostający suchy na powierzchni po zaabsorbowaniu płynów, pochłaniający przykry zapach, wykonany z min. 4 warstw, warstwa zewnętrzna trwale spojona z rdzeniem chłonnym, rozmiar: 61x91 cm (chłonność 1800-2300g)</t>
  </si>
  <si>
    <r>
      <t>Retraktory ran chirurgiczmych - składający się z dwóch obręczy połączonych trwałym poliuretanem, umożliwiającym 360</t>
    </r>
    <r>
      <rPr>
        <vertAlign val="superscript"/>
        <sz val="10"/>
        <rFont val="Arial"/>
        <family val="2"/>
        <charset val="238"/>
      </rPr>
      <t xml:space="preserve">o </t>
    </r>
    <r>
      <rPr>
        <sz val="10"/>
        <rFont val="Arial"/>
        <family val="2"/>
        <charset val="238"/>
      </rPr>
      <t xml:space="preserve">retrakcję. Długość lini cięcia 2,5 - 6 cm. . </t>
    </r>
  </si>
  <si>
    <r>
      <t>Retraktory ran chirurgiczmych - składający się z dwóch obręczy połączonych trwałym poliuretanem, umożliwiającym 360</t>
    </r>
    <r>
      <rPr>
        <vertAlign val="superscript"/>
        <sz val="10"/>
        <rFont val="Arial"/>
        <family val="2"/>
        <charset val="238"/>
      </rPr>
      <t xml:space="preserve">o </t>
    </r>
    <r>
      <rPr>
        <sz val="10"/>
        <rFont val="Arial"/>
        <family val="2"/>
        <charset val="238"/>
      </rPr>
      <t>retrakcję. Długość lini cięcia 5 - 9 cm.</t>
    </r>
  </si>
  <si>
    <t>Jednorazowe spodenki dla dorosłego pacjent (uniwersalne) 
z otworem z tyłu z włókniny na najmniej 40g/m2 włokninowe np.. Granatowe</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</si>
  <si>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</si>
  <si>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 xml:space="preserve">Nożyczki do episiotomi 
Braun-Stadler 14,5 cm, sterylne jednorazowe narzędzia chirurgiczne wykonane ze stali. Symbol graficzny "do jednorazowego użycia" zgodnie z normą EN 980 umieszczony w sposób trwały na obu stronach narzędzia. Wyr ób zgodny z Dyrektywą UE 93/42/EWG. Wyrób medyczny klasa I reguła 6 </t>
  </si>
  <si>
    <t>Jałowa osłona na mikroskop wykonana z folii rozmiar 117x 267 cm średnica otworu 65mm</t>
  </si>
  <si>
    <t>Czepek chirurgiczny z włokniny polipropylenowej 17g/m2 z napotnikiem</t>
  </si>
  <si>
    <t>Okularki do fototerapii noworodka, obwód głowy w zakresie 30-38 cm</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</si>
  <si>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</si>
  <si>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Serweta jałowa niebieska bez otworu 50cmx50cm pakowana pojedyńczo
</t>
  </si>
  <si>
    <t xml:space="preserve">Serweta jałowa niebieska, z włókniny typu TMS 35g/m2,z otworem ø 5cm,wysterylizowana parą wodną,na opakowaniu podwójna metka z nr serii,datą ważności,nazwą producenta,Roz.80cm x 50cm
</t>
  </si>
  <si>
    <t xml:space="preserve">Serweta jałowa,niebieska,z włókniny typu TMS 35g/m2,z otworem ø 8 cm ,wysterylizowana parą wodną,na opakowaniu podwójna metka z nr serii,datą ważności,nazwą producenta,Roz.45cm x 40cm 
</t>
  </si>
  <si>
    <t xml:space="preserve">Serweta włókninowa, foliowana, 43g/m2 jałowa,zielona,z otworm przylepnym 8cm, wysterylizowana EO,na opakowaniu podwójna metka z nr serii,datą ważności,nazwą producenta,Roz 75cm x 45cm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</si>
  <si>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</si>
  <si>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 xml:space="preserve">Serweta jałowa, operacyjna, wykonana z dwuwarstwowej pełnobarierowej włókniny, zgodnej z EN 13795  Roz.45cm x 40cm </t>
  </si>
  <si>
    <t xml:space="preserve">Podkłady medyczne celuloza, białe, rolka (np. WC-18) 2 warstwowe wym. 59-60x80 /rolki/; z perforacją lub bez perforacji
</t>
  </si>
  <si>
    <t>rol</t>
  </si>
  <si>
    <t>Fartuch jenorazowy,przedni foliowy o gram. 43g/m2. Pakowany po 100 szt</t>
  </si>
  <si>
    <t>Maska chirurgiczna odporna na przesiąkanie, niepyląca z wkładką modelującą na nos, z filtrem P2, mocowana na gumki, do sporządzania leków cytostatycznych. Środek ochrony indywidualnej kat. II</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</si>
  <si>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</si>
  <si>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Jednorazowa osłona na podłokietnik stołu operacyjnego, o długości 76 cm i szerokości 33 cm. Posiadająca opaski o regulowanej średnicy, pozwalający na utrzymanie przedramienia pacjenta</t>
  </si>
  <si>
    <t xml:space="preserve">Sterylne serwety operacyjne z nitką radiacyjną gazowe 17 nitek 4 warstwy 75x90 cm opak.a' 1szt </t>
  </si>
  <si>
    <t>Podkład jednorazowy 75x150 cm, 20 szt. w op</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</si>
  <si>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min. 250 cm, opakowanie podwójne (folia/papier).</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</si>
  <si>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22-23 cm. Końcówki kompatybilne z zestawami do odsysania pola operacyjnego - ortopedycznego Paco-Flow</t>
  </si>
  <si>
    <t xml:space="preserve">Serweta jałowa,ziniebieska, z włókniny typu TMS 35g/m2,wysterylizowana parą wodną,na opakowaniu podwójna metka z nr serii,datą ważności,nazwą producenta,Roz.75cm x 45cm </t>
  </si>
  <si>
    <t>Pakiet nr 1</t>
  </si>
  <si>
    <t>Pakiet nr 2</t>
  </si>
  <si>
    <t>Pakiet nr 3</t>
  </si>
  <si>
    <t>Pakiet nr 4</t>
  </si>
  <si>
    <t>Pakiet nr 5</t>
  </si>
  <si>
    <t>Pakiet nr 6</t>
  </si>
  <si>
    <t>Pakiet nr 7</t>
  </si>
  <si>
    <t>Pakiet nr 8</t>
  </si>
  <si>
    <t>Pakiet nr 9</t>
  </si>
  <si>
    <t>Pakiet nr 10</t>
  </si>
  <si>
    <t>Pakiet nr 11</t>
  </si>
  <si>
    <t>Pakiet nr 12</t>
  </si>
  <si>
    <t>Pakiet nr 13</t>
  </si>
  <si>
    <t>Pakiet nr 14</t>
  </si>
  <si>
    <t>Pakiet nr 15</t>
  </si>
  <si>
    <t>Cena brutto</t>
  </si>
  <si>
    <t>Razem</t>
  </si>
  <si>
    <t>Podsumowanie</t>
  </si>
  <si>
    <t xml:space="preserve">Przyrząd typu Spike do przygotowania i wielokrotnego pobierania leków cytostatycznych, wolny od lateksu i PCV, posiadający kolec standardowy, wyposażony w filtr bakteryjny hydrofobowy 0,2 µ, cząsteczkowy 5µ, samouszczelniający się i samozamykający zawór zapobiegający wyciekaniu leków  </t>
  </si>
  <si>
    <t>Pakiet nr 16</t>
  </si>
  <si>
    <t>W celu potwierdzenia spełnienia wymagań Oferent jest zobowiązany dostarczyć próbki towaru (w ilości 1 szt lub 2 szt danej pozycji) na żądanie zamawiającego w terminie do 3 dni roboczych od momentu zawiadomienia pisemnego (fax) o takiej potrzebie.</t>
  </si>
  <si>
    <r>
      <t>Mata na podłogę, antypoślizgowa, po położeniu na podłogę nie ulega przesunięciom, Wymiary 81 x 121 cm (</t>
    </r>
    <r>
      <rPr>
        <sz val="10"/>
        <rFont val="Calibri"/>
        <family val="2"/>
        <charset val="238"/>
      </rPr>
      <t>±</t>
    </r>
    <r>
      <rPr>
        <sz val="7.5"/>
        <rFont val="Arial"/>
        <family val="2"/>
        <charset val="238"/>
      </rPr>
      <t>10%), Wchłanialność płynów 1,5 litr (</t>
    </r>
    <r>
      <rPr>
        <sz val="7.5"/>
        <rFont val="Calibri"/>
        <family val="2"/>
        <charset val="238"/>
      </rPr>
      <t>±5%).</t>
    </r>
  </si>
  <si>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Obłożenie powinna cechować wysoka odporność na penetrację płynów (zgodnie z normą EN 20811) &gt;200cm H₂O oraz odporność na rozerwanie &gt;150kPa (zgodnie z EN 13938-1). Włóknina nie zawiera lateksu. każdy zestaw musi posiadać kartę informacyjną ze spisem komponentów i 4 etykiety identyfikacyjne (do wklejania dokumentacji medycznej) zawierającą datę wazności i nr serii umieszczoną wewnatrz opakowania jednostkowego. Zestaw zapakowany w wytrzymałą torbę plastikową typu VentBag, Fartuchy chirurgiczne zawarte w zestawie z pełnobarierowej włókniny polipropylenowej typu SMMMS zgodnej z EN 13795 1-3. gramatura 40g/m2. Rękaw zakończony elastycznym mankietem z dzianiny. Tylne części fartucha zachodzą na siebie. Umiejscowienie troków w specjalnym kartoniku umożliwiazawiązanie ich zgodnie z procedurami postępowania aseptycznego - zachowana pełna sterylność tylnej części fartucha. Szwy wykonane techniką ultradźwiękową na całości fartucha. Odporność na rozerwanie na mokro &gt; 159 kPa, odporność na rozerwanie na such &gt; 166 kPa, odporność na penetrację płynów &gt;34,7 cm H₂O. Skład zestawu:
1 x serweta na stolik narzędziowy 140 x 190 cm (wzmocnienie 75 x 190 cm)
1 x obłożenie stolika Mayo złożone teleskopowo 80 x 145 cm (wzmocnienie 60 x 80 cm)
1 x serweta do zabiegów laparoskopii z samoprzylepnym oknem (32 x 28 cm) i torbami na narzędzia chirurgiczne (ułożenie płaskie na stole) 310 x 250 cm
2 ręczniki celulozowe 33 x 33 cm
1 x fartuch chirurgiczny rozm.  M
2 x faruch chirurgiczny rozm. L
1 x uchwyt – rzep typu Velcro 2 x 23 cm
</t>
  </si>
  <si>
    <t xml:space="preserve">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Obłożenie powinna cechować wysoka odporność na penetrację płynów (zgodnie z normą EN 20811) &gt;200cm H₂O oraz odporność na rozerwanie &gt;150kPa (zgodnie z EN 13938-1). Włóknina nie zawiera lateksu. każdy zestaw musi posiadać kartę informacyjną ze spisem komponentów i 4 etykiety identyfikacyjne (do wklejania dokumentacji medycznej) zawierającą datę wazności i nr serii umieszczoną wewnatrz opakowania jednostkowego. Zestaw zapakowany w wytrzymałą torbę plastikową typu VentBag, Skład zestawu:
1 x serweta na stolik narzędziowy 140 x 190 cm (wzmocnienie 75 x 190 cm)
1 x serweta na  stolik Mayo złożone teleskopowo 80 x 145 cm
1 x serweta brzuszno-kroczowa 260 x 320 cm okna 26 x 30 cm i 12 x 15 cm z 3 kieszeniami przymocowanymi obustronnie
2 ręczniki celulozowe 
2 x tasma samoprzylepna
1 x uchwyt – rzep typu Velcro 2 x 23 cm
</t>
  </si>
  <si>
    <r>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 cm H</t>
    </r>
    <r>
      <rPr>
        <sz val="10"/>
        <rFont val="Calibri"/>
        <family val="2"/>
        <charset val="238"/>
      </rPr>
      <t xml:space="preserve">₂O. Obłożenie musi spełniać normę (EN 13795 1, 2, 3). Każdy zestaw musi posiadać informację o dacie ważności i nr serii w postaci naklejki do umieszczania na karcie pacjenta. Skład zestawu:
1 x serweta na stolik narzędziowy 140 x 190 cm
1 x serweta na stolik Mayo 80 x 145 cm
1 x serweta do artroskopii stawu barkowego z workiem do zbiórki płynów 225 x 360 cm (Okno  13 x 11 cm)
1 x serweta samoprzylepna 75 x 90 cm
1 x osłona na kończynę 25 x 80 cm
1 x taśma samoprzylepna 10 x 50 cm
1 x ręcznik celulozowy 33 x 33 cm
</t>
    </r>
  </si>
  <si>
    <r>
      <t>Zestaw do operacji ręki
Ste4rylne obłożenie wykonane z dwuwarstwowej pełnobarierowej włókniny (film polietylenowy + hydrofilowa warstwa włókniny polipropylenowej) (zgodnej z EN 13795 1, 2, 3) o gramaturze 55g/m2. Posiada dodatkowy obszar wzmocnień z włókniny polipropylenowej o garamaturze 110 g/m2. Obłożenie powinna cechować wysoka odporność na penetrację płynów (zgodnie z EN 20811) &gt;200cm H</t>
    </r>
    <r>
      <rPr>
        <sz val="10"/>
        <rFont val="Calibri"/>
        <family val="2"/>
        <charset val="238"/>
      </rPr>
      <t>₂</t>
    </r>
    <r>
      <rPr>
        <sz val="7.5"/>
        <rFont val="Arial"/>
        <family val="2"/>
        <charset val="238"/>
      </rPr>
      <t>O oraz odpornośćna rozerwanie &gt; 1510kPa (zgodnie z EN 13938-1). Włóknina nie zawiera lateksu. Każdy zestaw musi posiadać informację o dacie ważności i nr serii w postaci naklejki do umieszczenia na karcie pacjenta.</t>
    </r>
    <r>
      <rPr>
        <sz val="10"/>
        <rFont val="Arial"/>
        <family val="2"/>
        <charset val="238"/>
      </rPr>
      <t xml:space="preserve">
Skład zestawu:
1 x serweta na stolik narzędziowy 140 x 190 cm
1 x serweta na stolik Mayo wzmocniona
1 x serweta do obłożenia ręki 270 x 370 cm z wbudowanym neopranowym otworem 3 cm. Część serwety w kształcie litery T stanowi obłożenie stołu do ułożenia kończyny
1 x serweta pomocnicza 100 x 150 cm
1 x uchwyt Velcro 2 x 23 cm
2 x ręcznik celulozowy 33 x 33 cm
</t>
    </r>
  </si>
  <si>
    <t xml:space="preserve">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
1 x gruszka do odsysania noworodka
</t>
  </si>
  <si>
    <t xml:space="preserve">Fartuch jednorazy jałowy chirurgiczny pełnobarierowy zgodny z EN 13795 1-3; z włókniny polipropylenowej typu SMMMS o gramaturze 40g/m2. Rękaw zakończony elastycznym mankietem z dzianiny. Tylne części fartucha zachodzą na siebie. Umiejscowienie troków w specjalnym kartoniku umożliwia zawiązanie ich zgodnie z procedurami postępowania aseptycznego – zachowana pełna sterylność tylnej części fartucha. Szwy wykonane techniką ultradźwiękową. Odporność na przesiąkanie płynów materiału stanowiącego wzmocnienia min. 295 cm H2O natomiast   BI =6, Opakowanie jednostkowe z 2 ręcznikami, roz M-XXL
</t>
  </si>
  <si>
    <t>Podkłady higieniczne 50x38 /rolki/ szerokość 38cm, perforacja co 50 cm, długość zwoju 40 mb</t>
  </si>
  <si>
    <t>Podkłady higieniczne 51x80 /rolki/ szerokość 51 cm, perforacja co 80 cm, długość zwoju 40mb</t>
  </si>
  <si>
    <t>Pakiet nr 10A</t>
  </si>
  <si>
    <t>Pakiet nr 12A</t>
  </si>
  <si>
    <t>Pakiet nr 13A</t>
  </si>
  <si>
    <t>Jednorazowy, wysokochłonny, nie pylący również po potarciu podkład higieniczny na stół operacyjny. Wykonany z 2 scalonych powłok, mocnego 3 warstwowego laminatu i chłonnego rdzenia na całej długości podkładu. Wym. 100 cm x 220 cm. Produkt głatki o jednorodnej powierzchni, bez zagięć i przeszyć, nie powodujący uszkodzen skóry pacjenta. Wchłanialniość 4 litry</t>
  </si>
  <si>
    <t>Pakiet nr 13B</t>
  </si>
  <si>
    <t>Pakiet nr 9A</t>
  </si>
  <si>
    <t>Pakiet nr 11A</t>
  </si>
  <si>
    <t>Pakiet nr 12B</t>
  </si>
  <si>
    <t>Zmodyfikowany załącznik nr 5 do SIWZ - opis wymagań minimalnych z ilością przewidywanego zużycia w okresie 12 miesięcy</t>
  </si>
  <si>
    <t>Sprawa P/52/10/2015/OB.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</si>
</sst>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 &quot;zł&quot;"/>
    <numFmt numFmtId="165" formatCode="&quot; &quot;#,##0.00&quot;      &quot;;&quot;-&quot;#,##0.00&quot;      &quot;;&quot; -&quot;#&quot;      &quot;;&quot; &quot;@&quot; &quot;"/>
    <numFmt numFmtId="166" formatCode="&quot; &quot;#,##0.00&quot;      &quot;;&quot;-&quot;#,##0.00&quot;      &quot;;&quot; -&quot;#&quot;      &quot;;@&quot; &quot;"/>
    <numFmt numFmtId="167" formatCode="[$-415]General"/>
    <numFmt numFmtId="168" formatCode="#,##0.00&quot; &quot;[$zł-415];[Red]&quot;-&quot;#,##0.00&quot; &quot;[$zł-415]"/>
  </numFmts>
  <fonts count="26" x14ac:knownFonts="1">
    <font>
      <sz val="11"/>
      <color theme="1"/>
      <name val="Calibri"/>
      <family val="2"/>
      <charset val="238"/>
      <scheme val="minor"/>
    </font>
    <font>
      <sz val="11"/>
      <name val="Arial"/>
      <family val="2"/>
      <charset val="238"/>
    </font>
    <font>
      <sz val="10"/>
      <name val="Arial CE"/>
      <charset val="238"/>
    </font>
    <font>
      <sz val="10"/>
      <name val="Arial"/>
      <family val="2"/>
      <charset val="238"/>
    </font>
    <font>
      <sz val="11"/>
      <color theme="1"/>
      <name val="Arial"/>
      <family val="2"/>
      <charset val="238"/>
    </font>
    <font>
      <vertAlign val="superscript"/>
      <sz val="10"/>
      <name val="Arial"/>
      <family val="2"/>
      <charset val="238"/>
    </font>
    <font>
      <sz val="10"/>
      <color theme="1"/>
      <name val="Arial"/>
      <family val="2"/>
      <charset val="238"/>
    </font>
    <font>
      <sz val="11"/>
      <color theme="1"/>
      <name val="Calibri"/>
      <family val="2"/>
      <charset val="238"/>
      <scheme val="minor"/>
    </font>
    <font>
      <sz val="11"/>
      <color indexed="8"/>
      <name val="Calibri"/>
      <family val="2"/>
      <charset val="238"/>
    </font>
    <font>
      <sz val="10"/>
      <name val="Arial CE"/>
      <family val="2"/>
      <charset val="238"/>
    </font>
    <font>
      <sz val="11"/>
      <color indexed="8"/>
      <name val="Calibri"/>
      <family val="2"/>
    </font>
    <font>
      <sz val="10"/>
      <color indexed="8"/>
      <name val="Arial"/>
      <family val="2"/>
      <charset val="238"/>
    </font>
    <font>
      <sz val="11"/>
      <color indexed="8"/>
      <name val="Arial"/>
      <family val="2"/>
      <charset val="238"/>
    </font>
    <font>
      <sz val="10"/>
      <color rgb="FF000000"/>
      <name val="Arial"/>
      <family val="2"/>
      <charset val="238"/>
    </font>
    <font>
      <b/>
      <i/>
      <sz val="16"/>
      <color theme="1"/>
      <name val="Arial"/>
      <family val="2"/>
      <charset val="238"/>
    </font>
    <font>
      <sz val="12"/>
      <color theme="1"/>
      <name val="Calibri"/>
      <family val="2"/>
      <charset val="238"/>
      <scheme val="minor"/>
    </font>
    <font>
      <sz val="10"/>
      <color theme="1"/>
      <name val="Arial CE"/>
      <charset val="238"/>
    </font>
    <font>
      <b/>
      <i/>
      <u/>
      <sz val="11"/>
      <color theme="1"/>
      <name val="Arial"/>
      <family val="2"/>
      <charset val="238"/>
    </font>
    <font>
      <b/>
      <sz val="12"/>
      <name val="Arial"/>
      <family val="2"/>
      <charset val="238"/>
    </font>
    <font>
      <b/>
      <sz val="12"/>
      <color rgb="FFFF0000"/>
      <name val="Arial"/>
      <family val="2"/>
      <charset val="238"/>
    </font>
    <font>
      <b/>
      <sz val="11"/>
      <name val="Arial"/>
      <family val="2"/>
      <charset val="238"/>
    </font>
    <font>
      <b/>
      <sz val="11"/>
      <color rgb="FF000000"/>
      <name val="Arial"/>
      <family val="2"/>
      <charset val="238"/>
    </font>
    <font>
      <sz val="10"/>
      <name val="Calibri"/>
      <family val="2"/>
      <charset val="238"/>
    </font>
    <font>
      <sz val="7.5"/>
      <name val="Arial"/>
      <family val="2"/>
      <charset val="238"/>
    </font>
    <font>
      <sz val="7.5"/>
      <name val="Calibri"/>
      <family val="2"/>
      <charset val="238"/>
    </font>
    <font>
      <sz val="12"/>
      <name val="Arial"/>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2" fillId="0" borderId="0"/>
    <xf numFmtId="0" fontId="2"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4" fillId="0" borderId="0"/>
    <xf numFmtId="166" fontId="13" fillId="0" borderId="0"/>
    <xf numFmtId="165" fontId="12" fillId="0" borderId="0"/>
    <xf numFmtId="0" fontId="9" fillId="0" borderId="0"/>
    <xf numFmtId="0" fontId="13" fillId="0" borderId="0" applyNumberFormat="0" applyBorder="0" applyProtection="0"/>
    <xf numFmtId="0" fontId="13" fillId="0" borderId="0"/>
    <xf numFmtId="0" fontId="11" fillId="0" borderId="0" applyNumberFormat="0" applyBorder="0" applyProtection="0"/>
    <xf numFmtId="9" fontId="13" fillId="0" borderId="0"/>
    <xf numFmtId="0" fontId="14" fillId="0" borderId="0">
      <alignment horizontal="center"/>
    </xf>
    <xf numFmtId="0" fontId="14" fillId="0" borderId="0">
      <alignment horizontal="center" textRotation="90"/>
    </xf>
    <xf numFmtId="0" fontId="3" fillId="0" borderId="0"/>
    <xf numFmtId="0" fontId="3" fillId="0" borderId="0"/>
    <xf numFmtId="0" fontId="3" fillId="0" borderId="0"/>
    <xf numFmtId="0" fontId="15" fillId="0" borderId="0"/>
    <xf numFmtId="0" fontId="4" fillId="0" borderId="0"/>
    <xf numFmtId="0" fontId="9"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167" fontId="16" fillId="0" borderId="0"/>
    <xf numFmtId="0" fontId="3" fillId="0" borderId="0"/>
    <xf numFmtId="0" fontId="3" fillId="0" borderId="0"/>
    <xf numFmtId="0" fontId="3" fillId="0" borderId="0"/>
    <xf numFmtId="0" fontId="7" fillId="0" borderId="0"/>
    <xf numFmtId="0" fontId="2" fillId="0" borderId="0"/>
    <xf numFmtId="0" fontId="8" fillId="0" borderId="0"/>
    <xf numFmtId="0" fontId="10" fillId="0" borderId="0" applyFill="0"/>
    <xf numFmtId="0" fontId="8"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7" fillId="0" borderId="0"/>
    <xf numFmtId="168" fontId="17" fillId="0" borderId="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57">
    <xf numFmtId="0" fontId="0" fillId="0" borderId="0" xfId="0"/>
    <xf numFmtId="0" fontId="1" fillId="2" borderId="0" xfId="0" applyFont="1" applyFill="1"/>
    <xf numFmtId="1" fontId="1" fillId="2" borderId="0" xfId="0" applyNumberFormat="1" applyFont="1" applyFill="1"/>
    <xf numFmtId="164" fontId="1" fillId="2" borderId="0" xfId="0" applyNumberFormat="1" applyFont="1" applyFill="1" applyAlignment="1">
      <alignment horizontal="center" vertical="center"/>
    </xf>
    <xf numFmtId="164" fontId="1" fillId="2" borderId="0" xfId="0" applyNumberFormat="1" applyFont="1" applyFill="1"/>
    <xf numFmtId="9" fontId="1" fillId="2" borderId="0" xfId="0" applyNumberFormat="1" applyFont="1" applyFill="1"/>
    <xf numFmtId="0" fontId="4" fillId="2" borderId="0" xfId="0" applyFont="1" applyFill="1"/>
    <xf numFmtId="0" fontId="3" fillId="2" borderId="0" xfId="0" applyFont="1" applyFill="1"/>
    <xf numFmtId="1" fontId="3" fillId="2" borderId="0" xfId="0" applyNumberFormat="1" applyFont="1" applyFill="1"/>
    <xf numFmtId="164" fontId="3" fillId="2" borderId="0" xfId="0" applyNumberFormat="1" applyFont="1" applyFill="1" applyAlignment="1">
      <alignment horizontal="center" vertical="center"/>
    </xf>
    <xf numFmtId="164" fontId="3" fillId="2" borderId="0" xfId="0" applyNumberFormat="1" applyFont="1" applyFill="1"/>
    <xf numFmtId="9" fontId="3" fillId="2" borderId="0" xfId="0" applyNumberFormat="1" applyFont="1" applyFill="1"/>
    <xf numFmtId="164" fontId="6" fillId="2" borderId="0" xfId="0" applyNumberFormat="1" applyFont="1" applyFill="1"/>
    <xf numFmtId="0" fontId="1" fillId="2" borderId="0" xfId="0" applyFont="1" applyFill="1" applyAlignment="1">
      <alignment horizontal="left" vertical="center"/>
    </xf>
    <xf numFmtId="0" fontId="3" fillId="0" borderId="1" xfId="1" applyFont="1" applyFill="1" applyBorder="1" applyAlignment="1">
      <alignment horizontal="left" vertical="center" wrapText="1"/>
    </xf>
    <xf numFmtId="0" fontId="3" fillId="2" borderId="0" xfId="0" applyFont="1" applyFill="1" applyAlignment="1">
      <alignment horizontal="left" vertical="center"/>
    </xf>
    <xf numFmtId="1" fontId="3" fillId="2" borderId="0" xfId="0" applyNumberFormat="1" applyFont="1" applyFill="1" applyAlignment="1">
      <alignment vertical="center"/>
    </xf>
    <xf numFmtId="9" fontId="3" fillId="2" borderId="0" xfId="0" applyNumberFormat="1" applyFont="1" applyFill="1" applyAlignment="1">
      <alignment vertical="center"/>
    </xf>
    <xf numFmtId="0" fontId="3" fillId="0" borderId="3" xfId="2" applyFont="1" applyFill="1" applyBorder="1" applyAlignment="1">
      <alignment vertical="center" wrapText="1"/>
    </xf>
    <xf numFmtId="0" fontId="18" fillId="2" borderId="0" xfId="0" applyFont="1" applyFill="1"/>
    <xf numFmtId="164" fontId="18" fillId="2" borderId="1" xfId="0" applyNumberFormat="1" applyFont="1" applyFill="1" applyBorder="1" applyAlignment="1">
      <alignment vertical="center"/>
    </xf>
    <xf numFmtId="9" fontId="18" fillId="2" borderId="1" xfId="1" quotePrefix="1" applyNumberFormat="1" applyFont="1" applyFill="1" applyBorder="1" applyAlignment="1">
      <alignment horizontal="right" vertical="center"/>
    </xf>
    <xf numFmtId="164" fontId="19" fillId="2" borderId="0" xfId="0" applyNumberFormat="1" applyFont="1" applyFill="1"/>
    <xf numFmtId="9" fontId="19" fillId="2" borderId="0" xfId="0" applyNumberFormat="1" applyFont="1" applyFill="1"/>
    <xf numFmtId="0" fontId="3" fillId="0" borderId="1" xfId="0" applyFont="1" applyFill="1" applyBorder="1" applyAlignment="1">
      <alignment horizontal="center" vertical="center"/>
    </xf>
    <xf numFmtId="0" fontId="18"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9" fontId="3" fillId="0" borderId="1" xfId="1" quotePrefix="1" applyNumberFormat="1" applyFont="1" applyFill="1" applyBorder="1" applyAlignment="1">
      <alignment horizontal="right" vertical="center"/>
    </xf>
    <xf numFmtId="164" fontId="3" fillId="0" borderId="1" xfId="1" applyNumberFormat="1" applyFont="1" applyFill="1" applyBorder="1" applyAlignment="1">
      <alignment horizontal="center" vertical="center"/>
    </xf>
    <xf numFmtId="164" fontId="3" fillId="0" borderId="1" xfId="1" applyNumberFormat="1" applyFont="1" applyFill="1" applyBorder="1" applyAlignment="1">
      <alignment horizontal="right" vertical="center"/>
    </xf>
    <xf numFmtId="164" fontId="3" fillId="0" borderId="1" xfId="0" applyNumberFormat="1" applyFont="1" applyFill="1" applyBorder="1" applyAlignment="1">
      <alignment horizontal="center" vertical="center"/>
    </xf>
    <xf numFmtId="9" fontId="18" fillId="0" borderId="1" xfId="1" quotePrefix="1" applyNumberFormat="1" applyFont="1" applyFill="1" applyBorder="1" applyAlignment="1">
      <alignment horizontal="right" vertical="center"/>
    </xf>
    <xf numFmtId="164" fontId="18" fillId="0" borderId="1" xfId="1" applyNumberFormat="1" applyFont="1" applyFill="1" applyBorder="1" applyAlignment="1">
      <alignment horizontal="right" vertical="center"/>
    </xf>
    <xf numFmtId="164" fontId="18" fillId="0" borderId="1" xfId="0" applyNumberFormat="1"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8" fillId="0" borderId="1" xfId="1" applyFont="1" applyFill="1" applyBorder="1" applyAlignment="1">
      <alignment horizontal="center" vertical="center" wrapText="1"/>
    </xf>
    <xf numFmtId="1" fontId="18" fillId="0" borderId="1" xfId="1" applyNumberFormat="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9" fontId="18"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xf>
    <xf numFmtId="0" fontId="3" fillId="0" borderId="1" xfId="2" applyFont="1" applyFill="1" applyBorder="1" applyAlignment="1">
      <alignment horizontal="center" vertical="center" wrapText="1"/>
    </xf>
    <xf numFmtId="2" fontId="3" fillId="0" borderId="1" xfId="3" applyNumberFormat="1" applyFont="1" applyFill="1" applyBorder="1" applyAlignment="1">
      <alignment horizontal="right" vertical="center"/>
    </xf>
    <xf numFmtId="0" fontId="20" fillId="2" borderId="0" xfId="0" applyFont="1" applyFill="1" applyBorder="1" applyAlignment="1">
      <alignment horizontal="left" vertical="center"/>
    </xf>
    <xf numFmtId="9" fontId="18" fillId="2" borderId="0" xfId="1" quotePrefix="1" applyNumberFormat="1" applyFont="1" applyFill="1" applyBorder="1" applyAlignment="1">
      <alignment horizontal="right" vertical="center"/>
    </xf>
    <xf numFmtId="164" fontId="18" fillId="2" borderId="0" xfId="0" applyNumberFormat="1" applyFont="1" applyFill="1" applyBorder="1" applyAlignment="1">
      <alignment vertical="center"/>
    </xf>
    <xf numFmtId="9" fontId="3" fillId="2" borderId="1" xfId="0" applyNumberFormat="1" applyFont="1" applyFill="1" applyBorder="1" applyAlignment="1">
      <alignment vertical="center"/>
    </xf>
    <xf numFmtId="0" fontId="21" fillId="0" borderId="0" xfId="0" applyFont="1" applyAlignment="1">
      <alignment vertical="center" wrapText="1"/>
    </xf>
    <xf numFmtId="0" fontId="25" fillId="2" borderId="0" xfId="0" applyFont="1" applyFill="1"/>
  </cellXfs>
  <cellStyles count="52">
    <cellStyle name="Dziesiętny 2" xfId="4"/>
    <cellStyle name="Dziesiętny 2 2" xfId="5"/>
    <cellStyle name="Dziesiętny 3" xfId="6"/>
    <cellStyle name="Dziesiętny 3 2" xfId="7"/>
    <cellStyle name="Dziesiętny 4" xfId="8"/>
    <cellStyle name="Excel Built-in Comma" xfId="9"/>
    <cellStyle name="Excel Built-in Comma 1" xfId="10"/>
    <cellStyle name="Excel Built-in Comma_Umowy 2014" xfId="11"/>
    <cellStyle name="Excel Built-in Normal" xfId="12"/>
    <cellStyle name="Excel Built-in Normal 1" xfId="13"/>
    <cellStyle name="Excel Built-in Normal 1 2" xfId="14"/>
    <cellStyle name="Excel Built-in Normal 1_Umowy 2014" xfId="15"/>
    <cellStyle name="Excel Built-in Percent" xfId="16"/>
    <cellStyle name="Heading" xfId="17"/>
    <cellStyle name="Heading1" xfId="18"/>
    <cellStyle name="Normal 2 16" xfId="19"/>
    <cellStyle name="Normal 2 16 2" xfId="20"/>
    <cellStyle name="Normal_wyysyjqqhjq9yjqjys9lys4sl8dl4C2lhyh9Ch2q 1 " xfId="21"/>
    <cellStyle name="Normalny" xfId="0" builtinId="0"/>
    <cellStyle name="Normalny 10" xfId="22"/>
    <cellStyle name="Normalny 11" xfId="23"/>
    <cellStyle name="Normalny 2" xfId="24"/>
    <cellStyle name="Normalny 2 2" xfId="25"/>
    <cellStyle name="Normalny 2 2 2" xfId="26"/>
    <cellStyle name="Normalny 2 3" xfId="27"/>
    <cellStyle name="Normalny 2 4" xfId="28"/>
    <cellStyle name="Normalny 3" xfId="29"/>
    <cellStyle name="Normalny 3 2" xfId="2"/>
    <cellStyle name="Normalny 3 3" xfId="30"/>
    <cellStyle name="Normalny 4" xfId="1"/>
    <cellStyle name="Normalny 4 2" xfId="31"/>
    <cellStyle name="Normalny 4 3" xfId="32"/>
    <cellStyle name="Normalny 5" xfId="33"/>
    <cellStyle name="Normalny 5 2" xfId="34"/>
    <cellStyle name="Normalny 5 2 2" xfId="35"/>
    <cellStyle name="Normalny 6" xfId="36"/>
    <cellStyle name="Normalny 6 2" xfId="37"/>
    <cellStyle name="Normalny 6_Umowy 2014" xfId="38"/>
    <cellStyle name="Normalny 7" xfId="39"/>
    <cellStyle name="Normalny 8" xfId="40"/>
    <cellStyle name="Normalny 9" xfId="41"/>
    <cellStyle name="Normalny_Wycena stawka VAT" xfId="3"/>
    <cellStyle name="Procentowy 2" xfId="42"/>
    <cellStyle name="Procentowy 2 2" xfId="43"/>
    <cellStyle name="Procentowy 3" xfId="44"/>
    <cellStyle name="Procentowy 4" xfId="45"/>
    <cellStyle name="Result" xfId="46"/>
    <cellStyle name="Result2" xfId="47"/>
    <cellStyle name="Walutowy 2" xfId="48"/>
    <cellStyle name="Walutowy 2 2" xfId="49"/>
    <cellStyle name="Walutowy 3" xfId="50"/>
    <cellStyle name="Walutowy 4"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tabSelected="1" zoomScale="75" zoomScaleNormal="75" zoomScaleSheetLayoutView="100" workbookViewId="0">
      <selection activeCell="B6" sqref="B6"/>
    </sheetView>
  </sheetViews>
  <sheetFormatPr defaultColWidth="9.140625" defaultRowHeight="14.25" x14ac:dyDescent="0.2"/>
  <cols>
    <col min="1" max="1" width="9.28515625" style="1" bestFit="1" customWidth="1"/>
    <col min="2" max="2" width="103.140625" style="13" customWidth="1"/>
    <col min="3" max="3" width="13.42578125" style="1" customWidth="1"/>
    <col min="4" max="4" width="9.140625" style="2"/>
    <col min="5" max="5" width="11" style="3" customWidth="1"/>
    <col min="6" max="6" width="11.140625" style="4" customWidth="1"/>
    <col min="7" max="7" width="11.140625" style="5" customWidth="1"/>
    <col min="8" max="8" width="20.42578125" style="4" customWidth="1"/>
    <col min="9" max="9" width="16.7109375" style="4" customWidth="1"/>
    <col min="10" max="10" width="19.28515625" style="4" customWidth="1"/>
    <col min="11" max="16384" width="9.140625" style="1"/>
  </cols>
  <sheetData>
    <row r="1" spans="1:10" ht="15" x14ac:dyDescent="0.2">
      <c r="A1" s="56" t="s">
        <v>104</v>
      </c>
    </row>
    <row r="2" spans="1:10" ht="15.75" x14ac:dyDescent="0.25">
      <c r="A2" s="19"/>
    </row>
    <row r="3" spans="1:10" ht="15" x14ac:dyDescent="0.2">
      <c r="B3" s="51" t="s">
        <v>103</v>
      </c>
    </row>
    <row r="5" spans="1:10" ht="18.600000000000001" customHeight="1" x14ac:dyDescent="0.2"/>
    <row r="6" spans="1:10" ht="47.25" x14ac:dyDescent="0.2">
      <c r="A6" s="41" t="s">
        <v>0</v>
      </c>
      <c r="B6" s="41" t="s">
        <v>1</v>
      </c>
      <c r="C6" s="41" t="s">
        <v>2</v>
      </c>
      <c r="D6" s="42" t="s">
        <v>3</v>
      </c>
      <c r="E6" s="43" t="s">
        <v>4</v>
      </c>
      <c r="F6" s="44" t="s">
        <v>5</v>
      </c>
      <c r="G6" s="44" t="s">
        <v>80</v>
      </c>
      <c r="H6" s="43" t="s">
        <v>6</v>
      </c>
      <c r="I6" s="43" t="s">
        <v>7</v>
      </c>
      <c r="J6" s="43" t="s">
        <v>8</v>
      </c>
    </row>
    <row r="7" spans="1:10" ht="24" customHeight="1" x14ac:dyDescent="0.2">
      <c r="A7" s="24"/>
      <c r="B7" s="25" t="s">
        <v>65</v>
      </c>
      <c r="C7" s="26"/>
      <c r="D7" s="26"/>
      <c r="E7" s="28"/>
      <c r="F7" s="27"/>
      <c r="G7" s="28"/>
      <c r="H7" s="29"/>
      <c r="I7" s="30"/>
      <c r="J7" s="30"/>
    </row>
    <row r="8" spans="1:10" ht="62.25" customHeight="1" x14ac:dyDescent="0.2">
      <c r="A8" s="24">
        <v>1</v>
      </c>
      <c r="B8" s="14" t="s">
        <v>62</v>
      </c>
      <c r="C8" s="26" t="s">
        <v>9</v>
      </c>
      <c r="D8" s="45">
        <v>250</v>
      </c>
      <c r="E8" s="30"/>
      <c r="F8" s="27"/>
      <c r="G8" s="28">
        <f>E8*1.08</f>
        <v>0</v>
      </c>
      <c r="H8" s="29">
        <f>D8*E8</f>
        <v>0</v>
      </c>
      <c r="I8" s="30">
        <f>J8-H8</f>
        <v>0</v>
      </c>
      <c r="J8" s="30">
        <f>D8*G8</f>
        <v>0</v>
      </c>
    </row>
    <row r="9" spans="1:10" ht="62.25" customHeight="1" x14ac:dyDescent="0.2">
      <c r="A9" s="24">
        <v>2</v>
      </c>
      <c r="B9" s="14" t="s">
        <v>63</v>
      </c>
      <c r="C9" s="26" t="s">
        <v>9</v>
      </c>
      <c r="D9" s="45">
        <v>200</v>
      </c>
      <c r="E9" s="30"/>
      <c r="F9" s="27"/>
      <c r="G9" s="28">
        <f>E9*1.08</f>
        <v>0</v>
      </c>
      <c r="H9" s="29">
        <f>D9*E9</f>
        <v>0</v>
      </c>
      <c r="I9" s="30">
        <f>J9-H9</f>
        <v>0</v>
      </c>
      <c r="J9" s="30">
        <f>D9*G9</f>
        <v>0</v>
      </c>
    </row>
    <row r="10" spans="1:10" ht="62.25" customHeight="1" x14ac:dyDescent="0.2">
      <c r="A10" s="24"/>
      <c r="B10" s="14"/>
      <c r="C10" s="26"/>
      <c r="D10" s="45"/>
      <c r="E10" s="30"/>
      <c r="F10" s="31" t="s">
        <v>81</v>
      </c>
      <c r="G10" s="28"/>
      <c r="H10" s="32">
        <f>SUM(H8:H9)</f>
        <v>0</v>
      </c>
      <c r="I10" s="33">
        <f>SUM(I8:I9)</f>
        <v>0</v>
      </c>
      <c r="J10" s="33">
        <f>SUM(J8:J9)</f>
        <v>0</v>
      </c>
    </row>
    <row r="11" spans="1:10" ht="22.5" customHeight="1" x14ac:dyDescent="0.2">
      <c r="A11" s="24"/>
      <c r="B11" s="25" t="s">
        <v>66</v>
      </c>
      <c r="C11" s="26"/>
      <c r="D11" s="26"/>
      <c r="E11" s="28"/>
      <c r="F11" s="27"/>
      <c r="G11" s="28"/>
      <c r="H11" s="29"/>
      <c r="I11" s="30"/>
      <c r="J11" s="30"/>
    </row>
    <row r="12" spans="1:10" s="6" customFormat="1" ht="222" customHeight="1" x14ac:dyDescent="0.2">
      <c r="A12" s="24">
        <v>1</v>
      </c>
      <c r="B12" s="14" t="s">
        <v>88</v>
      </c>
      <c r="C12" s="34" t="s">
        <v>9</v>
      </c>
      <c r="D12" s="45">
        <v>200</v>
      </c>
      <c r="E12" s="28"/>
      <c r="F12" s="27"/>
      <c r="G12" s="28">
        <f>E12*1.08</f>
        <v>0</v>
      </c>
      <c r="H12" s="29">
        <f>D12*E12</f>
        <v>0</v>
      </c>
      <c r="I12" s="30">
        <f>J12-H12</f>
        <v>0</v>
      </c>
      <c r="J12" s="30">
        <f>D12*G12</f>
        <v>0</v>
      </c>
    </row>
    <row r="13" spans="1:10" ht="303" customHeight="1" x14ac:dyDescent="0.2">
      <c r="A13" s="24">
        <v>2</v>
      </c>
      <c r="B13" s="14" t="s">
        <v>87</v>
      </c>
      <c r="C13" s="35" t="s">
        <v>9</v>
      </c>
      <c r="D13" s="45">
        <v>400</v>
      </c>
      <c r="E13" s="28"/>
      <c r="F13" s="27"/>
      <c r="G13" s="28">
        <f>E13*1.08</f>
        <v>0</v>
      </c>
      <c r="H13" s="29">
        <f>D13*E13</f>
        <v>0</v>
      </c>
      <c r="I13" s="30">
        <f>J13-H13</f>
        <v>0</v>
      </c>
      <c r="J13" s="30">
        <f>D13*G13</f>
        <v>0</v>
      </c>
    </row>
    <row r="14" spans="1:10" ht="185.25" customHeight="1" x14ac:dyDescent="0.2">
      <c r="A14" s="24">
        <v>3</v>
      </c>
      <c r="B14" s="14" t="s">
        <v>89</v>
      </c>
      <c r="C14" s="35" t="s">
        <v>9</v>
      </c>
      <c r="D14" s="45">
        <v>100</v>
      </c>
      <c r="E14" s="28"/>
      <c r="F14" s="27"/>
      <c r="G14" s="28">
        <f t="shared" ref="G14:G26" si="0">E14*1.08</f>
        <v>0</v>
      </c>
      <c r="H14" s="29">
        <f t="shared" ref="H14:H26" si="1">D14*E14</f>
        <v>0</v>
      </c>
      <c r="I14" s="30">
        <f t="shared" ref="I14:I26" si="2">J14-H14</f>
        <v>0</v>
      </c>
      <c r="J14" s="30">
        <f t="shared" ref="J14:J26" si="3">D14*G14</f>
        <v>0</v>
      </c>
    </row>
    <row r="15" spans="1:10" ht="204" x14ac:dyDescent="0.2">
      <c r="A15" s="24">
        <v>4</v>
      </c>
      <c r="B15" s="14" t="s">
        <v>90</v>
      </c>
      <c r="C15" s="35" t="s">
        <v>9</v>
      </c>
      <c r="D15" s="45">
        <v>450</v>
      </c>
      <c r="E15" s="28"/>
      <c r="F15" s="27"/>
      <c r="G15" s="28">
        <f t="shared" si="0"/>
        <v>0</v>
      </c>
      <c r="H15" s="29">
        <f t="shared" si="1"/>
        <v>0</v>
      </c>
      <c r="I15" s="30">
        <f t="shared" si="2"/>
        <v>0</v>
      </c>
      <c r="J15" s="30">
        <f t="shared" si="3"/>
        <v>0</v>
      </c>
    </row>
    <row r="16" spans="1:10" ht="255" x14ac:dyDescent="0.2">
      <c r="A16" s="24">
        <v>5</v>
      </c>
      <c r="B16" s="14" t="s">
        <v>47</v>
      </c>
      <c r="C16" s="35" t="s">
        <v>9</v>
      </c>
      <c r="D16" s="45">
        <v>350</v>
      </c>
      <c r="E16" s="28"/>
      <c r="F16" s="27"/>
      <c r="G16" s="28">
        <f t="shared" si="0"/>
        <v>0</v>
      </c>
      <c r="H16" s="29">
        <f t="shared" si="1"/>
        <v>0</v>
      </c>
      <c r="I16" s="30">
        <f t="shared" si="2"/>
        <v>0</v>
      </c>
      <c r="J16" s="30">
        <f t="shared" si="3"/>
        <v>0</v>
      </c>
    </row>
    <row r="17" spans="1:10" ht="204" x14ac:dyDescent="0.2">
      <c r="A17" s="24">
        <v>6</v>
      </c>
      <c r="B17" s="14" t="s">
        <v>34</v>
      </c>
      <c r="C17" s="35" t="s">
        <v>9</v>
      </c>
      <c r="D17" s="45">
        <v>300</v>
      </c>
      <c r="E17" s="28"/>
      <c r="F17" s="27"/>
      <c r="G17" s="28">
        <f t="shared" si="0"/>
        <v>0</v>
      </c>
      <c r="H17" s="29">
        <f t="shared" si="1"/>
        <v>0</v>
      </c>
      <c r="I17" s="30">
        <f t="shared" si="2"/>
        <v>0</v>
      </c>
      <c r="J17" s="30">
        <f t="shared" si="3"/>
        <v>0</v>
      </c>
    </row>
    <row r="18" spans="1:10" ht="171" customHeight="1" x14ac:dyDescent="0.2">
      <c r="A18" s="24">
        <v>7</v>
      </c>
      <c r="B18" s="14" t="s">
        <v>35</v>
      </c>
      <c r="C18" s="35" t="s">
        <v>9</v>
      </c>
      <c r="D18" s="45">
        <v>600</v>
      </c>
      <c r="E18" s="28"/>
      <c r="F18" s="27"/>
      <c r="G18" s="28">
        <f t="shared" si="0"/>
        <v>0</v>
      </c>
      <c r="H18" s="29">
        <f t="shared" si="1"/>
        <v>0</v>
      </c>
      <c r="I18" s="30">
        <f t="shared" si="2"/>
        <v>0</v>
      </c>
      <c r="J18" s="30">
        <f t="shared" si="3"/>
        <v>0</v>
      </c>
    </row>
    <row r="19" spans="1:10" ht="209.25" customHeight="1" x14ac:dyDescent="0.2">
      <c r="A19" s="24">
        <v>8</v>
      </c>
      <c r="B19" s="14" t="s">
        <v>36</v>
      </c>
      <c r="C19" s="35" t="s">
        <v>9</v>
      </c>
      <c r="D19" s="45">
        <v>500</v>
      </c>
      <c r="E19" s="28"/>
      <c r="F19" s="27"/>
      <c r="G19" s="28">
        <f t="shared" si="0"/>
        <v>0</v>
      </c>
      <c r="H19" s="29">
        <f t="shared" si="1"/>
        <v>0</v>
      </c>
      <c r="I19" s="30">
        <f t="shared" si="2"/>
        <v>0</v>
      </c>
      <c r="J19" s="30">
        <f t="shared" si="3"/>
        <v>0</v>
      </c>
    </row>
    <row r="20" spans="1:10" ht="216.75" x14ac:dyDescent="0.2">
      <c r="A20" s="24">
        <v>9</v>
      </c>
      <c r="B20" s="14" t="s">
        <v>37</v>
      </c>
      <c r="C20" s="35" t="s">
        <v>17</v>
      </c>
      <c r="D20" s="45">
        <v>700</v>
      </c>
      <c r="E20" s="28"/>
      <c r="F20" s="27"/>
      <c r="G20" s="28">
        <f t="shared" si="0"/>
        <v>0</v>
      </c>
      <c r="H20" s="29">
        <f t="shared" si="1"/>
        <v>0</v>
      </c>
      <c r="I20" s="30">
        <f t="shared" si="2"/>
        <v>0</v>
      </c>
      <c r="J20" s="30">
        <f t="shared" si="3"/>
        <v>0</v>
      </c>
    </row>
    <row r="21" spans="1:10" ht="115.5" customHeight="1" x14ac:dyDescent="0.2">
      <c r="A21" s="24">
        <v>10</v>
      </c>
      <c r="B21" s="14" t="s">
        <v>33</v>
      </c>
      <c r="C21" s="35" t="s">
        <v>9</v>
      </c>
      <c r="D21" s="45">
        <v>1950</v>
      </c>
      <c r="E21" s="28"/>
      <c r="F21" s="27"/>
      <c r="G21" s="28">
        <f t="shared" si="0"/>
        <v>0</v>
      </c>
      <c r="H21" s="29">
        <f t="shared" si="1"/>
        <v>0</v>
      </c>
      <c r="I21" s="30">
        <f t="shared" si="2"/>
        <v>0</v>
      </c>
      <c r="J21" s="30">
        <f t="shared" si="3"/>
        <v>0</v>
      </c>
    </row>
    <row r="22" spans="1:10" ht="63" customHeight="1" x14ac:dyDescent="0.2">
      <c r="A22" s="24">
        <v>11</v>
      </c>
      <c r="B22" s="14" t="s">
        <v>31</v>
      </c>
      <c r="C22" s="35" t="s">
        <v>9</v>
      </c>
      <c r="D22" s="45">
        <v>400</v>
      </c>
      <c r="E22" s="28"/>
      <c r="F22" s="27"/>
      <c r="G22" s="28">
        <f t="shared" si="0"/>
        <v>0</v>
      </c>
      <c r="H22" s="29">
        <f t="shared" si="1"/>
        <v>0</v>
      </c>
      <c r="I22" s="30">
        <f t="shared" si="2"/>
        <v>0</v>
      </c>
      <c r="J22" s="30">
        <f t="shared" si="3"/>
        <v>0</v>
      </c>
    </row>
    <row r="23" spans="1:10" ht="221.25" customHeight="1" x14ac:dyDescent="0.2">
      <c r="A23" s="24">
        <v>12</v>
      </c>
      <c r="B23" s="14" t="s">
        <v>91</v>
      </c>
      <c r="C23" s="35" t="s">
        <v>9</v>
      </c>
      <c r="D23" s="45">
        <v>450</v>
      </c>
      <c r="E23" s="28"/>
      <c r="F23" s="27"/>
      <c r="G23" s="28">
        <f t="shared" si="0"/>
        <v>0</v>
      </c>
      <c r="H23" s="29">
        <f t="shared" si="1"/>
        <v>0</v>
      </c>
      <c r="I23" s="30">
        <f t="shared" si="2"/>
        <v>0</v>
      </c>
      <c r="J23" s="30">
        <f t="shared" si="3"/>
        <v>0</v>
      </c>
    </row>
    <row r="24" spans="1:10" ht="211.5" customHeight="1" x14ac:dyDescent="0.2">
      <c r="A24" s="24">
        <v>13</v>
      </c>
      <c r="B24" s="14" t="s">
        <v>30</v>
      </c>
      <c r="C24" s="35" t="s">
        <v>9</v>
      </c>
      <c r="D24" s="45">
        <v>50</v>
      </c>
      <c r="E24" s="28"/>
      <c r="F24" s="27"/>
      <c r="G24" s="28">
        <f t="shared" si="0"/>
        <v>0</v>
      </c>
      <c r="H24" s="29">
        <f t="shared" si="1"/>
        <v>0</v>
      </c>
      <c r="I24" s="30">
        <f t="shared" si="2"/>
        <v>0</v>
      </c>
      <c r="J24" s="30">
        <f t="shared" si="3"/>
        <v>0</v>
      </c>
    </row>
    <row r="25" spans="1:10" ht="242.25" x14ac:dyDescent="0.2">
      <c r="A25" s="24">
        <v>14</v>
      </c>
      <c r="B25" s="14" t="s">
        <v>42</v>
      </c>
      <c r="C25" s="35" t="s">
        <v>9</v>
      </c>
      <c r="D25" s="45">
        <v>120</v>
      </c>
      <c r="E25" s="28"/>
      <c r="F25" s="27"/>
      <c r="G25" s="28">
        <f t="shared" si="0"/>
        <v>0</v>
      </c>
      <c r="H25" s="29">
        <f t="shared" si="1"/>
        <v>0</v>
      </c>
      <c r="I25" s="30">
        <f t="shared" si="2"/>
        <v>0</v>
      </c>
      <c r="J25" s="30">
        <f t="shared" si="3"/>
        <v>0</v>
      </c>
    </row>
    <row r="26" spans="1:10" ht="62.25" customHeight="1" x14ac:dyDescent="0.2">
      <c r="A26" s="24">
        <v>15</v>
      </c>
      <c r="B26" s="14" t="s">
        <v>43</v>
      </c>
      <c r="C26" s="35" t="s">
        <v>9</v>
      </c>
      <c r="D26" s="45">
        <v>120</v>
      </c>
      <c r="E26" s="28"/>
      <c r="F26" s="27"/>
      <c r="G26" s="28">
        <f t="shared" si="0"/>
        <v>0</v>
      </c>
      <c r="H26" s="29">
        <f t="shared" si="1"/>
        <v>0</v>
      </c>
      <c r="I26" s="30">
        <f t="shared" si="2"/>
        <v>0</v>
      </c>
      <c r="J26" s="30">
        <f t="shared" si="3"/>
        <v>0</v>
      </c>
    </row>
    <row r="27" spans="1:10" ht="62.25" customHeight="1" x14ac:dyDescent="0.2">
      <c r="A27" s="24"/>
      <c r="B27" s="14"/>
      <c r="C27" s="35"/>
      <c r="D27" s="45"/>
      <c r="E27" s="28"/>
      <c r="F27" s="31" t="s">
        <v>81</v>
      </c>
      <c r="G27" s="28"/>
      <c r="H27" s="32">
        <f>SUM(H12:H26)</f>
        <v>0</v>
      </c>
      <c r="I27" s="33">
        <f>SUM(I12:I26)</f>
        <v>0</v>
      </c>
      <c r="J27" s="33">
        <f>SUM(J12:J26)</f>
        <v>0</v>
      </c>
    </row>
    <row r="28" spans="1:10" ht="24" customHeight="1" x14ac:dyDescent="0.2">
      <c r="A28" s="24"/>
      <c r="B28" s="25" t="s">
        <v>67</v>
      </c>
      <c r="C28" s="26"/>
      <c r="D28" s="26"/>
      <c r="E28" s="30"/>
      <c r="F28" s="27"/>
      <c r="G28" s="28"/>
      <c r="H28" s="29"/>
      <c r="I28" s="30"/>
      <c r="J28" s="30"/>
    </row>
    <row r="29" spans="1:10" ht="114.75" x14ac:dyDescent="0.2">
      <c r="A29" s="24">
        <v>1</v>
      </c>
      <c r="B29" s="18" t="s">
        <v>92</v>
      </c>
      <c r="C29" s="24" t="s">
        <v>9</v>
      </c>
      <c r="D29" s="46">
        <v>13000</v>
      </c>
      <c r="E29" s="28"/>
      <c r="F29" s="27"/>
      <c r="G29" s="28">
        <f>E29*1.08</f>
        <v>0</v>
      </c>
      <c r="H29" s="29">
        <f>D29*E29</f>
        <v>0</v>
      </c>
      <c r="I29" s="30">
        <f>J29-H29</f>
        <v>0</v>
      </c>
      <c r="J29" s="30">
        <f>D29*G29</f>
        <v>0</v>
      </c>
    </row>
    <row r="30" spans="1:10" ht="32.25" customHeight="1" x14ac:dyDescent="0.2">
      <c r="A30" s="24"/>
      <c r="B30" s="18"/>
      <c r="C30" s="24"/>
      <c r="D30" s="46"/>
      <c r="E30" s="30"/>
      <c r="F30" s="31" t="s">
        <v>81</v>
      </c>
      <c r="G30" s="28"/>
      <c r="H30" s="32">
        <f>SUM(H29)</f>
        <v>0</v>
      </c>
      <c r="I30" s="33">
        <f>SUM(I29)</f>
        <v>0</v>
      </c>
      <c r="J30" s="33">
        <f>SUM(J29)</f>
        <v>0</v>
      </c>
    </row>
    <row r="31" spans="1:10" ht="27" customHeight="1" x14ac:dyDescent="0.2">
      <c r="A31" s="24"/>
      <c r="B31" s="25" t="s">
        <v>68</v>
      </c>
      <c r="C31" s="24"/>
      <c r="D31" s="46"/>
      <c r="E31" s="30"/>
      <c r="F31" s="27"/>
      <c r="G31" s="28"/>
      <c r="H31" s="29"/>
      <c r="I31" s="30"/>
      <c r="J31" s="30"/>
    </row>
    <row r="32" spans="1:10" ht="60.75" customHeight="1" x14ac:dyDescent="0.2">
      <c r="A32" s="24">
        <v>1</v>
      </c>
      <c r="B32" s="36" t="s">
        <v>38</v>
      </c>
      <c r="C32" s="37" t="s">
        <v>9</v>
      </c>
      <c r="D32" s="47">
        <v>3000</v>
      </c>
      <c r="E32" s="28"/>
      <c r="F32" s="27"/>
      <c r="G32" s="28">
        <f>E32*1.08</f>
        <v>0</v>
      </c>
      <c r="H32" s="29">
        <f>D32*E32</f>
        <v>0</v>
      </c>
      <c r="I32" s="30">
        <f>J32-H32</f>
        <v>0</v>
      </c>
      <c r="J32" s="30">
        <f>D32*G32</f>
        <v>0</v>
      </c>
    </row>
    <row r="33" spans="1:10" ht="60.75" customHeight="1" x14ac:dyDescent="0.2">
      <c r="A33" s="24"/>
      <c r="B33" s="36"/>
      <c r="C33" s="37"/>
      <c r="D33" s="47"/>
      <c r="E33" s="30"/>
      <c r="F33" s="31" t="s">
        <v>81</v>
      </c>
      <c r="G33" s="28"/>
      <c r="H33" s="32">
        <f>SUM(H32)</f>
        <v>0</v>
      </c>
      <c r="I33" s="33">
        <f>SUM(I32)</f>
        <v>0</v>
      </c>
      <c r="J33" s="33">
        <f>SUM(J32)</f>
        <v>0</v>
      </c>
    </row>
    <row r="34" spans="1:10" ht="21" customHeight="1" x14ac:dyDescent="0.2">
      <c r="A34" s="24"/>
      <c r="B34" s="25" t="s">
        <v>69</v>
      </c>
      <c r="C34" s="37"/>
      <c r="D34" s="47"/>
      <c r="E34" s="30"/>
      <c r="F34" s="27"/>
      <c r="G34" s="28"/>
      <c r="H34" s="29"/>
      <c r="I34" s="30"/>
      <c r="J34" s="30"/>
    </row>
    <row r="35" spans="1:10" ht="29.25" customHeight="1" x14ac:dyDescent="0.2">
      <c r="A35" s="24">
        <v>1</v>
      </c>
      <c r="B35" s="14" t="s">
        <v>15</v>
      </c>
      <c r="C35" s="35" t="s">
        <v>16</v>
      </c>
      <c r="D35" s="35">
        <v>500</v>
      </c>
      <c r="E35" s="28"/>
      <c r="F35" s="27"/>
      <c r="G35" s="28">
        <f>E35*1.08</f>
        <v>0</v>
      </c>
      <c r="H35" s="29">
        <f>D35*E35</f>
        <v>0</v>
      </c>
      <c r="I35" s="30">
        <f>J35-H35</f>
        <v>0</v>
      </c>
      <c r="J35" s="30">
        <f>D35*G35</f>
        <v>0</v>
      </c>
    </row>
    <row r="36" spans="1:10" ht="29.25" customHeight="1" x14ac:dyDescent="0.2">
      <c r="A36" s="24"/>
      <c r="B36" s="14"/>
      <c r="C36" s="35"/>
      <c r="D36" s="35"/>
      <c r="E36" s="30"/>
      <c r="F36" s="31" t="s">
        <v>81</v>
      </c>
      <c r="G36" s="28"/>
      <c r="H36" s="32">
        <f>SUM(H35)</f>
        <v>0</v>
      </c>
      <c r="I36" s="33">
        <f>SUM(I35)</f>
        <v>0</v>
      </c>
      <c r="J36" s="33">
        <f>SUM(J35)</f>
        <v>0</v>
      </c>
    </row>
    <row r="37" spans="1:10" ht="33" customHeight="1" x14ac:dyDescent="0.2">
      <c r="A37" s="24"/>
      <c r="B37" s="25" t="s">
        <v>70</v>
      </c>
      <c r="C37" s="38"/>
      <c r="D37" s="48"/>
      <c r="E37" s="30"/>
      <c r="F37" s="27"/>
      <c r="G37" s="28"/>
      <c r="H37" s="29"/>
      <c r="I37" s="30"/>
      <c r="J37" s="30"/>
    </row>
    <row r="38" spans="1:10" ht="54" customHeight="1" x14ac:dyDescent="0.2">
      <c r="A38" s="24">
        <v>1</v>
      </c>
      <c r="B38" s="39" t="s">
        <v>46</v>
      </c>
      <c r="C38" s="24" t="s">
        <v>9</v>
      </c>
      <c r="D38" s="49">
        <v>600</v>
      </c>
      <c r="E38" s="50"/>
      <c r="F38" s="27"/>
      <c r="G38" s="28">
        <f t="shared" ref="G38:G45" si="4">E38*1.08</f>
        <v>0</v>
      </c>
      <c r="H38" s="29">
        <f t="shared" ref="H38:H45" si="5">D38*E38</f>
        <v>0</v>
      </c>
      <c r="I38" s="30">
        <f t="shared" ref="I38:I45" si="6">J38-H38</f>
        <v>0</v>
      </c>
      <c r="J38" s="30">
        <f t="shared" ref="J38:J45" si="7">D38*G38</f>
        <v>0</v>
      </c>
    </row>
    <row r="39" spans="1:10" ht="54" customHeight="1" x14ac:dyDescent="0.2">
      <c r="A39" s="24"/>
      <c r="B39" s="39"/>
      <c r="C39" s="24"/>
      <c r="D39" s="49"/>
      <c r="E39" s="50"/>
      <c r="F39" s="31" t="s">
        <v>81</v>
      </c>
      <c r="G39" s="28"/>
      <c r="H39" s="32">
        <f>SUM(H38)</f>
        <v>0</v>
      </c>
      <c r="I39" s="33">
        <f>SUM(I38)</f>
        <v>0</v>
      </c>
      <c r="J39" s="33">
        <f>SUM(J38)</f>
        <v>0</v>
      </c>
    </row>
    <row r="40" spans="1:10" ht="26.25" customHeight="1" x14ac:dyDescent="0.2">
      <c r="A40" s="24"/>
      <c r="B40" s="25" t="s">
        <v>71</v>
      </c>
      <c r="C40" s="35"/>
      <c r="D40" s="45"/>
      <c r="E40" s="28"/>
      <c r="F40" s="27"/>
      <c r="G40" s="28"/>
      <c r="H40" s="29"/>
      <c r="I40" s="30"/>
      <c r="J40" s="30"/>
    </row>
    <row r="41" spans="1:10" ht="38.25" x14ac:dyDescent="0.2">
      <c r="A41" s="24">
        <v>1</v>
      </c>
      <c r="B41" s="40" t="s">
        <v>32</v>
      </c>
      <c r="C41" s="26" t="s">
        <v>16</v>
      </c>
      <c r="D41" s="48">
        <v>5</v>
      </c>
      <c r="E41" s="30"/>
      <c r="F41" s="27"/>
      <c r="G41" s="28">
        <f t="shared" si="4"/>
        <v>0</v>
      </c>
      <c r="H41" s="29">
        <f t="shared" si="5"/>
        <v>0</v>
      </c>
      <c r="I41" s="30">
        <f t="shared" si="6"/>
        <v>0</v>
      </c>
      <c r="J41" s="30">
        <f t="shared" si="7"/>
        <v>0</v>
      </c>
    </row>
    <row r="42" spans="1:10" ht="33" customHeight="1" x14ac:dyDescent="0.2">
      <c r="A42" s="24"/>
      <c r="B42" s="40"/>
      <c r="C42" s="26"/>
      <c r="D42" s="48"/>
      <c r="E42" s="30"/>
      <c r="F42" s="31" t="s">
        <v>81</v>
      </c>
      <c r="G42" s="28"/>
      <c r="H42" s="32">
        <f>SUM(H41)</f>
        <v>0</v>
      </c>
      <c r="I42" s="33">
        <f>SUM(I41)</f>
        <v>0</v>
      </c>
      <c r="J42" s="33">
        <f>SUM(J41)</f>
        <v>0</v>
      </c>
    </row>
    <row r="43" spans="1:10" ht="33" customHeight="1" x14ac:dyDescent="0.2">
      <c r="A43" s="24"/>
      <c r="B43" s="25" t="s">
        <v>72</v>
      </c>
      <c r="C43" s="26"/>
      <c r="D43" s="48"/>
      <c r="E43" s="30"/>
      <c r="F43" s="27"/>
      <c r="G43" s="28"/>
      <c r="H43" s="29"/>
      <c r="I43" s="30"/>
      <c r="J43" s="30"/>
    </row>
    <row r="44" spans="1:10" ht="57.75" customHeight="1" x14ac:dyDescent="0.2">
      <c r="A44" s="24">
        <v>1</v>
      </c>
      <c r="B44" s="14" t="s">
        <v>39</v>
      </c>
      <c r="C44" s="26" t="s">
        <v>9</v>
      </c>
      <c r="D44" s="45">
        <v>10</v>
      </c>
      <c r="E44" s="30"/>
      <c r="F44" s="27"/>
      <c r="G44" s="28">
        <f t="shared" si="4"/>
        <v>0</v>
      </c>
      <c r="H44" s="29">
        <f t="shared" si="5"/>
        <v>0</v>
      </c>
      <c r="I44" s="30">
        <f t="shared" si="6"/>
        <v>0</v>
      </c>
      <c r="J44" s="30">
        <f t="shared" si="7"/>
        <v>0</v>
      </c>
    </row>
    <row r="45" spans="1:10" ht="39" customHeight="1" x14ac:dyDescent="0.2">
      <c r="A45" s="24">
        <v>2</v>
      </c>
      <c r="B45" s="14" t="s">
        <v>40</v>
      </c>
      <c r="C45" s="26" t="s">
        <v>9</v>
      </c>
      <c r="D45" s="45">
        <v>5</v>
      </c>
      <c r="E45" s="30"/>
      <c r="F45" s="27"/>
      <c r="G45" s="28">
        <f t="shared" si="4"/>
        <v>0</v>
      </c>
      <c r="H45" s="29">
        <f t="shared" si="5"/>
        <v>0</v>
      </c>
      <c r="I45" s="30">
        <f t="shared" si="6"/>
        <v>0</v>
      </c>
      <c r="J45" s="30">
        <f t="shared" si="7"/>
        <v>0</v>
      </c>
    </row>
    <row r="46" spans="1:10" ht="39" customHeight="1" x14ac:dyDescent="0.2">
      <c r="A46" s="24"/>
      <c r="B46" s="14"/>
      <c r="C46" s="26"/>
      <c r="D46" s="45"/>
      <c r="E46" s="30"/>
      <c r="F46" s="31" t="s">
        <v>81</v>
      </c>
      <c r="G46" s="28"/>
      <c r="H46" s="32">
        <f>SUM(H44:H45)</f>
        <v>0</v>
      </c>
      <c r="I46" s="33">
        <f>SUM(I44:I45)</f>
        <v>0</v>
      </c>
      <c r="J46" s="33">
        <f>SUM(J44:J45)</f>
        <v>0</v>
      </c>
    </row>
    <row r="47" spans="1:10" ht="25.5" customHeight="1" x14ac:dyDescent="0.2">
      <c r="A47" s="24"/>
      <c r="B47" s="25" t="s">
        <v>73</v>
      </c>
      <c r="C47" s="26"/>
      <c r="D47" s="45"/>
      <c r="E47" s="30"/>
      <c r="F47" s="27"/>
      <c r="G47" s="28"/>
      <c r="H47" s="29"/>
      <c r="I47" s="30"/>
      <c r="J47" s="30"/>
    </row>
    <row r="48" spans="1:10" ht="22.5" customHeight="1" x14ac:dyDescent="0.2">
      <c r="A48" s="24">
        <v>1</v>
      </c>
      <c r="B48" s="36" t="s">
        <v>44</v>
      </c>
      <c r="C48" s="26" t="s">
        <v>9</v>
      </c>
      <c r="D48" s="45">
        <v>20</v>
      </c>
      <c r="E48" s="28"/>
      <c r="F48" s="27"/>
      <c r="G48" s="28">
        <f t="shared" ref="G48:G49" si="8">E48*1.08</f>
        <v>0</v>
      </c>
      <c r="H48" s="29">
        <f t="shared" ref="H48:H49" si="9">D48*E48</f>
        <v>0</v>
      </c>
      <c r="I48" s="30">
        <f t="shared" ref="I48:I49" si="10">J48-H48</f>
        <v>0</v>
      </c>
      <c r="J48" s="30">
        <f t="shared" ref="J48:J49" si="11">D48*G48</f>
        <v>0</v>
      </c>
    </row>
    <row r="49" spans="1:10" ht="21" customHeight="1" x14ac:dyDescent="0.2">
      <c r="A49" s="24">
        <v>2</v>
      </c>
      <c r="B49" s="14" t="s">
        <v>14</v>
      </c>
      <c r="C49" s="26" t="s">
        <v>9</v>
      </c>
      <c r="D49" s="45">
        <v>2000</v>
      </c>
      <c r="E49" s="28"/>
      <c r="F49" s="27"/>
      <c r="G49" s="28">
        <f t="shared" si="8"/>
        <v>0</v>
      </c>
      <c r="H49" s="29">
        <f t="shared" si="9"/>
        <v>0</v>
      </c>
      <c r="I49" s="30">
        <f t="shared" si="10"/>
        <v>0</v>
      </c>
      <c r="J49" s="30">
        <f t="shared" si="11"/>
        <v>0</v>
      </c>
    </row>
    <row r="50" spans="1:10" ht="38.25" customHeight="1" x14ac:dyDescent="0.2">
      <c r="A50" s="24"/>
      <c r="B50" s="14"/>
      <c r="C50" s="26"/>
      <c r="D50" s="45"/>
      <c r="E50" s="30"/>
      <c r="F50" s="31" t="s">
        <v>81</v>
      </c>
      <c r="G50" s="28"/>
      <c r="H50" s="32">
        <f>SUM(H48:H49)</f>
        <v>0</v>
      </c>
      <c r="I50" s="33">
        <f>SUM(I48:I49)</f>
        <v>0</v>
      </c>
      <c r="J50" s="33">
        <f>SUM(J48:J49)</f>
        <v>0</v>
      </c>
    </row>
    <row r="51" spans="1:10" ht="21" customHeight="1" x14ac:dyDescent="0.2">
      <c r="A51" s="24"/>
      <c r="B51" s="25" t="s">
        <v>100</v>
      </c>
      <c r="C51" s="26"/>
      <c r="D51" s="45"/>
      <c r="E51" s="30"/>
      <c r="F51" s="31"/>
      <c r="G51" s="28"/>
      <c r="H51" s="32"/>
      <c r="I51" s="33"/>
      <c r="J51" s="33"/>
    </row>
    <row r="52" spans="1:10" ht="21" customHeight="1" x14ac:dyDescent="0.2">
      <c r="A52" s="24">
        <v>3</v>
      </c>
      <c r="B52" s="14" t="s">
        <v>13</v>
      </c>
      <c r="C52" s="26" t="s">
        <v>9</v>
      </c>
      <c r="D52" s="45">
        <v>100</v>
      </c>
      <c r="E52" s="28"/>
      <c r="F52" s="27"/>
      <c r="G52" s="28">
        <f t="shared" ref="G52:G53" si="12">E52*1.08</f>
        <v>0</v>
      </c>
      <c r="H52" s="29">
        <f t="shared" ref="H52:H53" si="13">D52*E52</f>
        <v>0</v>
      </c>
      <c r="I52" s="30">
        <f t="shared" ref="I52:I53" si="14">J52-H52</f>
        <v>0</v>
      </c>
      <c r="J52" s="30">
        <f t="shared" ref="J52:J53" si="15">D52*G52</f>
        <v>0</v>
      </c>
    </row>
    <row r="53" spans="1:10" ht="21" customHeight="1" x14ac:dyDescent="0.2">
      <c r="A53" s="24">
        <v>4</v>
      </c>
      <c r="B53" s="14" t="s">
        <v>12</v>
      </c>
      <c r="C53" s="26" t="s">
        <v>9</v>
      </c>
      <c r="D53" s="45">
        <v>800</v>
      </c>
      <c r="E53" s="28"/>
      <c r="F53" s="27"/>
      <c r="G53" s="28">
        <f t="shared" si="12"/>
        <v>0</v>
      </c>
      <c r="H53" s="29">
        <f t="shared" si="13"/>
        <v>0</v>
      </c>
      <c r="I53" s="30">
        <f t="shared" si="14"/>
        <v>0</v>
      </c>
      <c r="J53" s="30">
        <f t="shared" si="15"/>
        <v>0</v>
      </c>
    </row>
    <row r="54" spans="1:10" ht="32.25" customHeight="1" x14ac:dyDescent="0.2">
      <c r="A54" s="24"/>
      <c r="B54" s="14"/>
      <c r="C54" s="26"/>
      <c r="D54" s="45"/>
      <c r="E54" s="30"/>
      <c r="F54" s="31" t="s">
        <v>81</v>
      </c>
      <c r="G54" s="28"/>
      <c r="H54" s="32">
        <f>SUM(H52:H53)</f>
        <v>0</v>
      </c>
      <c r="I54" s="33">
        <f>SUM(I52:I53)</f>
        <v>0</v>
      </c>
      <c r="J54" s="33">
        <f>SUM(J52:J53)</f>
        <v>0</v>
      </c>
    </row>
    <row r="55" spans="1:10" ht="21" customHeight="1" x14ac:dyDescent="0.2">
      <c r="A55" s="24"/>
      <c r="B55" s="25" t="s">
        <v>74</v>
      </c>
      <c r="C55" s="26"/>
      <c r="D55" s="45"/>
      <c r="E55" s="30"/>
      <c r="F55" s="27"/>
      <c r="G55" s="28"/>
      <c r="H55" s="29"/>
      <c r="I55" s="30"/>
      <c r="J55" s="30"/>
    </row>
    <row r="56" spans="1:10" ht="36" customHeight="1" x14ac:dyDescent="0.2">
      <c r="A56" s="24">
        <v>1</v>
      </c>
      <c r="B56" s="14" t="s">
        <v>53</v>
      </c>
      <c r="C56" s="26" t="s">
        <v>9</v>
      </c>
      <c r="D56" s="45">
        <v>1000</v>
      </c>
      <c r="E56" s="28"/>
      <c r="F56" s="27"/>
      <c r="G56" s="28">
        <f t="shared" ref="G56:G69" si="16">E56*1.08</f>
        <v>0</v>
      </c>
      <c r="H56" s="29">
        <f t="shared" ref="H56:H69" si="17">D56*E56</f>
        <v>0</v>
      </c>
      <c r="I56" s="30">
        <f t="shared" ref="I56:I69" si="18">J56-H56</f>
        <v>0</v>
      </c>
      <c r="J56" s="30">
        <f t="shared" ref="J56:J69" si="19">D56*G56</f>
        <v>0</v>
      </c>
    </row>
    <row r="57" spans="1:10" ht="39.75" customHeight="1" x14ac:dyDescent="0.2">
      <c r="A57" s="24">
        <v>2</v>
      </c>
      <c r="B57" s="14" t="s">
        <v>11</v>
      </c>
      <c r="C57" s="26" t="s">
        <v>9</v>
      </c>
      <c r="D57" s="45">
        <v>12500</v>
      </c>
      <c r="E57" s="28"/>
      <c r="F57" s="27"/>
      <c r="G57" s="28">
        <f t="shared" si="16"/>
        <v>0</v>
      </c>
      <c r="H57" s="29">
        <f t="shared" si="17"/>
        <v>0</v>
      </c>
      <c r="I57" s="30">
        <f t="shared" si="18"/>
        <v>0</v>
      </c>
      <c r="J57" s="30">
        <f t="shared" si="19"/>
        <v>0</v>
      </c>
    </row>
    <row r="58" spans="1:10" ht="21" customHeight="1" x14ac:dyDescent="0.2">
      <c r="A58" s="24">
        <v>3</v>
      </c>
      <c r="B58" s="14" t="s">
        <v>60</v>
      </c>
      <c r="C58" s="26" t="s">
        <v>16</v>
      </c>
      <c r="D58" s="45">
        <v>1500</v>
      </c>
      <c r="E58" s="28"/>
      <c r="F58" s="27"/>
      <c r="G58" s="28">
        <f t="shared" si="16"/>
        <v>0</v>
      </c>
      <c r="H58" s="29">
        <f t="shared" si="17"/>
        <v>0</v>
      </c>
      <c r="I58" s="30">
        <f t="shared" si="18"/>
        <v>0</v>
      </c>
      <c r="J58" s="30">
        <f t="shared" si="19"/>
        <v>0</v>
      </c>
    </row>
    <row r="59" spans="1:10" ht="51" customHeight="1" x14ac:dyDescent="0.2">
      <c r="A59" s="24">
        <v>4</v>
      </c>
      <c r="B59" s="14" t="s">
        <v>10</v>
      </c>
      <c r="C59" s="26" t="s">
        <v>9</v>
      </c>
      <c r="D59" s="45">
        <v>640</v>
      </c>
      <c r="E59" s="28"/>
      <c r="F59" s="27"/>
      <c r="G59" s="28">
        <f t="shared" si="16"/>
        <v>0</v>
      </c>
      <c r="H59" s="29">
        <f t="shared" si="17"/>
        <v>0</v>
      </c>
      <c r="I59" s="30">
        <f t="shared" si="18"/>
        <v>0</v>
      </c>
      <c r="J59" s="30">
        <f t="shared" si="19"/>
        <v>0</v>
      </c>
    </row>
    <row r="60" spans="1:10" ht="51" customHeight="1" x14ac:dyDescent="0.2">
      <c r="A60" s="24">
        <v>5</v>
      </c>
      <c r="B60" s="14" t="s">
        <v>64</v>
      </c>
      <c r="C60" s="26" t="s">
        <v>9</v>
      </c>
      <c r="D60" s="45">
        <v>600</v>
      </c>
      <c r="E60" s="28"/>
      <c r="F60" s="27"/>
      <c r="G60" s="28">
        <f t="shared" si="16"/>
        <v>0</v>
      </c>
      <c r="H60" s="29">
        <f t="shared" si="17"/>
        <v>0</v>
      </c>
      <c r="I60" s="30">
        <f t="shared" si="18"/>
        <v>0</v>
      </c>
      <c r="J60" s="30">
        <f t="shared" si="19"/>
        <v>0</v>
      </c>
    </row>
    <row r="61" spans="1:10" ht="45.75" customHeight="1" x14ac:dyDescent="0.2">
      <c r="A61" s="24">
        <v>6</v>
      </c>
      <c r="B61" s="14" t="s">
        <v>50</v>
      </c>
      <c r="C61" s="26" t="s">
        <v>9</v>
      </c>
      <c r="D61" s="45">
        <v>400</v>
      </c>
      <c r="E61" s="28"/>
      <c r="F61" s="27"/>
      <c r="G61" s="28">
        <f t="shared" si="16"/>
        <v>0</v>
      </c>
      <c r="H61" s="29">
        <f t="shared" si="17"/>
        <v>0</v>
      </c>
      <c r="I61" s="30">
        <f t="shared" si="18"/>
        <v>0</v>
      </c>
      <c r="J61" s="30">
        <f t="shared" si="19"/>
        <v>0</v>
      </c>
    </row>
    <row r="62" spans="1:10" ht="45.75" customHeight="1" x14ac:dyDescent="0.2">
      <c r="A62" s="24">
        <v>7</v>
      </c>
      <c r="B62" s="14" t="s">
        <v>49</v>
      </c>
      <c r="C62" s="26" t="s">
        <v>9</v>
      </c>
      <c r="D62" s="45">
        <v>300</v>
      </c>
      <c r="E62" s="28"/>
      <c r="F62" s="27"/>
      <c r="G62" s="28">
        <f t="shared" si="16"/>
        <v>0</v>
      </c>
      <c r="H62" s="29">
        <f t="shared" si="17"/>
        <v>0</v>
      </c>
      <c r="I62" s="30">
        <f t="shared" si="18"/>
        <v>0</v>
      </c>
      <c r="J62" s="30">
        <f t="shared" si="19"/>
        <v>0</v>
      </c>
    </row>
    <row r="63" spans="1:10" ht="45.75" customHeight="1" x14ac:dyDescent="0.2">
      <c r="A63" s="24">
        <v>8</v>
      </c>
      <c r="B63" s="14" t="s">
        <v>51</v>
      </c>
      <c r="C63" s="26" t="s">
        <v>9</v>
      </c>
      <c r="D63" s="45">
        <v>500</v>
      </c>
      <c r="E63" s="28"/>
      <c r="F63" s="27"/>
      <c r="G63" s="28">
        <f t="shared" si="16"/>
        <v>0</v>
      </c>
      <c r="H63" s="29">
        <f t="shared" si="17"/>
        <v>0</v>
      </c>
      <c r="I63" s="30">
        <f t="shared" si="18"/>
        <v>0</v>
      </c>
      <c r="J63" s="30">
        <f t="shared" si="19"/>
        <v>0</v>
      </c>
    </row>
    <row r="64" spans="1:10" ht="68.25" customHeight="1" x14ac:dyDescent="0.2">
      <c r="A64" s="24">
        <v>9</v>
      </c>
      <c r="B64" s="14" t="s">
        <v>58</v>
      </c>
      <c r="C64" s="26" t="s">
        <v>9</v>
      </c>
      <c r="D64" s="45">
        <v>300</v>
      </c>
      <c r="E64" s="28"/>
      <c r="F64" s="27"/>
      <c r="G64" s="28">
        <f t="shared" si="16"/>
        <v>0</v>
      </c>
      <c r="H64" s="29">
        <f t="shared" si="17"/>
        <v>0</v>
      </c>
      <c r="I64" s="30">
        <f t="shared" si="18"/>
        <v>0</v>
      </c>
      <c r="J64" s="30">
        <f t="shared" si="19"/>
        <v>0</v>
      </c>
    </row>
    <row r="65" spans="1:10" ht="66.75" customHeight="1" x14ac:dyDescent="0.2">
      <c r="A65" s="24">
        <v>10</v>
      </c>
      <c r="B65" s="14" t="s">
        <v>52</v>
      </c>
      <c r="C65" s="26" t="s">
        <v>9</v>
      </c>
      <c r="D65" s="45">
        <v>600</v>
      </c>
      <c r="E65" s="28"/>
      <c r="F65" s="27"/>
      <c r="G65" s="28">
        <f t="shared" si="16"/>
        <v>0</v>
      </c>
      <c r="H65" s="29">
        <f t="shared" si="17"/>
        <v>0</v>
      </c>
      <c r="I65" s="30">
        <f t="shared" si="18"/>
        <v>0</v>
      </c>
      <c r="J65" s="30">
        <f t="shared" si="19"/>
        <v>0</v>
      </c>
    </row>
    <row r="66" spans="1:10" ht="45.75" customHeight="1" x14ac:dyDescent="0.2">
      <c r="A66" s="24">
        <v>11</v>
      </c>
      <c r="B66" s="14" t="s">
        <v>48</v>
      </c>
      <c r="C66" s="26" t="s">
        <v>9</v>
      </c>
      <c r="D66" s="45">
        <v>110</v>
      </c>
      <c r="E66" s="28"/>
      <c r="F66" s="27"/>
      <c r="G66" s="28">
        <f t="shared" si="16"/>
        <v>0</v>
      </c>
      <c r="H66" s="29">
        <f t="shared" si="17"/>
        <v>0</v>
      </c>
      <c r="I66" s="30">
        <f t="shared" si="18"/>
        <v>0</v>
      </c>
      <c r="J66" s="30">
        <f t="shared" si="19"/>
        <v>0</v>
      </c>
    </row>
    <row r="67" spans="1:10" ht="45.75" customHeight="1" x14ac:dyDescent="0.2">
      <c r="A67" s="24"/>
      <c r="B67" s="14"/>
      <c r="C67" s="26"/>
      <c r="D67" s="45"/>
      <c r="E67" s="28"/>
      <c r="F67" s="31" t="s">
        <v>81</v>
      </c>
      <c r="G67" s="28"/>
      <c r="H67" s="29">
        <f>SUM(H56:H66)</f>
        <v>0</v>
      </c>
      <c r="I67" s="30">
        <f>SUM(I56:I66)</f>
        <v>0</v>
      </c>
      <c r="J67" s="30">
        <f>SUM(J56:J66)</f>
        <v>0</v>
      </c>
    </row>
    <row r="68" spans="1:10" ht="45.75" customHeight="1" x14ac:dyDescent="0.2">
      <c r="A68" s="24"/>
      <c r="B68" s="25" t="s">
        <v>95</v>
      </c>
      <c r="C68" s="26"/>
      <c r="D68" s="45"/>
      <c r="E68" s="28"/>
      <c r="F68" s="27"/>
      <c r="G68" s="28"/>
      <c r="H68" s="29"/>
      <c r="I68" s="30"/>
      <c r="J68" s="30"/>
    </row>
    <row r="69" spans="1:10" ht="89.25" customHeight="1" x14ac:dyDescent="0.2">
      <c r="A69" s="24">
        <v>12</v>
      </c>
      <c r="B69" s="14" t="s">
        <v>27</v>
      </c>
      <c r="C69" s="26" t="s">
        <v>9</v>
      </c>
      <c r="D69" s="45">
        <v>2000</v>
      </c>
      <c r="E69" s="28"/>
      <c r="F69" s="27"/>
      <c r="G69" s="28">
        <f t="shared" si="16"/>
        <v>0</v>
      </c>
      <c r="H69" s="29">
        <f t="shared" si="17"/>
        <v>0</v>
      </c>
      <c r="I69" s="30">
        <f t="shared" si="18"/>
        <v>0</v>
      </c>
      <c r="J69" s="30">
        <f t="shared" si="19"/>
        <v>0</v>
      </c>
    </row>
    <row r="70" spans="1:10" ht="35.25" customHeight="1" x14ac:dyDescent="0.2">
      <c r="A70" s="24"/>
      <c r="B70" s="14"/>
      <c r="C70" s="26"/>
      <c r="D70" s="45"/>
      <c r="E70" s="30"/>
      <c r="F70" s="31" t="s">
        <v>81</v>
      </c>
      <c r="G70" s="28"/>
      <c r="H70" s="32">
        <f>SUM(H69)</f>
        <v>0</v>
      </c>
      <c r="I70" s="33">
        <f>SUM(I69)</f>
        <v>0</v>
      </c>
      <c r="J70" s="33">
        <f>SUM(J69)</f>
        <v>0</v>
      </c>
    </row>
    <row r="71" spans="1:10" ht="23.25" customHeight="1" x14ac:dyDescent="0.2">
      <c r="A71" s="24"/>
      <c r="B71" s="25" t="s">
        <v>75</v>
      </c>
      <c r="C71" s="26"/>
      <c r="D71" s="45"/>
      <c r="E71" s="30"/>
      <c r="F71" s="27"/>
      <c r="G71" s="28"/>
      <c r="H71" s="29"/>
      <c r="I71" s="30"/>
      <c r="J71" s="30"/>
    </row>
    <row r="72" spans="1:10" ht="25.5" x14ac:dyDescent="0.2">
      <c r="A72" s="24">
        <v>1</v>
      </c>
      <c r="B72" s="14" t="s">
        <v>18</v>
      </c>
      <c r="C72" s="26" t="s">
        <v>9</v>
      </c>
      <c r="D72" s="45">
        <v>13000</v>
      </c>
      <c r="E72" s="28"/>
      <c r="F72" s="27"/>
      <c r="G72" s="28">
        <f t="shared" ref="G72:G77" si="20">E72*1.08</f>
        <v>0</v>
      </c>
      <c r="H72" s="29">
        <f t="shared" ref="H72:H77" si="21">D72*E72</f>
        <v>0</v>
      </c>
      <c r="I72" s="30">
        <f t="shared" ref="I72:I77" si="22">J72-H72</f>
        <v>0</v>
      </c>
      <c r="J72" s="30">
        <f t="shared" ref="J72:J77" si="23">D72*G72</f>
        <v>0</v>
      </c>
    </row>
    <row r="73" spans="1:10" ht="30" customHeight="1" x14ac:dyDescent="0.2">
      <c r="A73" s="24">
        <v>2</v>
      </c>
      <c r="B73" s="14" t="s">
        <v>19</v>
      </c>
      <c r="C73" s="26" t="s">
        <v>9</v>
      </c>
      <c r="D73" s="45">
        <v>7000</v>
      </c>
      <c r="E73" s="28"/>
      <c r="F73" s="27"/>
      <c r="G73" s="28">
        <f t="shared" si="20"/>
        <v>0</v>
      </c>
      <c r="H73" s="29">
        <f t="shared" si="21"/>
        <v>0</v>
      </c>
      <c r="I73" s="30">
        <f t="shared" si="22"/>
        <v>0</v>
      </c>
      <c r="J73" s="30">
        <f t="shared" si="23"/>
        <v>0</v>
      </c>
    </row>
    <row r="74" spans="1:10" ht="27" customHeight="1" x14ac:dyDescent="0.2">
      <c r="A74" s="24">
        <v>3</v>
      </c>
      <c r="B74" s="14" t="s">
        <v>26</v>
      </c>
      <c r="C74" s="26" t="s">
        <v>16</v>
      </c>
      <c r="D74" s="45">
        <v>15</v>
      </c>
      <c r="E74" s="28"/>
      <c r="F74" s="27"/>
      <c r="G74" s="28">
        <f t="shared" si="20"/>
        <v>0</v>
      </c>
      <c r="H74" s="29">
        <f t="shared" si="21"/>
        <v>0</v>
      </c>
      <c r="I74" s="30">
        <f t="shared" si="22"/>
        <v>0</v>
      </c>
      <c r="J74" s="30">
        <f t="shared" si="23"/>
        <v>0</v>
      </c>
    </row>
    <row r="75" spans="1:10" ht="47.25" customHeight="1" x14ac:dyDescent="0.2">
      <c r="A75" s="24">
        <v>4</v>
      </c>
      <c r="B75" s="14" t="s">
        <v>23</v>
      </c>
      <c r="C75" s="26" t="s">
        <v>17</v>
      </c>
      <c r="D75" s="45">
        <v>650</v>
      </c>
      <c r="E75" s="28"/>
      <c r="F75" s="27"/>
      <c r="G75" s="28">
        <f t="shared" si="20"/>
        <v>0</v>
      </c>
      <c r="H75" s="29">
        <f t="shared" si="21"/>
        <v>0</v>
      </c>
      <c r="I75" s="30">
        <f t="shared" si="22"/>
        <v>0</v>
      </c>
      <c r="J75" s="30">
        <f t="shared" si="23"/>
        <v>0</v>
      </c>
    </row>
    <row r="76" spans="1:10" ht="30" customHeight="1" x14ac:dyDescent="0.2">
      <c r="A76" s="24">
        <v>5</v>
      </c>
      <c r="B76" s="14" t="s">
        <v>28</v>
      </c>
      <c r="C76" s="26" t="s">
        <v>9</v>
      </c>
      <c r="D76" s="45">
        <v>100</v>
      </c>
      <c r="E76" s="28"/>
      <c r="F76" s="27"/>
      <c r="G76" s="28">
        <f t="shared" si="20"/>
        <v>0</v>
      </c>
      <c r="H76" s="29">
        <f t="shared" si="21"/>
        <v>0</v>
      </c>
      <c r="I76" s="30">
        <f t="shared" si="22"/>
        <v>0</v>
      </c>
      <c r="J76" s="30">
        <f t="shared" si="23"/>
        <v>0</v>
      </c>
    </row>
    <row r="77" spans="1:10" ht="39" customHeight="1" x14ac:dyDescent="0.2">
      <c r="A77" s="24">
        <v>6</v>
      </c>
      <c r="B77" s="14" t="s">
        <v>45</v>
      </c>
      <c r="C77" s="26" t="s">
        <v>9</v>
      </c>
      <c r="D77" s="45">
        <v>7000</v>
      </c>
      <c r="E77" s="28"/>
      <c r="F77" s="27"/>
      <c r="G77" s="28">
        <f t="shared" si="20"/>
        <v>0</v>
      </c>
      <c r="H77" s="29">
        <f t="shared" si="21"/>
        <v>0</v>
      </c>
      <c r="I77" s="30">
        <f t="shared" si="22"/>
        <v>0</v>
      </c>
      <c r="J77" s="30">
        <f t="shared" si="23"/>
        <v>0</v>
      </c>
    </row>
    <row r="78" spans="1:10" ht="39" customHeight="1" x14ac:dyDescent="0.2">
      <c r="A78" s="24"/>
      <c r="B78" s="14"/>
      <c r="C78" s="26"/>
      <c r="D78" s="45"/>
      <c r="E78" s="30"/>
      <c r="F78" s="31" t="s">
        <v>81</v>
      </c>
      <c r="G78" s="28"/>
      <c r="H78" s="32">
        <f>SUM(H72:H77)</f>
        <v>0</v>
      </c>
      <c r="I78" s="33">
        <f>SUM(I72:I77)</f>
        <v>0</v>
      </c>
      <c r="J78" s="33">
        <f>SUM(J72:J77)</f>
        <v>0</v>
      </c>
    </row>
    <row r="79" spans="1:10" ht="39" customHeight="1" x14ac:dyDescent="0.2">
      <c r="A79" s="24"/>
      <c r="B79" s="25" t="s">
        <v>101</v>
      </c>
      <c r="C79" s="26"/>
      <c r="D79" s="45"/>
      <c r="E79" s="30"/>
      <c r="F79" s="31"/>
      <c r="G79" s="28"/>
      <c r="H79" s="32"/>
      <c r="I79" s="33"/>
      <c r="J79" s="33"/>
    </row>
    <row r="80" spans="1:10" ht="39" customHeight="1" x14ac:dyDescent="0.2">
      <c r="A80" s="24">
        <v>7</v>
      </c>
      <c r="B80" s="14" t="s">
        <v>57</v>
      </c>
      <c r="C80" s="26" t="s">
        <v>9</v>
      </c>
      <c r="D80" s="45">
        <v>1000</v>
      </c>
      <c r="E80" s="28"/>
      <c r="F80" s="27"/>
      <c r="G80" s="28">
        <f t="shared" ref="G80" si="24">E80*1.08</f>
        <v>0</v>
      </c>
      <c r="H80" s="29">
        <f t="shared" ref="H80" si="25">D80*E80</f>
        <v>0</v>
      </c>
      <c r="I80" s="30">
        <f t="shared" ref="I80" si="26">J80-H80</f>
        <v>0</v>
      </c>
      <c r="J80" s="30">
        <f t="shared" ref="J80" si="27">D80*G80</f>
        <v>0</v>
      </c>
    </row>
    <row r="81" spans="1:10" ht="39" customHeight="1" x14ac:dyDescent="0.2">
      <c r="A81" s="24"/>
      <c r="B81" s="14"/>
      <c r="C81" s="26"/>
      <c r="D81" s="45"/>
      <c r="E81" s="30"/>
      <c r="F81" s="31" t="s">
        <v>81</v>
      </c>
      <c r="G81" s="28"/>
      <c r="H81" s="32">
        <f>SUM(H80)</f>
        <v>0</v>
      </c>
      <c r="I81" s="33">
        <f>SUM(I80)</f>
        <v>0</v>
      </c>
      <c r="J81" s="33">
        <f>SUM(J80)</f>
        <v>0</v>
      </c>
    </row>
    <row r="82" spans="1:10" ht="24" customHeight="1" x14ac:dyDescent="0.2">
      <c r="A82" s="24"/>
      <c r="B82" s="25" t="s">
        <v>76</v>
      </c>
      <c r="C82" s="26"/>
      <c r="D82" s="45"/>
      <c r="E82" s="30"/>
      <c r="F82" s="27"/>
      <c r="G82" s="28"/>
      <c r="H82" s="29"/>
      <c r="I82" s="30"/>
      <c r="J82" s="30"/>
    </row>
    <row r="83" spans="1:10" ht="28.5" customHeight="1" x14ac:dyDescent="0.2">
      <c r="A83" s="24">
        <v>1</v>
      </c>
      <c r="B83" s="14" t="s">
        <v>93</v>
      </c>
      <c r="C83" s="26" t="s">
        <v>9</v>
      </c>
      <c r="D83" s="45">
        <v>300</v>
      </c>
      <c r="E83" s="28"/>
      <c r="F83" s="27"/>
      <c r="G83" s="28">
        <f t="shared" ref="G83:G88" si="28">E83*1.08</f>
        <v>0</v>
      </c>
      <c r="H83" s="29">
        <f t="shared" ref="H83:H88" si="29">D83*E83</f>
        <v>0</v>
      </c>
      <c r="I83" s="30">
        <f t="shared" ref="I83:I88" si="30">J83-H83</f>
        <v>0</v>
      </c>
      <c r="J83" s="30">
        <f t="shared" ref="J83:J88" si="31">D83*G83</f>
        <v>0</v>
      </c>
    </row>
    <row r="84" spans="1:10" ht="27" customHeight="1" x14ac:dyDescent="0.2">
      <c r="A84" s="24">
        <v>2</v>
      </c>
      <c r="B84" s="14" t="s">
        <v>94</v>
      </c>
      <c r="C84" s="26" t="s">
        <v>9</v>
      </c>
      <c r="D84" s="45">
        <v>900</v>
      </c>
      <c r="E84" s="28"/>
      <c r="F84" s="27"/>
      <c r="G84" s="28">
        <f t="shared" si="28"/>
        <v>0</v>
      </c>
      <c r="H84" s="29">
        <f t="shared" si="29"/>
        <v>0</v>
      </c>
      <c r="I84" s="30">
        <f t="shared" si="30"/>
        <v>0</v>
      </c>
      <c r="J84" s="30">
        <f t="shared" si="31"/>
        <v>0</v>
      </c>
    </row>
    <row r="85" spans="1:10" ht="49.5" customHeight="1" x14ac:dyDescent="0.2">
      <c r="A85" s="24"/>
      <c r="B85" s="14"/>
      <c r="C85" s="26"/>
      <c r="D85" s="45"/>
      <c r="E85" s="28"/>
      <c r="F85" s="31" t="s">
        <v>81</v>
      </c>
      <c r="G85" s="28"/>
      <c r="H85" s="32">
        <f>SUM(H83:H84)</f>
        <v>0</v>
      </c>
      <c r="I85" s="33">
        <f>SUM(I83:I84)</f>
        <v>0</v>
      </c>
      <c r="J85" s="33">
        <f>SUM(J83:J84)</f>
        <v>0</v>
      </c>
    </row>
    <row r="86" spans="1:10" ht="29.25" customHeight="1" x14ac:dyDescent="0.2">
      <c r="A86" s="24"/>
      <c r="B86" s="25" t="s">
        <v>96</v>
      </c>
      <c r="C86" s="26"/>
      <c r="D86" s="45"/>
      <c r="E86" s="28"/>
      <c r="F86" s="27"/>
      <c r="G86" s="28"/>
      <c r="H86" s="29"/>
      <c r="I86" s="30"/>
      <c r="J86" s="30"/>
    </row>
    <row r="87" spans="1:10" ht="49.5" customHeight="1" x14ac:dyDescent="0.2">
      <c r="A87" s="24">
        <v>4</v>
      </c>
      <c r="B87" s="14" t="s">
        <v>61</v>
      </c>
      <c r="C87" s="26" t="s">
        <v>16</v>
      </c>
      <c r="D87" s="45">
        <v>50</v>
      </c>
      <c r="E87" s="28"/>
      <c r="F87" s="27"/>
      <c r="G87" s="28">
        <f t="shared" si="28"/>
        <v>0</v>
      </c>
      <c r="H87" s="29">
        <f t="shared" si="29"/>
        <v>0</v>
      </c>
      <c r="I87" s="30">
        <f t="shared" si="30"/>
        <v>0</v>
      </c>
      <c r="J87" s="30">
        <f t="shared" si="31"/>
        <v>0</v>
      </c>
    </row>
    <row r="88" spans="1:10" ht="25.5" customHeight="1" x14ac:dyDescent="0.2">
      <c r="A88" s="24">
        <v>5</v>
      </c>
      <c r="B88" s="14" t="s">
        <v>25</v>
      </c>
      <c r="C88" s="26" t="s">
        <v>9</v>
      </c>
      <c r="D88" s="45">
        <v>27000</v>
      </c>
      <c r="E88" s="28"/>
      <c r="F88" s="27"/>
      <c r="G88" s="28">
        <f t="shared" si="28"/>
        <v>0</v>
      </c>
      <c r="H88" s="29">
        <f t="shared" si="29"/>
        <v>0</v>
      </c>
      <c r="I88" s="30">
        <f t="shared" si="30"/>
        <v>0</v>
      </c>
      <c r="J88" s="30">
        <f t="shared" si="31"/>
        <v>0</v>
      </c>
    </row>
    <row r="89" spans="1:10" ht="25.5" customHeight="1" x14ac:dyDescent="0.2">
      <c r="A89" s="24"/>
      <c r="B89" s="14"/>
      <c r="C89" s="26"/>
      <c r="D89" s="45"/>
      <c r="E89" s="30"/>
      <c r="F89" s="31" t="s">
        <v>81</v>
      </c>
      <c r="G89" s="28"/>
      <c r="H89" s="32">
        <f>SUM(H87:H88)</f>
        <v>0</v>
      </c>
      <c r="I89" s="33">
        <f>SUM(I87:I88)</f>
        <v>0</v>
      </c>
      <c r="J89" s="33">
        <f>SUM(J87:J88)</f>
        <v>0</v>
      </c>
    </row>
    <row r="90" spans="1:10" ht="25.5" customHeight="1" x14ac:dyDescent="0.2">
      <c r="A90" s="24"/>
      <c r="B90" s="25" t="s">
        <v>102</v>
      </c>
      <c r="C90" s="26"/>
      <c r="D90" s="45"/>
      <c r="E90" s="30"/>
      <c r="F90" s="31"/>
      <c r="G90" s="28"/>
      <c r="H90" s="32"/>
      <c r="I90" s="33"/>
      <c r="J90" s="33"/>
    </row>
    <row r="91" spans="1:10" ht="50.25" customHeight="1" x14ac:dyDescent="0.2">
      <c r="A91" s="24">
        <v>3</v>
      </c>
      <c r="B91" s="14" t="s">
        <v>54</v>
      </c>
      <c r="C91" s="26" t="s">
        <v>55</v>
      </c>
      <c r="D91" s="45">
        <v>200</v>
      </c>
      <c r="E91" s="28"/>
      <c r="F91" s="27"/>
      <c r="G91" s="28">
        <f t="shared" ref="G91" si="32">E91*1.08</f>
        <v>0</v>
      </c>
      <c r="H91" s="29">
        <f t="shared" ref="H91" si="33">D91*E91</f>
        <v>0</v>
      </c>
      <c r="I91" s="30">
        <f t="shared" ref="I91" si="34">J91-H91</f>
        <v>0</v>
      </c>
      <c r="J91" s="30">
        <f t="shared" ref="J91" si="35">D91*G91</f>
        <v>0</v>
      </c>
    </row>
    <row r="92" spans="1:10" ht="25.5" customHeight="1" x14ac:dyDescent="0.2">
      <c r="A92" s="24"/>
      <c r="B92" s="14"/>
      <c r="C92" s="26"/>
      <c r="D92" s="45"/>
      <c r="E92" s="30"/>
      <c r="F92" s="31" t="s">
        <v>81</v>
      </c>
      <c r="G92" s="28"/>
      <c r="H92" s="32">
        <f>SUM(H91)</f>
        <v>0</v>
      </c>
      <c r="I92" s="33">
        <f>SUM(I91)</f>
        <v>0</v>
      </c>
      <c r="J92" s="33">
        <f>SUM(J91)</f>
        <v>0</v>
      </c>
    </row>
    <row r="93" spans="1:10" ht="27" customHeight="1" x14ac:dyDescent="0.2">
      <c r="A93" s="24"/>
      <c r="B93" s="25" t="s">
        <v>77</v>
      </c>
      <c r="C93" s="26"/>
      <c r="D93" s="45"/>
      <c r="E93" s="30"/>
      <c r="F93" s="27"/>
      <c r="G93" s="28"/>
      <c r="H93" s="29"/>
      <c r="I93" s="30"/>
      <c r="J93" s="30"/>
    </row>
    <row r="94" spans="1:10" ht="25.5" x14ac:dyDescent="0.2">
      <c r="A94" s="24">
        <v>1</v>
      </c>
      <c r="B94" s="14" t="s">
        <v>20</v>
      </c>
      <c r="C94" s="26" t="s">
        <v>9</v>
      </c>
      <c r="D94" s="45">
        <v>8000</v>
      </c>
      <c r="E94" s="28"/>
      <c r="F94" s="27"/>
      <c r="G94" s="28">
        <f t="shared" ref="G94:G95" si="36">E94*1.08</f>
        <v>0</v>
      </c>
      <c r="H94" s="29">
        <f t="shared" ref="H94:H95" si="37">D94*E94</f>
        <v>0</v>
      </c>
      <c r="I94" s="30">
        <f t="shared" ref="I94:I95" si="38">J94-H94</f>
        <v>0</v>
      </c>
      <c r="J94" s="30">
        <f t="shared" ref="J94:J95" si="39">D94*G94</f>
        <v>0</v>
      </c>
    </row>
    <row r="95" spans="1:10" ht="28.5" customHeight="1" x14ac:dyDescent="0.2">
      <c r="A95" s="24">
        <v>4</v>
      </c>
      <c r="B95" s="14" t="s">
        <v>21</v>
      </c>
      <c r="C95" s="26" t="s">
        <v>9</v>
      </c>
      <c r="D95" s="45">
        <v>2000</v>
      </c>
      <c r="E95" s="28"/>
      <c r="F95" s="27"/>
      <c r="G95" s="28">
        <f t="shared" si="36"/>
        <v>0</v>
      </c>
      <c r="H95" s="29">
        <f t="shared" si="37"/>
        <v>0</v>
      </c>
      <c r="I95" s="30">
        <f t="shared" si="38"/>
        <v>0</v>
      </c>
      <c r="J95" s="30">
        <f t="shared" si="39"/>
        <v>0</v>
      </c>
    </row>
    <row r="96" spans="1:10" ht="28.5" customHeight="1" x14ac:dyDescent="0.2">
      <c r="A96" s="24"/>
      <c r="B96" s="14"/>
      <c r="C96" s="26"/>
      <c r="D96" s="45"/>
      <c r="E96" s="30"/>
      <c r="F96" s="31" t="s">
        <v>81</v>
      </c>
      <c r="G96" s="28"/>
      <c r="H96" s="32">
        <f>SUM(H94:H95)</f>
        <v>0</v>
      </c>
      <c r="I96" s="33">
        <f>SUM(I94:I95)</f>
        <v>0</v>
      </c>
      <c r="J96" s="33">
        <f>SUM(J94:J95)</f>
        <v>0</v>
      </c>
    </row>
    <row r="97" spans="1:10" ht="28.5" customHeight="1" x14ac:dyDescent="0.2">
      <c r="A97" s="24"/>
      <c r="B97" s="25" t="s">
        <v>97</v>
      </c>
      <c r="C97" s="26"/>
      <c r="D97" s="45"/>
      <c r="E97" s="30"/>
      <c r="F97" s="31"/>
      <c r="G97" s="28"/>
      <c r="H97" s="32"/>
      <c r="I97" s="33"/>
      <c r="J97" s="33"/>
    </row>
    <row r="98" spans="1:10" ht="28.5" customHeight="1" x14ac:dyDescent="0.2">
      <c r="A98" s="24">
        <v>2</v>
      </c>
      <c r="B98" s="14" t="s">
        <v>56</v>
      </c>
      <c r="C98" s="26" t="s">
        <v>16</v>
      </c>
      <c r="D98" s="45">
        <v>70</v>
      </c>
      <c r="E98" s="28"/>
      <c r="F98" s="27"/>
      <c r="G98" s="28">
        <f t="shared" ref="G98:G99" si="40">E98*1.08</f>
        <v>0</v>
      </c>
      <c r="H98" s="29">
        <f t="shared" ref="H98:H99" si="41">D98*E98</f>
        <v>0</v>
      </c>
      <c r="I98" s="30">
        <f t="shared" ref="I98:I99" si="42">J98-H98</f>
        <v>0</v>
      </c>
      <c r="J98" s="30">
        <f t="shared" ref="J98:J99" si="43">D98*G98</f>
        <v>0</v>
      </c>
    </row>
    <row r="99" spans="1:10" ht="28.5" customHeight="1" x14ac:dyDescent="0.2">
      <c r="A99" s="24">
        <v>5</v>
      </c>
      <c r="B99" s="14" t="s">
        <v>41</v>
      </c>
      <c r="C99" s="26" t="s">
        <v>9</v>
      </c>
      <c r="D99" s="45">
        <v>3000</v>
      </c>
      <c r="E99" s="28"/>
      <c r="F99" s="27"/>
      <c r="G99" s="28">
        <f t="shared" si="40"/>
        <v>0</v>
      </c>
      <c r="H99" s="29">
        <f t="shared" si="41"/>
        <v>0</v>
      </c>
      <c r="I99" s="30">
        <f t="shared" si="42"/>
        <v>0</v>
      </c>
      <c r="J99" s="30">
        <f t="shared" si="43"/>
        <v>0</v>
      </c>
    </row>
    <row r="100" spans="1:10" ht="28.5" customHeight="1" x14ac:dyDescent="0.2">
      <c r="A100" s="24"/>
      <c r="B100" s="14"/>
      <c r="C100" s="26"/>
      <c r="D100" s="45"/>
      <c r="E100" s="30"/>
      <c r="F100" s="31"/>
      <c r="G100" s="28"/>
      <c r="H100" s="32">
        <f>SUM(H98:H99)</f>
        <v>0</v>
      </c>
      <c r="I100" s="33">
        <f>SUM(I98:I99)</f>
        <v>0</v>
      </c>
      <c r="J100" s="33">
        <f>SUM(J98:J99)</f>
        <v>0</v>
      </c>
    </row>
    <row r="101" spans="1:10" ht="28.5" customHeight="1" x14ac:dyDescent="0.2">
      <c r="A101" s="24"/>
      <c r="B101" s="25" t="s">
        <v>99</v>
      </c>
      <c r="C101" s="26"/>
      <c r="D101" s="45"/>
      <c r="E101" s="30"/>
      <c r="F101" s="31"/>
      <c r="G101" s="28"/>
      <c r="H101" s="32"/>
      <c r="I101" s="33"/>
      <c r="J101" s="33"/>
    </row>
    <row r="102" spans="1:10" ht="28.5" customHeight="1" x14ac:dyDescent="0.2">
      <c r="A102" s="24">
        <v>3</v>
      </c>
      <c r="B102" s="14" t="s">
        <v>22</v>
      </c>
      <c r="C102" s="26" t="s">
        <v>9</v>
      </c>
      <c r="D102" s="45">
        <v>2000</v>
      </c>
      <c r="E102" s="28"/>
      <c r="F102" s="27"/>
      <c r="G102" s="28">
        <f t="shared" ref="G102" si="44">E102*1.08</f>
        <v>0</v>
      </c>
      <c r="H102" s="29">
        <f t="shared" ref="H102" si="45">D102*E102</f>
        <v>0</v>
      </c>
      <c r="I102" s="30">
        <f t="shared" ref="I102" si="46">J102-H102</f>
        <v>0</v>
      </c>
      <c r="J102" s="30">
        <f t="shared" ref="J102" si="47">D102*G102</f>
        <v>0</v>
      </c>
    </row>
    <row r="103" spans="1:10" ht="28.5" customHeight="1" x14ac:dyDescent="0.2">
      <c r="A103" s="24"/>
      <c r="B103" s="14"/>
      <c r="C103" s="26"/>
      <c r="D103" s="45"/>
      <c r="E103" s="30"/>
      <c r="F103" s="31" t="s">
        <v>81</v>
      </c>
      <c r="G103" s="28"/>
      <c r="H103" s="32">
        <f>SUM(H102)</f>
        <v>0</v>
      </c>
      <c r="I103" s="33">
        <f>SUM(I102)</f>
        <v>0</v>
      </c>
      <c r="J103" s="33">
        <f>SUM(J102)</f>
        <v>0</v>
      </c>
    </row>
    <row r="104" spans="1:10" ht="28.5" customHeight="1" x14ac:dyDescent="0.2">
      <c r="A104" s="24"/>
      <c r="B104" s="14"/>
      <c r="C104" s="26"/>
      <c r="D104" s="45"/>
      <c r="E104" s="30"/>
      <c r="F104" s="31"/>
      <c r="G104" s="28"/>
      <c r="H104" s="32"/>
      <c r="I104" s="33"/>
      <c r="J104" s="33"/>
    </row>
    <row r="105" spans="1:10" ht="28.5" customHeight="1" x14ac:dyDescent="0.2">
      <c r="A105" s="24"/>
      <c r="B105" s="25" t="s">
        <v>78</v>
      </c>
      <c r="C105" s="26"/>
      <c r="D105" s="45"/>
      <c r="E105" s="30"/>
      <c r="F105" s="27"/>
      <c r="G105" s="28"/>
      <c r="H105" s="29"/>
      <c r="I105" s="30"/>
      <c r="J105" s="30"/>
    </row>
    <row r="106" spans="1:10" ht="28.5" customHeight="1" x14ac:dyDescent="0.2">
      <c r="A106" s="24">
        <v>1</v>
      </c>
      <c r="B106" s="14" t="s">
        <v>24</v>
      </c>
      <c r="C106" s="26" t="s">
        <v>9</v>
      </c>
      <c r="D106" s="45">
        <v>11100</v>
      </c>
      <c r="E106" s="28"/>
      <c r="F106" s="27"/>
      <c r="G106" s="28">
        <f t="shared" ref="G106:G107" si="48">E106*1.08</f>
        <v>0</v>
      </c>
      <c r="H106" s="29">
        <f t="shared" ref="H106:H107" si="49">D106*E106</f>
        <v>0</v>
      </c>
      <c r="I106" s="30">
        <f t="shared" ref="I106:I107" si="50">J106-H106</f>
        <v>0</v>
      </c>
      <c r="J106" s="30">
        <f t="shared" ref="J106:J107" si="51">D106*G106</f>
        <v>0</v>
      </c>
    </row>
    <row r="107" spans="1:10" ht="24" customHeight="1" x14ac:dyDescent="0.2">
      <c r="A107" s="24">
        <v>2</v>
      </c>
      <c r="B107" s="14" t="s">
        <v>29</v>
      </c>
      <c r="C107" s="26" t="s">
        <v>9</v>
      </c>
      <c r="D107" s="45">
        <v>11000</v>
      </c>
      <c r="E107" s="28"/>
      <c r="F107" s="27"/>
      <c r="G107" s="28">
        <f t="shared" si="48"/>
        <v>0</v>
      </c>
      <c r="H107" s="29">
        <f t="shared" si="49"/>
        <v>0</v>
      </c>
      <c r="I107" s="30">
        <f t="shared" si="50"/>
        <v>0</v>
      </c>
      <c r="J107" s="30">
        <f t="shared" si="51"/>
        <v>0</v>
      </c>
    </row>
    <row r="108" spans="1:10" ht="24" customHeight="1" x14ac:dyDescent="0.2">
      <c r="A108" s="24"/>
      <c r="B108" s="14"/>
      <c r="C108" s="26"/>
      <c r="D108" s="45"/>
      <c r="E108" s="30"/>
      <c r="F108" s="31" t="s">
        <v>81</v>
      </c>
      <c r="G108" s="28"/>
      <c r="H108" s="32">
        <f>SUM(H106:H107)</f>
        <v>0</v>
      </c>
      <c r="I108" s="33">
        <f>SUM(I106:I107)</f>
        <v>0</v>
      </c>
      <c r="J108" s="33">
        <f>SUM(J106:J107)</f>
        <v>0</v>
      </c>
    </row>
    <row r="109" spans="1:10" ht="24" customHeight="1" x14ac:dyDescent="0.2">
      <c r="A109" s="24"/>
      <c r="B109" s="25" t="s">
        <v>79</v>
      </c>
      <c r="C109" s="26"/>
      <c r="D109" s="45"/>
      <c r="E109" s="30"/>
      <c r="F109" s="31"/>
      <c r="G109" s="28"/>
      <c r="H109" s="32"/>
      <c r="I109" s="33"/>
      <c r="J109" s="33"/>
    </row>
    <row r="110" spans="1:10" ht="60" customHeight="1" x14ac:dyDescent="0.2">
      <c r="A110" s="24">
        <v>1</v>
      </c>
      <c r="B110" s="14" t="s">
        <v>83</v>
      </c>
      <c r="C110" s="26" t="s">
        <v>9</v>
      </c>
      <c r="D110" s="45">
        <v>7000</v>
      </c>
      <c r="E110" s="28"/>
      <c r="F110" s="27"/>
      <c r="G110" s="28">
        <f>E110*1.08</f>
        <v>0</v>
      </c>
      <c r="H110" s="29">
        <f>D110*E110</f>
        <v>0</v>
      </c>
      <c r="I110" s="30">
        <f>J110-H110</f>
        <v>0</v>
      </c>
      <c r="J110" s="30">
        <f>D110*G110</f>
        <v>0</v>
      </c>
    </row>
    <row r="111" spans="1:10" ht="24" customHeight="1" x14ac:dyDescent="0.2">
      <c r="A111" s="24"/>
      <c r="B111" s="14"/>
      <c r="C111" s="26"/>
      <c r="D111" s="45"/>
      <c r="E111" s="30"/>
      <c r="F111" s="31" t="s">
        <v>81</v>
      </c>
      <c r="G111" s="28"/>
      <c r="H111" s="32">
        <f>SUM(H110)</f>
        <v>0</v>
      </c>
      <c r="I111" s="33">
        <f>SUM(I110)</f>
        <v>0</v>
      </c>
      <c r="J111" s="33">
        <f>SUM(J110)</f>
        <v>0</v>
      </c>
    </row>
    <row r="112" spans="1:10" ht="21" customHeight="1" x14ac:dyDescent="0.2">
      <c r="A112" s="24"/>
      <c r="B112" s="25" t="s">
        <v>84</v>
      </c>
      <c r="C112" s="26"/>
      <c r="D112" s="45"/>
      <c r="E112" s="30"/>
      <c r="F112" s="27"/>
      <c r="G112" s="28"/>
      <c r="H112" s="29"/>
      <c r="I112" s="30"/>
      <c r="J112" s="30"/>
    </row>
    <row r="113" spans="1:10" ht="37.5" customHeight="1" x14ac:dyDescent="0.2">
      <c r="A113" s="24">
        <v>1</v>
      </c>
      <c r="B113" s="39" t="s">
        <v>86</v>
      </c>
      <c r="C113" s="26" t="s">
        <v>9</v>
      </c>
      <c r="D113" s="46">
        <v>350</v>
      </c>
      <c r="E113" s="30"/>
      <c r="F113" s="27"/>
      <c r="G113" s="28">
        <f>E113*1.08</f>
        <v>0</v>
      </c>
      <c r="H113" s="29">
        <f>D113*E113</f>
        <v>0</v>
      </c>
      <c r="I113" s="30">
        <f>J113-H113</f>
        <v>0</v>
      </c>
      <c r="J113" s="30">
        <f>D113*G113</f>
        <v>0</v>
      </c>
    </row>
    <row r="114" spans="1:10" ht="59.25" customHeight="1" x14ac:dyDescent="0.2">
      <c r="A114" s="24">
        <v>2</v>
      </c>
      <c r="B114" s="39" t="s">
        <v>98</v>
      </c>
      <c r="C114" s="26" t="s">
        <v>9</v>
      </c>
      <c r="D114" s="46">
        <v>350</v>
      </c>
      <c r="E114" s="30"/>
      <c r="F114" s="27"/>
      <c r="G114" s="28">
        <f>E114*1.08</f>
        <v>0</v>
      </c>
      <c r="H114" s="29">
        <f>D114*E114</f>
        <v>0</v>
      </c>
      <c r="I114" s="30">
        <f>J114-H114</f>
        <v>0</v>
      </c>
      <c r="J114" s="30">
        <f>D114*G114</f>
        <v>0</v>
      </c>
    </row>
    <row r="115" spans="1:10" ht="38.25" customHeight="1" x14ac:dyDescent="0.2">
      <c r="A115" s="24">
        <v>3</v>
      </c>
      <c r="B115" s="39" t="s">
        <v>59</v>
      </c>
      <c r="C115" s="26" t="s">
        <v>9</v>
      </c>
      <c r="D115" s="46">
        <v>350</v>
      </c>
      <c r="E115" s="30"/>
      <c r="F115" s="27"/>
      <c r="G115" s="28">
        <f>E115*1.08</f>
        <v>0</v>
      </c>
      <c r="H115" s="29">
        <f>D115*E115</f>
        <v>0</v>
      </c>
      <c r="I115" s="30">
        <f>J115-H115</f>
        <v>0</v>
      </c>
      <c r="J115" s="30">
        <f>D115*G115</f>
        <v>0</v>
      </c>
    </row>
    <row r="116" spans="1:10" ht="15.75" x14ac:dyDescent="0.2">
      <c r="A116" s="7"/>
      <c r="B116" s="15"/>
      <c r="C116" s="7"/>
      <c r="D116" s="16"/>
      <c r="E116" s="9"/>
      <c r="F116" s="21" t="s">
        <v>81</v>
      </c>
      <c r="G116" s="54"/>
      <c r="H116" s="20">
        <f>SUM(H113:H115)</f>
        <v>0</v>
      </c>
      <c r="I116" s="20">
        <f>SUM(I113:I115)</f>
        <v>0</v>
      </c>
      <c r="J116" s="20">
        <f>SUM(J113:J115)</f>
        <v>0</v>
      </c>
    </row>
    <row r="117" spans="1:10" ht="15.75" x14ac:dyDescent="0.2">
      <c r="A117" s="7"/>
      <c r="B117" s="15"/>
      <c r="C117" s="7"/>
      <c r="D117" s="16"/>
      <c r="E117" s="9"/>
      <c r="F117" s="52"/>
      <c r="G117" s="17"/>
      <c r="H117" s="53"/>
      <c r="I117" s="53"/>
      <c r="J117" s="53"/>
    </row>
    <row r="118" spans="1:10" x14ac:dyDescent="0.2">
      <c r="A118" s="7"/>
      <c r="B118" s="15"/>
      <c r="C118" s="7"/>
      <c r="D118" s="8"/>
      <c r="E118" s="9"/>
      <c r="F118" s="10"/>
      <c r="G118" s="11"/>
      <c r="H118" s="10"/>
      <c r="I118" s="10"/>
      <c r="J118" s="12"/>
    </row>
    <row r="119" spans="1:10" ht="15.75" x14ac:dyDescent="0.25">
      <c r="F119" s="22" t="s">
        <v>82</v>
      </c>
      <c r="G119" s="23"/>
      <c r="H119" s="22">
        <f>H116+H108+H96+H89+H78+H70+H50+H46+H42+H39+H36+H33+H30+H27+H10</f>
        <v>0</v>
      </c>
      <c r="I119" s="22">
        <f>J119-H119</f>
        <v>0</v>
      </c>
      <c r="J119" s="22">
        <f>J116+J108+J96+J89+J78+J70+J50+J46+J42+J39+J36+J33+J30+J27+J10</f>
        <v>0</v>
      </c>
    </row>
    <row r="120" spans="1:10" ht="58.5" customHeight="1" x14ac:dyDescent="0.2">
      <c r="B120" s="55" t="s">
        <v>85</v>
      </c>
    </row>
  </sheetData>
  <pageMargins left="0.7" right="0.7" top="0.75" bottom="0.75" header="0.3" footer="0.3"/>
  <pageSetup paperSize="8" scale="88" fitToHeight="0"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kawalekz</dc:creator>
  <cp:lastModifiedBy>Zbigniew Kawałek</cp:lastModifiedBy>
  <cp:lastPrinted>2015-10-20T10:49:12Z</cp:lastPrinted>
  <dcterms:created xsi:type="dcterms:W3CDTF">2014-07-23T09:49:48Z</dcterms:created>
  <dcterms:modified xsi:type="dcterms:W3CDTF">2015-10-21T06:43:22Z</dcterms:modified>
</cp:coreProperties>
</file>