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020" windowWidth="27555" windowHeight="11130"/>
  </bookViews>
  <sheets>
    <sheet name="Arkusz1" sheetId="1" r:id="rId1"/>
  </sheets>
  <definedNames>
    <definedName name="_xlnm.Print_Area" localSheetId="0">Arkusz1!$A$1:$L$294</definedName>
  </definedNames>
  <calcPr calcId="145621"/>
</workbook>
</file>

<file path=xl/calcChain.xml><?xml version="1.0" encoding="utf-8"?>
<calcChain xmlns="http://schemas.openxmlformats.org/spreadsheetml/2006/main">
  <c r="I288" i="1" l="1"/>
  <c r="I289" i="1" s="1"/>
  <c r="I293" i="1" s="1"/>
  <c r="H288" i="1"/>
  <c r="K288" i="1" s="1"/>
  <c r="K289" i="1" s="1"/>
  <c r="K293" i="1" s="1"/>
  <c r="J288" i="1" l="1"/>
  <c r="J289" i="1" s="1"/>
  <c r="I283" i="1"/>
  <c r="I284" i="1" s="1"/>
  <c r="H283" i="1"/>
  <c r="K283" i="1" s="1"/>
  <c r="K284" i="1" l="1"/>
  <c r="J283" i="1"/>
  <c r="J284" i="1" s="1"/>
  <c r="I278" i="1" l="1"/>
  <c r="H278" i="1"/>
  <c r="K278" i="1" s="1"/>
  <c r="J278" i="1" s="1"/>
  <c r="I277" i="1"/>
  <c r="H277" i="1"/>
  <c r="K277" i="1" s="1"/>
  <c r="I276" i="1"/>
  <c r="H276" i="1"/>
  <c r="K276" i="1" s="1"/>
  <c r="J276" i="1" s="1"/>
  <c r="I275" i="1"/>
  <c r="H275" i="1"/>
  <c r="K275" i="1" s="1"/>
  <c r="I274" i="1"/>
  <c r="H274" i="1"/>
  <c r="K274" i="1" s="1"/>
  <c r="J274" i="1" s="1"/>
  <c r="I273" i="1"/>
  <c r="I279" i="1" s="1"/>
  <c r="H273" i="1"/>
  <c r="K273" i="1" s="1"/>
  <c r="I268" i="1"/>
  <c r="I269" i="1" s="1"/>
  <c r="H268" i="1"/>
  <c r="K268" i="1" s="1"/>
  <c r="K269" i="1" s="1"/>
  <c r="I263" i="1"/>
  <c r="H263" i="1"/>
  <c r="K263" i="1" s="1"/>
  <c r="I262" i="1"/>
  <c r="H262" i="1"/>
  <c r="K262" i="1" s="1"/>
  <c r="I261" i="1"/>
  <c r="H261" i="1"/>
  <c r="K261" i="1" s="1"/>
  <c r="I260" i="1"/>
  <c r="H260" i="1"/>
  <c r="K260" i="1" s="1"/>
  <c r="I259" i="1"/>
  <c r="H259" i="1"/>
  <c r="K259" i="1" s="1"/>
  <c r="I254" i="1"/>
  <c r="I255" i="1" s="1"/>
  <c r="H254" i="1"/>
  <c r="K254" i="1" s="1"/>
  <c r="I249" i="1"/>
  <c r="H249" i="1"/>
  <c r="K249" i="1" s="1"/>
  <c r="J249" i="1" s="1"/>
  <c r="I248" i="1"/>
  <c r="H248" i="1"/>
  <c r="K248" i="1" s="1"/>
  <c r="I247" i="1"/>
  <c r="H247" i="1"/>
  <c r="K247" i="1" s="1"/>
  <c r="I246" i="1"/>
  <c r="H246" i="1"/>
  <c r="K246" i="1" s="1"/>
  <c r="J246" i="1" s="1"/>
  <c r="K245" i="1"/>
  <c r="I245" i="1"/>
  <c r="H245" i="1"/>
  <c r="I244" i="1"/>
  <c r="H244" i="1"/>
  <c r="K244" i="1" s="1"/>
  <c r="I243" i="1"/>
  <c r="H243" i="1"/>
  <c r="K243" i="1" s="1"/>
  <c r="I238" i="1"/>
  <c r="H238" i="1"/>
  <c r="K238" i="1" s="1"/>
  <c r="I237" i="1"/>
  <c r="H237" i="1"/>
  <c r="K237" i="1" s="1"/>
  <c r="I232" i="1"/>
  <c r="H232" i="1"/>
  <c r="K232" i="1" s="1"/>
  <c r="I231" i="1"/>
  <c r="H231" i="1"/>
  <c r="K231" i="1" s="1"/>
  <c r="J231" i="1" s="1"/>
  <c r="I230" i="1"/>
  <c r="H230" i="1"/>
  <c r="K230" i="1" s="1"/>
  <c r="I229" i="1"/>
  <c r="H229" i="1"/>
  <c r="K229" i="1" s="1"/>
  <c r="J229" i="1" s="1"/>
  <c r="I228" i="1"/>
  <c r="H228" i="1"/>
  <c r="K228" i="1" s="1"/>
  <c r="I227" i="1"/>
  <c r="H227" i="1"/>
  <c r="K227" i="1" s="1"/>
  <c r="I222" i="1"/>
  <c r="H222" i="1"/>
  <c r="K222" i="1" s="1"/>
  <c r="I221" i="1"/>
  <c r="H221" i="1"/>
  <c r="K221" i="1" s="1"/>
  <c r="J247" i="1" l="1"/>
  <c r="J275" i="1"/>
  <c r="J277" i="1"/>
  <c r="I264" i="1"/>
  <c r="J245" i="1"/>
  <c r="I250" i="1"/>
  <c r="I239" i="1"/>
  <c r="I233" i="1"/>
  <c r="J228" i="1"/>
  <c r="J230" i="1"/>
  <c r="J232" i="1"/>
  <c r="K255" i="1"/>
  <c r="J254" i="1"/>
  <c r="J255" i="1" s="1"/>
  <c r="J227" i="1"/>
  <c r="K233" i="1"/>
  <c r="K250" i="1"/>
  <c r="J237" i="1"/>
  <c r="K239" i="1"/>
  <c r="J244" i="1"/>
  <c r="J248" i="1"/>
  <c r="J260" i="1"/>
  <c r="J262" i="1"/>
  <c r="J222" i="1"/>
  <c r="J221" i="1"/>
  <c r="J238" i="1"/>
  <c r="J261" i="1"/>
  <c r="J263" i="1"/>
  <c r="K279" i="1"/>
  <c r="J273" i="1"/>
  <c r="J268" i="1"/>
  <c r="J269" i="1" s="1"/>
  <c r="K264" i="1"/>
  <c r="J259" i="1"/>
  <c r="J243" i="1"/>
  <c r="J279" i="1" l="1"/>
  <c r="J233" i="1"/>
  <c r="J250" i="1"/>
  <c r="J264" i="1"/>
  <c r="J239" i="1"/>
  <c r="K223" i="1"/>
  <c r="J223" i="1"/>
  <c r="I223" i="1"/>
  <c r="I216" i="1" l="1"/>
  <c r="I217" i="1" s="1"/>
  <c r="H216" i="1"/>
  <c r="K216" i="1" s="1"/>
  <c r="K217" i="1" s="1"/>
  <c r="I13" i="1"/>
  <c r="H13" i="1"/>
  <c r="K13" i="1" s="1"/>
  <c r="I12" i="1"/>
  <c r="H12" i="1"/>
  <c r="K12" i="1" s="1"/>
  <c r="I68" i="1"/>
  <c r="H68" i="1"/>
  <c r="K68" i="1" s="1"/>
  <c r="I67" i="1"/>
  <c r="H67" i="1"/>
  <c r="K67" i="1" s="1"/>
  <c r="I66" i="1"/>
  <c r="H66" i="1"/>
  <c r="K66" i="1" s="1"/>
  <c r="I65" i="1"/>
  <c r="H65" i="1"/>
  <c r="K65" i="1" s="1"/>
  <c r="I156" i="1"/>
  <c r="H156" i="1"/>
  <c r="K156" i="1" s="1"/>
  <c r="I161" i="1"/>
  <c r="I162" i="1" s="1"/>
  <c r="H161" i="1"/>
  <c r="K161" i="1" s="1"/>
  <c r="I155" i="1"/>
  <c r="I157" i="1" s="1"/>
  <c r="H155" i="1"/>
  <c r="K155" i="1" s="1"/>
  <c r="I82" i="1"/>
  <c r="I83" i="1" s="1"/>
  <c r="H82" i="1"/>
  <c r="K82" i="1" s="1"/>
  <c r="I120" i="1"/>
  <c r="I121" i="1" s="1"/>
  <c r="H120" i="1"/>
  <c r="K120" i="1" s="1"/>
  <c r="K121" i="1" s="1"/>
  <c r="J216" i="1" l="1"/>
  <c r="J217" i="1" s="1"/>
  <c r="J66" i="1"/>
  <c r="K157" i="1"/>
  <c r="J67" i="1"/>
  <c r="I69" i="1"/>
  <c r="I14" i="1"/>
  <c r="J68" i="1"/>
  <c r="J13" i="1"/>
  <c r="K69" i="1"/>
  <c r="J156" i="1"/>
  <c r="K14" i="1"/>
  <c r="J12" i="1"/>
  <c r="J14" i="1" s="1"/>
  <c r="J65" i="1"/>
  <c r="K162" i="1"/>
  <c r="J161" i="1"/>
  <c r="J162" i="1" s="1"/>
  <c r="J155" i="1"/>
  <c r="J82" i="1"/>
  <c r="J83" i="1" s="1"/>
  <c r="K83" i="1"/>
  <c r="J120" i="1"/>
  <c r="J121" i="1" s="1"/>
  <c r="J69" i="1" l="1"/>
  <c r="J157" i="1"/>
  <c r="I49" i="1" l="1"/>
  <c r="I50" i="1" s="1"/>
  <c r="H49" i="1"/>
  <c r="K49" i="1" s="1"/>
  <c r="K50" i="1" s="1"/>
  <c r="I135" i="1"/>
  <c r="I136" i="1" s="1"/>
  <c r="H135" i="1"/>
  <c r="K135" i="1" s="1"/>
  <c r="K136" i="1" s="1"/>
  <c r="I54" i="1"/>
  <c r="I55" i="1" s="1"/>
  <c r="H54" i="1"/>
  <c r="K54" i="1" s="1"/>
  <c r="K55" i="1" s="1"/>
  <c r="I206" i="1"/>
  <c r="I207" i="1" s="1"/>
  <c r="H206" i="1"/>
  <c r="K206" i="1" s="1"/>
  <c r="K207" i="1" s="1"/>
  <c r="I211" i="1"/>
  <c r="I212" i="1" s="1"/>
  <c r="H211" i="1"/>
  <c r="K211" i="1" s="1"/>
  <c r="J49" i="1" l="1"/>
  <c r="J50" i="1" s="1"/>
  <c r="J135" i="1"/>
  <c r="J136" i="1" s="1"/>
  <c r="J54" i="1"/>
  <c r="J55" i="1" s="1"/>
  <c r="J206" i="1"/>
  <c r="J207" i="1" s="1"/>
  <c r="J211" i="1"/>
  <c r="J212" i="1" s="1"/>
  <c r="K212" i="1"/>
  <c r="I201" i="1" l="1"/>
  <c r="I202" i="1" s="1"/>
  <c r="H201" i="1"/>
  <c r="K201" i="1" s="1"/>
  <c r="K202" i="1" l="1"/>
  <c r="J201" i="1"/>
  <c r="J202" i="1" s="1"/>
  <c r="I130" i="1"/>
  <c r="I131" i="1" s="1"/>
  <c r="H130" i="1"/>
  <c r="K130" i="1" s="1"/>
  <c r="K131" i="1" l="1"/>
  <c r="J130" i="1"/>
  <c r="J131" i="1" s="1"/>
  <c r="I196" i="1"/>
  <c r="I197" i="1" s="1"/>
  <c r="H196" i="1"/>
  <c r="K196" i="1" s="1"/>
  <c r="K197" i="1" s="1"/>
  <c r="I191" i="1"/>
  <c r="H191" i="1"/>
  <c r="K191" i="1" s="1"/>
  <c r="K192" i="1" s="1"/>
  <c r="I186" i="1"/>
  <c r="I187" i="1" s="1"/>
  <c r="H186" i="1"/>
  <c r="K186" i="1" s="1"/>
  <c r="I181" i="1"/>
  <c r="I182" i="1" s="1"/>
  <c r="H181" i="1"/>
  <c r="K181" i="1" s="1"/>
  <c r="J191" i="1" l="1"/>
  <c r="J192" i="1" s="1"/>
  <c r="I192" i="1"/>
  <c r="J186" i="1"/>
  <c r="J187" i="1" s="1"/>
  <c r="J196" i="1"/>
  <c r="J197" i="1" s="1"/>
  <c r="K187" i="1"/>
  <c r="J181" i="1"/>
  <c r="J182" i="1" s="1"/>
  <c r="K182" i="1"/>
  <c r="I176" i="1" l="1"/>
  <c r="I177" i="1" s="1"/>
  <c r="H176" i="1"/>
  <c r="K176" i="1" s="1"/>
  <c r="K177" i="1" s="1"/>
  <c r="J176" i="1" l="1"/>
  <c r="J177" i="1" s="1"/>
  <c r="I171" i="1" l="1"/>
  <c r="I172" i="1" s="1"/>
  <c r="H171" i="1"/>
  <c r="K171" i="1" s="1"/>
  <c r="K172" i="1" s="1"/>
  <c r="I166" i="1"/>
  <c r="I167" i="1" s="1"/>
  <c r="H166" i="1"/>
  <c r="K166" i="1" s="1"/>
  <c r="K167" i="1" s="1"/>
  <c r="J171" i="1" l="1"/>
  <c r="J172" i="1" s="1"/>
  <c r="J166" i="1"/>
  <c r="J167" i="1" s="1"/>
  <c r="I115" i="1" l="1"/>
  <c r="I116" i="1" s="1"/>
  <c r="H115" i="1"/>
  <c r="K115" i="1" s="1"/>
  <c r="K116" i="1" l="1"/>
  <c r="J115" i="1"/>
  <c r="J116" i="1" s="1"/>
  <c r="I150" i="1" l="1"/>
  <c r="H150" i="1"/>
  <c r="K150" i="1" s="1"/>
  <c r="K151" i="1" s="1"/>
  <c r="J150" i="1" l="1"/>
  <c r="J151" i="1" s="1"/>
  <c r="I151" i="1"/>
  <c r="H43" i="1" l="1"/>
  <c r="K43" i="1" s="1"/>
  <c r="I43" i="1"/>
  <c r="J43" i="1" l="1"/>
  <c r="I40" i="1"/>
  <c r="H40" i="1"/>
  <c r="K40" i="1" s="1"/>
  <c r="I145" i="1"/>
  <c r="H145" i="1"/>
  <c r="K145" i="1" s="1"/>
  <c r="J40" i="1" l="1"/>
  <c r="J145" i="1"/>
  <c r="K146" i="1"/>
  <c r="I146" i="1"/>
  <c r="I140" i="1"/>
  <c r="H140" i="1"/>
  <c r="K140" i="1" s="1"/>
  <c r="J146" i="1" l="1"/>
  <c r="I141" i="1"/>
  <c r="K141" i="1"/>
  <c r="J140" i="1"/>
  <c r="J141" i="1" s="1"/>
  <c r="I125" i="1"/>
  <c r="I126" i="1" s="1"/>
  <c r="H125" i="1"/>
  <c r="K125" i="1" s="1"/>
  <c r="J125" i="1" l="1"/>
  <c r="J126" i="1" s="1"/>
  <c r="K126" i="1"/>
  <c r="I110" i="1"/>
  <c r="H110" i="1"/>
  <c r="K110" i="1" s="1"/>
  <c r="I105" i="1"/>
  <c r="H105" i="1"/>
  <c r="K105" i="1" s="1"/>
  <c r="I104" i="1"/>
  <c r="H104" i="1"/>
  <c r="K104" i="1" s="1"/>
  <c r="I111" i="1" l="1"/>
  <c r="J110" i="1"/>
  <c r="K111" i="1"/>
  <c r="K106" i="1"/>
  <c r="I106" i="1"/>
  <c r="J105" i="1"/>
  <c r="J104" i="1"/>
  <c r="I99" i="1"/>
  <c r="I100" i="1" s="1"/>
  <c r="H99" i="1"/>
  <c r="K99" i="1" s="1"/>
  <c r="K100" i="1" s="1"/>
  <c r="I94" i="1"/>
  <c r="H94" i="1"/>
  <c r="K94" i="1" s="1"/>
  <c r="I93" i="1"/>
  <c r="H93" i="1"/>
  <c r="K93" i="1" s="1"/>
  <c r="I92" i="1"/>
  <c r="H92" i="1"/>
  <c r="K92" i="1" s="1"/>
  <c r="J111" i="1" l="1"/>
  <c r="K95" i="1"/>
  <c r="I95" i="1"/>
  <c r="J94" i="1"/>
  <c r="J106" i="1"/>
  <c r="J93" i="1"/>
  <c r="J99" i="1"/>
  <c r="J100" i="1" s="1"/>
  <c r="J92" i="1"/>
  <c r="J95" i="1" l="1"/>
  <c r="I27" i="1"/>
  <c r="H27" i="1"/>
  <c r="K27" i="1" s="1"/>
  <c r="I26" i="1"/>
  <c r="H26" i="1"/>
  <c r="K26" i="1" s="1"/>
  <c r="J27" i="1" l="1"/>
  <c r="J26" i="1"/>
  <c r="I87" i="1"/>
  <c r="I88" i="1" s="1"/>
  <c r="H87" i="1"/>
  <c r="K87" i="1" s="1"/>
  <c r="K88" i="1" l="1"/>
  <c r="J87" i="1"/>
  <c r="J88" i="1" s="1"/>
  <c r="I75" i="1"/>
  <c r="H75" i="1"/>
  <c r="K75" i="1" s="1"/>
  <c r="I74" i="1"/>
  <c r="H74" i="1"/>
  <c r="K74" i="1" s="1"/>
  <c r="I60" i="1"/>
  <c r="H60" i="1"/>
  <c r="K60" i="1" s="1"/>
  <c r="I44" i="1"/>
  <c r="H44" i="1"/>
  <c r="K44" i="1" s="1"/>
  <c r="I42" i="1"/>
  <c r="H42" i="1"/>
  <c r="K42" i="1" s="1"/>
  <c r="I41" i="1"/>
  <c r="H41" i="1"/>
  <c r="K41" i="1" s="1"/>
  <c r="I39" i="1"/>
  <c r="H39" i="1"/>
  <c r="K39" i="1" s="1"/>
  <c r="I38" i="1"/>
  <c r="H38" i="1"/>
  <c r="K38" i="1" s="1"/>
  <c r="I33" i="1"/>
  <c r="H33" i="1"/>
  <c r="K33" i="1" s="1"/>
  <c r="I28" i="1"/>
  <c r="K28" i="1"/>
  <c r="I21" i="1"/>
  <c r="H21" i="1"/>
  <c r="K21" i="1" s="1"/>
  <c r="I20" i="1"/>
  <c r="H20" i="1"/>
  <c r="K20" i="1" s="1"/>
  <c r="I19" i="1"/>
  <c r="H19" i="1"/>
  <c r="K19" i="1" s="1"/>
  <c r="I18" i="1"/>
  <c r="H18" i="1"/>
  <c r="K18" i="1" s="1"/>
  <c r="I7" i="1"/>
  <c r="H7" i="1"/>
  <c r="K7" i="1" s="1"/>
  <c r="K45" i="1" l="1"/>
  <c r="I45" i="1"/>
  <c r="J18" i="1"/>
  <c r="J21" i="1"/>
  <c r="J60" i="1"/>
  <c r="I22" i="1"/>
  <c r="J41" i="1"/>
  <c r="J44" i="1"/>
  <c r="J28" i="1"/>
  <c r="K22" i="1"/>
  <c r="J38" i="1"/>
  <c r="J7" i="1"/>
  <c r="J19" i="1"/>
  <c r="J20" i="1"/>
  <c r="J33" i="1"/>
  <c r="J39" i="1"/>
  <c r="J42" i="1"/>
  <c r="J75" i="1"/>
  <c r="J74" i="1"/>
  <c r="J45" i="1" l="1"/>
  <c r="J22" i="1"/>
  <c r="I76" i="1" l="1"/>
  <c r="J76" i="1" l="1"/>
  <c r="I61" i="1"/>
  <c r="K61" i="1"/>
  <c r="J61" i="1"/>
  <c r="K76" i="1" l="1"/>
  <c r="J8" i="1" l="1"/>
  <c r="I8" i="1"/>
  <c r="J34" i="1"/>
  <c r="I34" i="1"/>
  <c r="I294" i="1" l="1"/>
  <c r="K8" i="1"/>
  <c r="K34" i="1"/>
  <c r="J293" i="1" l="1"/>
</calcChain>
</file>

<file path=xl/sharedStrings.xml><?xml version="1.0" encoding="utf-8"?>
<sst xmlns="http://schemas.openxmlformats.org/spreadsheetml/2006/main" count="870" uniqueCount="168">
  <si>
    <t>Lp.</t>
  </si>
  <si>
    <t>opis towaru</t>
  </si>
  <si>
    <t>Nr katalogowy  /Nazwa jak na fakturze</t>
  </si>
  <si>
    <t>jm</t>
  </si>
  <si>
    <t>Ilość</t>
  </si>
  <si>
    <t>cena jednostkowa netto</t>
  </si>
  <si>
    <t>VAT %</t>
  </si>
  <si>
    <t>Wartość netto</t>
  </si>
  <si>
    <t>Wartość VAT</t>
  </si>
  <si>
    <t>Wartość brutto</t>
  </si>
  <si>
    <t>Próbki</t>
  </si>
  <si>
    <t>szt</t>
  </si>
  <si>
    <t>RAZEM</t>
  </si>
  <si>
    <t>op</t>
  </si>
  <si>
    <t>Razem</t>
  </si>
  <si>
    <t>saszetki</t>
  </si>
  <si>
    <t>Oksydowana regenerowana celuloza. Czas wchłaniania do 14 dni. pH 2,5-3,5 oraz bakteriobójczość wobec szczepów MRSA, VPR, PRSP. Rozmiar 10cm x 20cm</t>
  </si>
  <si>
    <t>Struktura, nieutkana, nierozwarstwialna włóknina hemostatyczna, zawartość grupy karboksylowej 18-24%. Rozmiar 2,5cm x 5,2cm - saszetki</t>
  </si>
  <si>
    <t>Materiał hemostatyczny o mikrowłókienkowym splocie, zbudowany z 7 warstw. Rozmiar 5,1cm x 10,2cm</t>
  </si>
  <si>
    <t>Materiał hemostatyczny o zwartym splocie. Rozmiar 7,5cm x 10cm</t>
  </si>
  <si>
    <t>Rozmiar wg zapotrzebowań Zamawiającego</t>
  </si>
  <si>
    <t>Czepki operacyjne w kształcie chełmu, zapewniający pełną ochronęgłowy i szyi, wiązany na troki wokół szyi. Szczególnie odpowiedni dla męższczyzn z brodą. W części przedniej wszyta wstawka pochłaniająca pot. Czepek wykonany z włókniny wiskozowej o garamaturze 25g/m2. Pakowany po 100 szt w opakowaniu</t>
  </si>
  <si>
    <t>Taśmy samoprzylepne o wymiarach 10 x 50cm pakowane a ' 2 szt.</t>
  </si>
  <si>
    <t>Serwety na stolik MAYO. W kształcie worka z zewnętrzną warstwą  z chłonnej włókniny o wymiarach 80 x 145cm, gramatura podstawowa 92 g/m2, gramatura folii PE min. 56 g/m2, folia piaskowana - ułatwienie nakładania worka, obłożenie złożone teleskopowe</t>
  </si>
  <si>
    <t>Serweta samoprzylepna wykonana z dwuwarstwowej, pełnobarierowej włókniny zgodnej z normą EN 13795 1,2,3 o gramaturze 54 g/m2. Jedną z warstw stanowi folia PE. Chłonność warstwy zewnętrznej min. 440%. Odporność na penetrację płynów &gt;200cm H2O oraz odporność na rozerwanie &gt;290kPa. Rozmiar  150 x 240cm</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</si>
  <si>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</si>
  <si>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</si>
  <si>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</si>
  <si>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</si>
  <si>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1 szt</t>
  </si>
  <si>
    <t>Narzędzie chirurgiczne - stapler jednorazowy 5mm, z 25 zszywkami wchłanialnymi, 20%polidioksanon, 80% kopolimeru L-lactidu i glikolu. Zszywki niskoprofilowe w kształcie litery V z nózkami czepnymi, o okresie podtrzymywania 48 tygodni, 50% podtrzymywania w okresie 15 tygodnia</t>
  </si>
  <si>
    <t>Kateter do embolektomii - 3F, 4F lub 5F,  dł - 80cm, jałowy, nietoksyczny, apirogenny, jednokanałowy z balonikiem</t>
  </si>
  <si>
    <t>Kateter do embolektomii - 2F, 3F lub 4F,  dł - 40cm, jałowy, nietoksyczny, apirogenny, jednokanałowy z balonikiem</t>
  </si>
  <si>
    <t>cena jednostkowa brutto</t>
  </si>
  <si>
    <t>Bezlateksowy worek do liczenia gazików, gąbek, opatrunków. Posiadający pięć kieszeni z przegródką umieszczonych jedna nad drugą mieszczących 10 małych gazików 10 cm x 10 cm lub po rozłączeniu przegródki 5 dużych gaz, opatrunków lub gąbek do laparotomii. Kieszenie przedniej części worka wykonane z przeźeroczystego polietylenu, umożliwiają łatwe liczenie gazików. Tylna część worka wykonana z niebieskiego polietylenu, umożliwia wieszanie kolejnych worków jeden na drugi. Worek posiada taśmę samoprzylepną umożliwiającą zamknięcie go po użyciu  po wcześniejszym zrolowaniu, opakowanie jednostkowe 50 szt. Wykonawca dołączy koszyk z uchwytem pasujący na statyw do kroplówki</t>
  </si>
  <si>
    <t>Folia jałowa, samoprzylepna operacyjna z papierem zabezpieczającym, wykonana z polietylenu, niepalna, rozciągliwa, hypoalergiczna, antystatyczna o grubości 0,05 mm. Rozmiar całkowity 15 x 20 cm, rozmiar przylepny 10 x 20 cm</t>
  </si>
  <si>
    <t>Folia jałowa, samoprzylepna operacyjna z papierem zabezpieczającym, wykonana z polietylenu, niepalna, rozciągliwa, hypoalergiczna, antystatyczna o grubości 0,05 mm. Rozmiar całkowity 29 x 25 cm, rozmiar przylepny 20 x 25 cm</t>
  </si>
  <si>
    <t>Folia jałowa, samoprzylepna operacyjna z papierem zabezpieczającym, wykonana z polietylenu, niepalna, rozciągliwa, hypoalergiczna, antystatyczna o grubości 0,05 mm. Rozmiar całkowity 60 x 35 cm, rozmiar przylepny 35 x 35 cm</t>
  </si>
  <si>
    <t>Końcówka do odsysania mikrochirurgiczna metalowa CH9, długość 160 mm</t>
  </si>
  <si>
    <t>Jednorazowa końcówka noża harmonicznego dł. 9 cm. Końcówka posiada dwa przyciski aktywujące max i min. Kształt uchwytu nożycowy, możliwość cięcia i koagulacji. Narzędzie kompatybilne z przetwornikiem pizoelektrycznym posiadającym niebieski przewód dla zwiększonej widoczności FCS9</t>
  </si>
  <si>
    <t>Jednorazowa końcówka noża harmonicznego dł. ramienia 36 cm, śr 5 mm z technologią adaptacji do tkanki. Końcówka posiada dwa przyciski aktywujące max i min. Możliwość cięcia i koagulacji, kształt uchwytu pistoletowy, HAR36</t>
  </si>
  <si>
    <t>Jednorazowe jałowe narzędzie przeznaczone do mocowania siatek, o długości trzonu 36 cm i średnicy 5 mm, z 30 wchłanialnymi, polimerowymi wkrętami o wielkości 5,1 mm, istotnym okresie wchłaniania 3-5 miesięcy. Trzon narzędzia musi posiadać możliwość odkręcenia podczas zabiegu wkrętek przymocowanych w niewłaściwym miejscu</t>
  </si>
  <si>
    <t>Kleszcze do koagulacji naczyń głębokich z jednoczasową funkcją cięcia, kompatybilne z aparatem VIO 300 D firmy ERBE, który zamawiający posiada.</t>
  </si>
  <si>
    <t>Licznik igieł zapewniający umieszczenie igły w odrębnych polach od 1 do 20. Zamykana pokrywa z zawiasami, wbudowany element usuwający ostrze skalpela, wyposażony w magnes, bezlateksowy, sterylny, kolor żółty</t>
  </si>
  <si>
    <t>Serweta jałowa,niebieska,z włókniny typu TMS 35g/m2, wysterylizowana parą wodną,na opakowaniu podwójna metka z nr serii,datą ważności,nazwą producenta,Roz.45cm x 40cm  / dopuszczono możliwość zaoferowania jałowej serwety operacyjnej wykonanej z włókniny dwuwarstwowej (włóknina polipropylenowa + folia polietylenowa) nieprzemakalnej o gramaturze 55 g/m2  o wymiarach 37,5cm x 45cm w kolorze zielonym sterylizowana tlenkiem etylenu</t>
  </si>
  <si>
    <t>Okulary ochronne do zabiegów chirurgicznych, zapobiegające odblaskom oraz zaparowaniu soczewek i energii statycznej. Oprawka dopasowana do czoła aby zapobiec zachlapaniu oczu od górnej części okularów. Górna krawędź soczewki posiadająca matowy pasek ułatwiajacy chwytanie soczewek w trakcie ich zakładania bez pozostawienia odcisków palców. Oprawka + soczewki.</t>
  </si>
  <si>
    <t xml:space="preserve">kpl </t>
  </si>
  <si>
    <t>Serweta  do przechwytywania płynów w kształcie stożka z częścią podpośladkową dł. 35cm, całkowita dł. 113cm, jałowa, wysterylizowana EO. Na opakowaniu centralnym etykieta z dwiema nalepkami z nr serii, datą ważności, nazwą producenta, służącą do wklejenia dokumentacji. Serweta zapakowana w torebkę papierowo-foliową. Wytrzymałość laminatu dwuwarstwowego na rozciąganie na sucho 75N/5cm i mokro 80N/5cm. Odporność na przenikanie cieczy 250cm H2O. Laminat o drapowanej powierzchni, 56g/m2.</t>
  </si>
  <si>
    <t>Dreny Kehra w rozmiarze CH 12 do CH 24, sterylne, pakowane pojedyńczo papier folia. Rozmiar w zależności od zapotrzebowań Zamawiającego</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</si>
  <si>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80 cm, średnica 6 mm.</t>
  </si>
  <si>
    <t>Proteza samorozsprężalna jelita grubego pokrywana, suwalna</t>
  </si>
  <si>
    <t>Szczotki do czyszczenia duodenoskopu w obszarze - przestrzenie elewatora</t>
  </si>
  <si>
    <t>Korki biopsyjne do duodenoskopów wykazująca właściwą sztywność części podstawnej umożliwiająca otwarcie dekla korka bez zsuwania się korka w całości z gniazda endoskopu.</t>
  </si>
  <si>
    <t>Koszyk spiralny wielorazowego użytku,  min. śr. Kanału roboczego 2,8mm, dł. Robocza 1900mm, średnica koszyka 22mm, posiadający rozkręcaną część dystalną,  co umożliwia nakręcenie na rękojeść posuiadanego awaryjnego  awaryjnego litotryptora bez zniszczenia koszyka ,umozliwiajacy kontrastowanie dróg zólciowych zapewniający właściwa szczelność na poziomie rękojeści</t>
  </si>
  <si>
    <t>Koszyk bez dodatkowych ramion, wielorazowego użytku,  min. śr. Kanału roboczego 2,8mm, dł. Robocza 1900mm, średnica koszyka 22mm, posiadający rozkręcaną metalową część dystalną, co co umożliwia nakręcenie na rękojeść awaryjnego litotryptora bez zniszczenia koszyka, umozliwiajacy kontrastowanie dróg zólciowych zapewniający właściwa szczelność na poziomie rękojeści</t>
  </si>
  <si>
    <t xml:space="preserve"> Koszyk wielorazowy z dodatkowymi ramionami typu kwiat,  minimalna średnica kanału roboczego 2,8mm, długość robocza 1950 mm ,średnica koszyka 20,  minimalna średnica kanału roboczego 2,8mm, długość robocza 1950mm, umozliwiajacy kontrastowanie dróg zólciowych zapewniający właściwa szczelność na poziomie rękojeści</t>
  </si>
  <si>
    <t xml:space="preserve">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t>
  </si>
  <si>
    <t>Butelki woda - powietrze do posiadanych duodenoskopów</t>
  </si>
  <si>
    <t>Zestaw sterylny do usuwania szwów zawierający: 6 tupferów 20x20mm, 2 rękawiczki lateksowe bezpudrowe rozm. M, Penseta anatomiczna metalowa wielkości 10-12cm, Nożyczki metalowe wielkości 10-12cm, 2 naklejki samoprzylepne dołączane do dokumentacji pacjenta zawierające nr LOT, REF, oznaczeniem producenta i sterylność materiału*</t>
  </si>
  <si>
    <t>Zestawy do drenażu przezskórnego dróg żółciowych z miękką osłoną igly do pierwszego wkłucia,Srednica od w zakresei od 5 do 8,5Fr  . Widoczne w skopii RTG z zestawem drenazy prostego lub typu świnki ogon - rodzaje i średnice zestawów w zależnosci od potrzeb zamawiającego</t>
  </si>
  <si>
    <t>Pętle do podwiązywania polipów przed polipektomią, kompatybilne z posiadanym zestawem wielorazowym HX 20U-1 firmy Olympus</t>
  </si>
  <si>
    <t>Pakiet 25</t>
  </si>
  <si>
    <t>Pakiet 23</t>
  </si>
  <si>
    <t>Pakiet 19</t>
  </si>
  <si>
    <t>Zestawy do drenażu przezskórnego dróg żółciowych  . Możliwość stabilizacji ksztaltu cewnika po wprowadzeniu do drzewa żółciowego, Cewnik  widoczne w skopii RTG.</t>
  </si>
  <si>
    <t xml:space="preserve">Pakiet 1 </t>
  </si>
  <si>
    <t>Siatka chirurgiczna do zaopatrywania przepuklin brzusznych i pooperacyjnych IPOM, jednowarstwowe składające się z dwóch komponentów - polipropylenu w 12% od strony otrzewnej i PVDF w 88% od strony trzewi, z kolorowym wyznacznikiem do prawidłowej aplikacji, dwukierunkowa elastyczność, grubość 0,7mm, rozmiar porów w 80%&gt;1,0mm, waga 60g/m², rozmiar 15x 15cm</t>
  </si>
  <si>
    <t>Pakiet 6</t>
  </si>
  <si>
    <t>Serweta niesterylna w rozm. 90x160cm, fizelinowa, nieprzemakalna, gramatura 40g/m²</t>
  </si>
  <si>
    <t>Pakiet 5</t>
  </si>
  <si>
    <t>Podkład higieniczny celulozowy ze skrzydłami włókninowymi rozm. 90 x 170, pakowane po 30 szt</t>
  </si>
  <si>
    <t>op.</t>
  </si>
  <si>
    <r>
      <t>Pojemnik na odpady medyczne długie np. trokary, igły biopsyjne, narzędzia laparoskopowe. Z zamykanym otworem wrzutowym, wykonany z tworzywa sztucznego o wymiarach 12cm x 17cm x 62cm (</t>
    </r>
    <r>
      <rPr>
        <sz val="9"/>
        <rFont val="Calibri"/>
        <family val="2"/>
        <charset val="238"/>
      </rPr>
      <t>±</t>
    </r>
    <r>
      <rPr>
        <sz val="9"/>
        <rFont val="Arial"/>
        <family val="2"/>
      </rPr>
      <t>2 cm w każdym wymiarze), z uniwersalnym systemem mocowania zarówno w pionie jak i w poziomie np. na stojaku do kroplówki.</t>
    </r>
  </si>
  <si>
    <t>Fartuch jednorazy jałowy chirurgiczny pełnobarierowy zgodny z EN 13795 1-3; z włókniny polipropylenowej typu SMMMS o gramaturze 40g/m2. Rękaw zakończony elastycznym mankietem z dzianiny. Tylne części fartucha zachodzą na siebie. Umiejscowienie troków w specjalnym kartoniku umożliwia zawiązanie ich zgodnie z procedurami postępowania aseptycznego – zachowujemy pełną sterylność tylnej części fartucha. Szwy wykonane techniką ultradźwiękową. Odporność na przesiąkanie płynów materiału stanowiącego wzmocnienia min. 295 cm H2O natomiast   BI =6, Opakowanie jednostkowe z 2 ręcznikami, roz M-XXL</t>
  </si>
  <si>
    <t>Kieszeń na płyny,jałowa z kształtką,1-komorowa wykonana z mocnej folii,roz.40x30cm</t>
  </si>
  <si>
    <t>Pakiet 13</t>
  </si>
  <si>
    <t>Pakiet 17</t>
  </si>
  <si>
    <t>Pakiet 4</t>
  </si>
  <si>
    <r>
      <t>Serweta samoprzylena 45 x75 cm, wykonana z dwuwarstwowej, pełnobarierowej włókniny polipropylenowej zgodnej z normą EN 13795 1.2.3 o gramaturze 55 g/m</t>
    </r>
    <r>
      <rPr>
        <sz val="10"/>
        <rFont val="Calibri"/>
        <family val="2"/>
        <charset val="238"/>
      </rPr>
      <t>²</t>
    </r>
    <r>
      <rPr>
        <sz val="10"/>
        <rFont val="Arial"/>
        <family val="2"/>
      </rPr>
      <t>. Jedną z warstw materiału stanowi folia PE. Chłonność warstwy zewnętrznej 450%. Serwetę cechuje wysoka odporność na penetrację płynów zgodnie z EN 20811 &gt; 150cm H</t>
    </r>
    <r>
      <rPr>
        <sz val="10"/>
        <rFont val="Calibri"/>
        <family val="2"/>
        <charset val="238"/>
      </rPr>
      <t>₂</t>
    </r>
    <r>
      <rPr>
        <sz val="10"/>
        <rFont val="Arial"/>
        <family val="2"/>
      </rPr>
      <t xml:space="preserve">O oraz odporność na rozerwanie &gt;290kPa zgodnie z EN 13938-1. </t>
    </r>
  </si>
  <si>
    <t>Uchwyt velcro typu rzep, 2 cm x 23 cm</t>
  </si>
  <si>
    <t>Igły wielorazowego użytku ze stali chirurgicznej, spiralne (lewa+prawa)</t>
  </si>
  <si>
    <t>Pakiet 3</t>
  </si>
  <si>
    <r>
      <t>Plastyka przednia pochwy. Implant o anatomicznym kształcie, trapez z czterema ramionami pokrytymi plastikową osłonką, materiał: polipropylen monofilament, gramatura 48 g/m</t>
    </r>
    <r>
      <rPr>
        <sz val="9"/>
        <rFont val="Calibri"/>
        <family val="2"/>
        <charset val="238"/>
      </rPr>
      <t>²</t>
    </r>
    <r>
      <rPr>
        <sz val="9"/>
        <rFont val="Arial"/>
        <family val="2"/>
        <charset val="238"/>
      </rPr>
      <t xml:space="preserve"> (+/- 0,02 g/m</t>
    </r>
    <r>
      <rPr>
        <sz val="9"/>
        <rFont val="Calibri"/>
        <family val="2"/>
        <charset val="238"/>
      </rPr>
      <t>²</t>
    </r>
    <r>
      <rPr>
        <sz val="9"/>
        <rFont val="Arial"/>
        <family val="2"/>
        <charset val="238"/>
      </rPr>
      <t>), grubość siatki 0,33 (+/- 1%), grubość nitki 80</t>
    </r>
    <r>
      <rPr>
        <sz val="9"/>
        <rFont val="Calibri"/>
        <family val="2"/>
        <charset val="238"/>
      </rPr>
      <t>µ</t>
    </r>
    <r>
      <rPr>
        <sz val="9"/>
        <rFont val="Arial"/>
        <family val="2"/>
        <charset val="238"/>
      </rPr>
      <t>m (+/-0,5 µm), porowatość - geometria romboidalna: max. 1870 µm (+/- 10 µm), rozmiar: długość górnego ramiona 38 cm (+/-0,5 cm), długość dolnego ramiona 45 cm (+/-0,5 cm), szerokość ramion 1,1 cm, dolne ramiona dłuższe w celu łatwiejszego rozróżnienia, rozmiary trapezu: podstawa górna 4,5 cm, podstawa dolna 6 cm, wysokość 6 cm, technologia quadriaxial - obecność włókien skośnych zapewniających mniejsze ryzyko deformacji we wszystkich kierunkach, brzegi zakończone bezpiecznymi pętelkami, wytrzymałość na rozciąganie od 68 N/cm do max. 70 N/cm, badanie retrospektywne oceniające bezpieczeństwo i skuteczność na grupie 85 pacjentów. Igła do TOT.</t>
    </r>
  </si>
  <si>
    <t>Pakiet 8</t>
  </si>
  <si>
    <t>Pakiet 11</t>
  </si>
  <si>
    <t xml:space="preserve">Ewakuator laparoskopowy ,poj 200 ml, </t>
  </si>
  <si>
    <t>Ewakuator laparoskopowy, poj. 410 ml,</t>
  </si>
  <si>
    <t>Pakiet 7</t>
  </si>
  <si>
    <t>Jednorazowy stapler liniowy o długości linii szwu 60mm, z możliwością, użycia ładunków ze sterylnym nożem posiadającym dwie potrójne linie zszywek, w systemie zamknięcia przestrzennego zszywki, uniwersalny ładunek dający po zamknięciu zszywkę wysokości 1,5mm; 1,8mm; 2,0mm.</t>
  </si>
  <si>
    <t>Uniwersalny ładunek dający po zamknięciu zszywkę wysokości 1,5mm; 1,8mm; 2,0mm ze sterylnym nożem posiadającym dwie potrójne linie zszywek, w systemie zamknięcia przestrzennego zszywki do staplera liniowego o długości linii zszywek 60mm.</t>
  </si>
  <si>
    <t xml:space="preserve">Jednorazowy ładunek do automatycznego staplera endoskopowego o długości linii szwu 60mmo 3 podwójnych rzędach zszywek, posiadającego dwie dźwignie – zamykającą i spustową, o długości ramienia 34cm. Ładunki z wysokością zszywek po zamknięciu 1,0mm; 1,5mm;1,8mm; 2,0mm;2,3mm – Każdorazowo określony rodzaj przy zamówieniu. </t>
  </si>
  <si>
    <t>Jednorazowa rękojeść staplera endoskopowego prostego przeznaczonego do ładunków wykonujących, zespolenie o długości 60mm, posiadającego dwie dźwignie – zamykającą i spustową. Długość ramienia 60mm.</t>
  </si>
  <si>
    <t>Siatka chirurgiczna, przepuklinowe, monofilamentowa, polipropylenowa, gęstość porów 1,16x2,6mm, ciężar pow. 36g/m², rozmiar 30x30cm</t>
  </si>
  <si>
    <t>Siatka chirurgiczna, przepuklinowe, monofilamentowa, polipropylenowa, gęstość porów 0,5x0,5mm, ciężar pow. 80g/m², rozmiar 30x30cm</t>
  </si>
  <si>
    <t>Pakiet 2</t>
  </si>
  <si>
    <t>Pakiet 9</t>
  </si>
  <si>
    <t>Pakiet 10</t>
  </si>
  <si>
    <t>Uwaga do pakietu nr 11</t>
  </si>
  <si>
    <t>Pakiet 12</t>
  </si>
  <si>
    <t>Pakiet 14</t>
  </si>
  <si>
    <t>Pakiet 15</t>
  </si>
  <si>
    <t>Pakiet 16</t>
  </si>
  <si>
    <t>Pakiet 18</t>
  </si>
  <si>
    <t>Pakiet 20</t>
  </si>
  <si>
    <t>Pakiet 21</t>
  </si>
  <si>
    <t>Pakiet 22</t>
  </si>
  <si>
    <t>Pakiet 24</t>
  </si>
  <si>
    <t>Pakiet 26</t>
  </si>
  <si>
    <t>Pakiet 27</t>
  </si>
  <si>
    <t>Pakiet 28</t>
  </si>
  <si>
    <t>Pakiet 29</t>
  </si>
  <si>
    <t>Pakiet 30</t>
  </si>
  <si>
    <t>Pakiet 31</t>
  </si>
  <si>
    <t>Pakiet 32</t>
  </si>
  <si>
    <t>Pakiet 33</t>
  </si>
  <si>
    <t>Pakiet 34</t>
  </si>
  <si>
    <t>Pakiet 35</t>
  </si>
  <si>
    <t>Pakiet 36</t>
  </si>
  <si>
    <t>Pakiet 37</t>
  </si>
  <si>
    <t>Pakiet 38</t>
  </si>
  <si>
    <t>Łącznik podwójnie obrotowy martwa przestrzeń. Jednorazowy, sterylny, rozciągliwy, 22M/15F, długość 15 cm</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</si>
  <si>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 wykonany z PVC</t>
  </si>
  <si>
    <t>Sonda gastrostomijna do podawania pokarmu, rozm w zakresie CH 18-24, średnica balonu 20 mm, ilość w poszczególnych rozmiarach uzależniony od zapotrzebowań Zamawiającego</t>
  </si>
  <si>
    <t>Pakiet 39</t>
  </si>
  <si>
    <t>Próbki w szt.</t>
  </si>
  <si>
    <t>Strzykawka trzyczęściowa bezpieczna, o pojemności 3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</si>
  <si>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3 szt</t>
  </si>
  <si>
    <t>Strzykawka trzyczęściowa bezpieczna, o pojemności 5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</si>
  <si>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10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</si>
  <si>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20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</si>
  <si>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30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</si>
  <si>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</si>
  <si>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Pakiet 40</t>
  </si>
  <si>
    <t>Elektroda cor Patcheasy kompatybilana z urządzeniem Corpuls</t>
  </si>
  <si>
    <t>Elektroda do pomiaru temperatury wewnętrznej  SpoOn Sensor 360 000,  kompatybilna z urządzeniem SPOTON TEMPERATURE MONITORING SYSTEM  typ 37010</t>
  </si>
  <si>
    <t>Pakiet 41</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</si>
  <si>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</si>
  <si>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Maska tlenowa z nebulizatorem i drenem 210 cm, wykonana z nietoksycznego PCV, bez lateksu, posiada regulowaną blaszkę na nos i gumke mocującą, dren zakończony uniwersalnymi łącznikami i odporny na zagięcia o przekroju gwiazdkowym, Nebulizator o poj. 6 ml i skalowany co 1 ml. Jednorazowa, sterylizowana tlenkiem etylenu.</t>
  </si>
  <si>
    <t>Maska twarzowa bez zaworu, do AMBU, rozm 4 lub 5. Rozmiar wg bieżącego zapotrzebowania Zamawiającego</t>
  </si>
  <si>
    <t xml:space="preserve">Maska z osłoną na oczy </t>
  </si>
  <si>
    <t>Półmaska ochronna FS-17 VFFP1 nr D klasy FFP2 z zaworem filtrującym, do ochrony dróg oddechowych przed pyłami, aerozolami cząsteczek stałych i aerozolami ciekłymi</t>
  </si>
  <si>
    <t>Dren tlenowy do maski dł. 200-213 cm</t>
  </si>
  <si>
    <t>Ustniki do nebulizatora</t>
  </si>
  <si>
    <t>Pakiet 42</t>
  </si>
  <si>
    <r>
      <t>Termometry medyczne bezdotykowe, technologia podczerwieni, pomiar na tętnicy skroniowej z odległości 5-8 cm, gwarancja 24 miesiące, czas pomiaru poniżej 1s, zakres temperatury 10</t>
    </r>
    <r>
      <rPr>
        <sz val="9"/>
        <rFont val="Calibri"/>
        <family val="2"/>
        <charset val="238"/>
      </rPr>
      <t>°C - 40°C, wilgotność ≤85%, zasilanie na baterie AA, dokładność pomiaru ±0,3°C, automatyczne wyłączenie po 5 sekundach, trwałość termometru gwarantowana na conajmniej 40000 pomiarów, instrukcja obsługi w języku polskim, możliwość pomiaru temperatury pokojowej i powierzchni.</t>
    </r>
  </si>
  <si>
    <t>Pakiet 43</t>
  </si>
  <si>
    <t>Elektrody silikonowe z 2 wejściami 6 x 12cm</t>
  </si>
  <si>
    <t>Podkłady do elektrod silikonowych 6x12cm</t>
  </si>
  <si>
    <t>Membrana trzyrzędowa - grzebien do aparatu AQUAWIBRON, który Zamawiający posiada</t>
  </si>
  <si>
    <t>Membrana gumowa z gąbką do aparatu AQUAWIBRON, który Zamawiający posiada</t>
  </si>
  <si>
    <t>Taśmy rehabilitacyjne Thera Band 5,5 m. Różne kolory</t>
  </si>
  <si>
    <t>Pakiet 44</t>
  </si>
  <si>
    <t>Lejce naczyniowe, niesterylne, silikonowe, w zwojach po 50 mb, możliwość przycięcia na żądaną długość w rozmiarze mini-1mm, maxi-2mm, super maxi-5mm</t>
  </si>
  <si>
    <t>zwojów</t>
  </si>
  <si>
    <t>Pakiet 45</t>
  </si>
  <si>
    <t>Przyrząd infuzyjny bez PVC jednorazowego użytku, jałowy, posiadający ostry kolec ostrza i odpowietrznik z drożnym filtrem p/bakteryjnym o wielkości 15 mikronów, posiadający komorę kroplową z zaciskiem rolkowym do sterowania prędkości przepływu płynów. Posiada łącznik luer-lock umożliwiający szczelne połączenie z kaniulą. Przyrząd bez zawartości ftalanów i PVC, przeznaczony do podawania leków cytostatycznych. Dokładnie oznaczony na opakowaniu rodzaj aparatu i przeznaczenie</t>
  </si>
  <si>
    <t>Przyrząd infuzyjny bez PVC jednorazowego uzytku, jałowy, posiadający dwa ostre ostrza i odpowietrznik z drożnym filtrem p/bakteryjnym o wielkości 15 mikronów. W górnej części posiada rozgałęzienie drenu umożliwiające połączenie płynów z workami. Posiada komorę kroplową z zaciskiem rolkowym do sterowania prędkości przepływu płynów, łącznik luer-lock umożliwiający szczelne połaczenie z kaniulą. Przyrząd bez zawartości ftalanów i PVC, przeznaczony do podawania leków cytostatycznych. Dokładnie i czytelnie oznaczony na opakowaniu rodzaj aparatu i przeznaczenie</t>
  </si>
  <si>
    <t>Przyrząd j.u. do podaży Paclitaxelu, sterylny, posiadający ostry kolec ostrza i odpowietrznik z drożnym filtrem antybakteryjnym 0,2 mikronów, komorę kroplową z zaciskiem rolkowym do regulacji przepływu płynów, łącznik Luer-Lock umożliwiający szczelne połączenie z kaniulą, bez zawartości ftalanów i PCV. Dokładnie oznaczony na opakowaniu rodzaj aparatu i przeznaczenie.</t>
  </si>
  <si>
    <t>Przyrząd do podawania leków światłoczułych-bursztynowy, posiadający odpowietrznik z filtrem bakteryjnym i komorę kroplową wolna od PVC, bez zawartości ftalanów DEHP (informacja na opakowaniu). Wyposażony jest w łącznik luer-lock umożliwiający szczelne połaczenie z kaniulą i uchwyt na dren. Dokładnie oznaczony na opakowaniu rodzaj aparatu i przeznaczenie</t>
  </si>
  <si>
    <t xml:space="preserve">Freeflex+tranfer adapter. Adapter do sterylnego przenoszenia płynów z fiolki w układzie zamkniętym. Kompatybilny z workami infuzyjnymi typu Freeflex Plus </t>
  </si>
  <si>
    <r>
      <t>Przyrząd typu spike do przygotowywania i wielokrotnego pobierania leków cytostatycznych, wolny od lateksu i PVC posiadający kolec standardowy, wyposażony w filtr bakteryjny, hydrofobowy 0,2</t>
    </r>
    <r>
      <rPr>
        <sz val="9"/>
        <rFont val="Calibri"/>
        <family val="2"/>
        <charset val="238"/>
      </rPr>
      <t>µ</t>
    </r>
    <r>
      <rPr>
        <sz val="9"/>
        <rFont val="Arial"/>
        <family val="2"/>
      </rPr>
      <t xml:space="preserve"> i cząsteczkowy 5</t>
    </r>
    <r>
      <rPr>
        <sz val="9"/>
        <rFont val="Calibri"/>
        <family val="2"/>
        <charset val="238"/>
      </rPr>
      <t>µ</t>
    </r>
    <r>
      <rPr>
        <sz val="9"/>
        <rFont val="Arial"/>
        <family val="2"/>
      </rPr>
      <t>, samouszczelniający i samozamykający zawór zapobiegający wyciekaniu leków</t>
    </r>
  </si>
  <si>
    <t>Pakiet 46</t>
  </si>
  <si>
    <t>Sprawa P/22/04/2016/BO</t>
  </si>
  <si>
    <t>Załącznik nr 5 do SIWZ - Opis i ilości w okresie 12 miesięcy</t>
  </si>
  <si>
    <t>Pakiet 47</t>
  </si>
  <si>
    <t>Koszyk do zdejmowania złogów kamieni 4, 6, 20, 30mm - 4 pętle. Z rozbieraną rękojeścią ułatwiajacą obracanie koszykiem po jego wprowadzeniu. Długość 90-120cm</t>
  </si>
  <si>
    <t>Pakiet 48</t>
  </si>
  <si>
    <t>Jednorazowy fartuch chirurgiczny, jałowy, pełnobarierowy zgodny z normą EN 13795 1-3, gramatura min. 35 g/m². Rękaw zakończony elastycznym mankietem z dzianiny, rękaw o kroju typu reglan w całości wzmocnione poprzez zastosowanie włókniny PP/PE o gramaturze 63 g/m². Tylne części fartucha zachodzą na siebie, umiejscowienie troków w kartoniku umożliwia zawiązywanie ich zgodnie z procedurami postępowania aseptycznego, zachowanie sterylności tylnej części fartucha. Szwy wykonane techniką ultradźwiękową. Rozmiar M, 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</si>
</sst>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zł&quot;_-;\-* #,##0.00\ &quot;zł&quot;_-;_-* &quot;-&quot;??\ &quot;zł&quot;_-;_-@_-"/>
    <numFmt numFmtId="43" formatCode="_-* #,##0.00\ _z_ł_-;\-* #,##0.00\ _z_ł_-;_-* &quot;-&quot;??\ _z_ł_-;_-@_-"/>
    <numFmt numFmtId="164" formatCode="#,##0.00_ ;[Red]\-#,##0.00,"/>
  </numFmts>
  <fonts count="30"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u/>
      <sz val="10"/>
      <name val="Arial"/>
      <family val="2"/>
    </font>
    <font>
      <sz val="10"/>
      <color rgb="FFFF0000"/>
      <name val="Arial"/>
      <family val="2"/>
    </font>
    <font>
      <b/>
      <sz val="10"/>
      <color rgb="FFFF0000"/>
      <name val="Arial"/>
      <family val="2"/>
    </font>
    <font>
      <b/>
      <sz val="10"/>
      <color rgb="FFFF0000"/>
      <name val="Arial"/>
      <family val="2"/>
      <charset val="238"/>
    </font>
    <font>
      <b/>
      <sz val="8"/>
      <color rgb="FFFF0000"/>
      <name val="Arial"/>
      <family val="2"/>
      <charset val="238"/>
    </font>
    <font>
      <b/>
      <sz val="9"/>
      <color rgb="FFFF0000"/>
      <name val="Arial"/>
      <family val="2"/>
      <charset val="238"/>
    </font>
    <font>
      <b/>
      <sz val="9"/>
      <color rgb="FFFF0000"/>
      <name val="Arial"/>
      <family val="2"/>
    </font>
    <font>
      <sz val="10"/>
      <color rgb="FFFF0000"/>
      <name val="Arial"/>
      <family val="2"/>
      <charset val="238"/>
    </font>
    <font>
      <sz val="9"/>
      <name val="Arial"/>
      <family val="2"/>
      <charset val="238"/>
    </font>
    <font>
      <b/>
      <sz val="9"/>
      <name val="Arial"/>
      <family val="2"/>
      <charset val="238"/>
    </font>
    <font>
      <sz val="8"/>
      <name val="Arial"/>
      <family val="2"/>
      <charset val="238"/>
    </font>
    <font>
      <b/>
      <sz val="10"/>
      <name val="Arial"/>
      <family val="2"/>
      <charset val="238"/>
    </font>
    <font>
      <sz val="9"/>
      <name val="Calibri"/>
      <family val="2"/>
      <charset val="238"/>
    </font>
    <font>
      <sz val="10"/>
      <name val="Calibri"/>
      <family val="2"/>
      <charset val="238"/>
    </font>
  </fonts>
  <fills count="4">
    <fill>
      <patternFill patternType="none"/>
    </fill>
    <fill>
      <patternFill patternType="gray125"/>
    </fill>
    <fill>
      <patternFill patternType="solid">
        <fgColor indexed="42"/>
        <bgColor indexed="27"/>
      </patternFill>
    </fill>
    <fill>
      <patternFill patternType="solid">
        <fgColor indexed="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style="thin">
        <color indexed="8"/>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3" fillId="0" borderId="0"/>
    <xf numFmtId="0" fontId="2" fillId="0" borderId="0"/>
    <xf numFmtId="0" fontId="13" fillId="0" borderId="0"/>
    <xf numFmtId="0" fontId="2" fillId="0" borderId="0"/>
    <xf numFmtId="0" fontId="1" fillId="0" borderId="0"/>
  </cellStyleXfs>
  <cellXfs count="330">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6" fillId="2" borderId="1" xfId="0" applyFont="1" applyFill="1" applyBorder="1" applyAlignment="1">
      <alignment horizontal="center"/>
    </xf>
    <xf numFmtId="0" fontId="6" fillId="2" borderId="1" xfId="0" applyFont="1" applyFill="1" applyBorder="1" applyAlignment="1">
      <alignment wrapText="1"/>
    </xf>
    <xf numFmtId="1" fontId="6" fillId="2" borderId="1" xfId="0" applyNumberFormat="1" applyFont="1" applyFill="1" applyBorder="1" applyAlignment="1">
      <alignment horizontal="center" wrapText="1"/>
    </xf>
    <xf numFmtId="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xf>
    <xf numFmtId="4" fontId="6" fillId="2" borderId="1" xfId="1" applyNumberFormat="1" applyFont="1" applyFill="1" applyBorder="1" applyAlignment="1" applyProtection="1">
      <alignment horizontal="center" wrapText="1"/>
    </xf>
    <xf numFmtId="4" fontId="6" fillId="2" borderId="1" xfId="0" applyNumberFormat="1" applyFont="1" applyFill="1" applyBorder="1" applyAlignment="1">
      <alignment horizont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0" fontId="7" fillId="0" borderId="1" xfId="0" applyFont="1" applyBorder="1" applyAlignment="1">
      <alignment vertical="center"/>
    </xf>
    <xf numFmtId="1" fontId="7" fillId="0" borderId="1" xfId="0" applyNumberFormat="1" applyFont="1" applyBorder="1" applyAlignment="1">
      <alignment vertical="center"/>
    </xf>
    <xf numFmtId="1" fontId="3" fillId="0" borderId="0" xfId="0" applyNumberFormat="1" applyFont="1" applyBorder="1"/>
    <xf numFmtId="4" fontId="6" fillId="0" borderId="0" xfId="0" applyNumberFormat="1" applyFont="1" applyFill="1" applyBorder="1" applyAlignment="1">
      <alignment horizontal="center" vertical="center"/>
    </xf>
    <xf numFmtId="0" fontId="6" fillId="0" borderId="0" xfId="0" applyFont="1" applyAlignment="1">
      <alignment wrapText="1"/>
    </xf>
    <xf numFmtId="9" fontId="7" fillId="0" borderId="1" xfId="3" applyFont="1" applyFill="1" applyBorder="1" applyAlignment="1">
      <alignment horizontal="center" vertical="center"/>
    </xf>
    <xf numFmtId="9" fontId="5" fillId="0" borderId="0" xfId="3" applyFont="1" applyFill="1" applyBorder="1" applyAlignment="1">
      <alignment horizontal="center" vertical="center"/>
    </xf>
    <xf numFmtId="4" fontId="8" fillId="0" borderId="1" xfId="0" applyNumberFormat="1" applyFont="1" applyFill="1" applyBorder="1" applyAlignment="1">
      <alignment horizontal="center" vertical="center"/>
    </xf>
    <xf numFmtId="0" fontId="7" fillId="0" borderId="1" xfId="0" applyFont="1" applyBorder="1" applyAlignment="1">
      <alignment vertical="center" wrapText="1"/>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1" fontId="5" fillId="0" borderId="0" xfId="3" applyNumberFormat="1" applyFont="1" applyFill="1" applyBorder="1" applyAlignment="1">
      <alignment horizontal="center" vertical="center"/>
    </xf>
    <xf numFmtId="0" fontId="4" fillId="0" borderId="0" xfId="0" applyFont="1" applyAlignment="1">
      <alignment wrapText="1"/>
    </xf>
    <xf numFmtId="4" fontId="15" fillId="0" borderId="0" xfId="0" applyNumberFormat="1" applyFont="1"/>
    <xf numFmtId="0" fontId="15" fillId="0" borderId="0" xfId="0" applyFont="1"/>
    <xf numFmtId="0" fontId="16" fillId="0" borderId="0" xfId="0" applyFont="1" applyAlignment="1">
      <alignment wrapText="1"/>
    </xf>
    <xf numFmtId="0" fontId="7" fillId="0" borderId="0" xfId="0" applyFont="1" applyBorder="1" applyAlignment="1">
      <alignment wrapText="1"/>
    </xf>
    <xf numFmtId="4" fontId="4" fillId="0" borderId="4" xfId="0" applyNumberFormat="1" applyFont="1" applyFill="1" applyBorder="1" applyAlignment="1">
      <alignment horizontal="center" vertical="center"/>
    </xf>
    <xf numFmtId="9" fontId="3" fillId="0" borderId="0" xfId="3" applyFont="1" applyFill="1" applyBorder="1" applyAlignment="1">
      <alignment horizontal="center" vertical="center"/>
    </xf>
    <xf numFmtId="4" fontId="4" fillId="0" borderId="1" xfId="2" applyNumberFormat="1" applyFont="1" applyFill="1" applyBorder="1" applyAlignment="1" applyProtection="1">
      <alignment horizontal="center" vertical="center"/>
    </xf>
    <xf numFmtId="4" fontId="4" fillId="0" borderId="1" xfId="2" applyNumberFormat="1" applyFont="1" applyFill="1" applyBorder="1" applyAlignment="1">
      <alignment horizontal="center" vertical="center"/>
    </xf>
    <xf numFmtId="0" fontId="7" fillId="0" borderId="0" xfId="0" applyFont="1" applyBorder="1" applyAlignment="1">
      <alignment vertical="center"/>
    </xf>
    <xf numFmtId="1" fontId="7" fillId="0" borderId="0" xfId="0" applyNumberFormat="1" applyFont="1" applyBorder="1" applyAlignment="1">
      <alignment vertical="center"/>
    </xf>
    <xf numFmtId="4" fontId="4" fillId="0" borderId="0" xfId="0" applyNumberFormat="1" applyFont="1" applyFill="1" applyBorder="1" applyAlignment="1">
      <alignment horizontal="center" vertical="center"/>
    </xf>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9" fontId="17" fillId="0" borderId="0" xfId="3" applyFont="1" applyFill="1" applyBorder="1" applyAlignment="1">
      <alignment horizontal="center" vertical="center"/>
    </xf>
    <xf numFmtId="4" fontId="18" fillId="0" borderId="0" xfId="0" applyNumberFormat="1" applyFont="1" applyFill="1" applyBorder="1" applyAlignment="1">
      <alignment horizontal="center" vertical="center"/>
    </xf>
    <xf numFmtId="4" fontId="18" fillId="0" borderId="0" xfId="2" applyNumberFormat="1" applyFont="1" applyFill="1" applyBorder="1" applyAlignment="1" applyProtection="1">
      <alignment horizontal="center" vertical="center"/>
    </xf>
    <xf numFmtId="4" fontId="18" fillId="0" borderId="0" xfId="2" applyNumberFormat="1" applyFont="1" applyFill="1" applyBorder="1" applyAlignment="1">
      <alignment horizontal="center" vertical="center"/>
    </xf>
    <xf numFmtId="4" fontId="1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xf>
    <xf numFmtId="9" fontId="10" fillId="0" borderId="0" xfId="3" applyFont="1" applyFill="1" applyBorder="1" applyAlignment="1">
      <alignment horizontal="center" vertical="center"/>
    </xf>
    <xf numFmtId="4" fontId="12" fillId="0" borderId="0" xfId="0" applyNumberFormat="1" applyFont="1"/>
    <xf numFmtId="4" fontId="17" fillId="0" borderId="0" xfId="3" applyNumberFormat="1" applyFont="1" applyFill="1" applyBorder="1" applyAlignment="1">
      <alignment horizontal="center" vertical="center"/>
    </xf>
    <xf numFmtId="4" fontId="10" fillId="0" borderId="0" xfId="3" applyNumberFormat="1" applyFont="1" applyFill="1" applyBorder="1" applyAlignment="1">
      <alignment horizontal="center" vertical="center"/>
    </xf>
    <xf numFmtId="4" fontId="14"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0" fontId="6" fillId="0" borderId="0" xfId="0" applyFont="1" applyBorder="1"/>
    <xf numFmtId="4" fontId="22" fillId="0" borderId="0" xfId="0" applyNumberFormat="1" applyFont="1" applyFill="1" applyBorder="1" applyAlignment="1">
      <alignment horizontal="center" vertical="center"/>
    </xf>
    <xf numFmtId="9" fontId="14" fillId="0" borderId="0" xfId="3" applyFont="1" applyFill="1" applyBorder="1" applyAlignment="1">
      <alignment horizontal="center" vertical="center"/>
    </xf>
    <xf numFmtId="4" fontId="14" fillId="0" borderId="0" xfId="2" applyNumberFormat="1" applyFont="1" applyFill="1" applyBorder="1" applyAlignment="1" applyProtection="1">
      <alignment horizontal="center" vertical="center"/>
    </xf>
    <xf numFmtId="4" fontId="14" fillId="0" borderId="0" xfId="2" applyNumberFormat="1" applyFont="1" applyFill="1" applyBorder="1" applyAlignment="1">
      <alignment horizontal="center" vertical="center"/>
    </xf>
    <xf numFmtId="4" fontId="23" fillId="0" borderId="0" xfId="3" applyNumberFormat="1" applyFont="1" applyFill="1" applyBorder="1" applyAlignment="1">
      <alignment horizontal="center" vertical="center"/>
    </xf>
    <xf numFmtId="4" fontId="10" fillId="0" borderId="0" xfId="2" applyNumberFormat="1" applyFont="1" applyFill="1" applyBorder="1" applyAlignment="1" applyProtection="1">
      <alignment horizontal="center" vertical="center"/>
    </xf>
    <xf numFmtId="4" fontId="10" fillId="0" borderId="0" xfId="2" applyNumberFormat="1" applyFont="1" applyFill="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vertical="center" wrapText="1"/>
    </xf>
    <xf numFmtId="1" fontId="12" fillId="0" borderId="0" xfId="0" applyNumberFormat="1" applyFont="1" applyBorder="1" applyAlignment="1">
      <alignment vertic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1" fontId="10" fillId="0" borderId="0" xfId="3" applyNumberFormat="1" applyFont="1" applyFill="1" applyBorder="1" applyAlignment="1">
      <alignment horizontal="center" vertical="center"/>
    </xf>
    <xf numFmtId="0" fontId="7" fillId="0" borderId="1" xfId="0" applyFont="1" applyBorder="1" applyAlignment="1">
      <alignment horizontal="center" vertical="center"/>
    </xf>
    <xf numFmtId="1" fontId="7" fillId="0" borderId="1" xfId="0" applyNumberFormat="1" applyFont="1" applyBorder="1" applyAlignment="1">
      <alignment horizontal="center" vertical="center"/>
    </xf>
    <xf numFmtId="1" fontId="7" fillId="0" borderId="0" xfId="0" applyNumberFormat="1" applyFont="1" applyBorder="1"/>
    <xf numFmtId="0" fontId="7" fillId="0" borderId="0" xfId="0" applyFont="1"/>
    <xf numFmtId="0" fontId="8" fillId="0" borderId="0" xfId="0" applyFont="1" applyAlignment="1">
      <alignment wrapText="1"/>
    </xf>
    <xf numFmtId="1" fontId="7" fillId="0" borderId="0" xfId="0" applyNumberFormat="1" applyFont="1"/>
    <xf numFmtId="4" fontId="8" fillId="0" borderId="0" xfId="0" applyNumberFormat="1" applyFont="1" applyFill="1" applyBorder="1" applyAlignment="1">
      <alignment horizontal="center" vertical="center"/>
    </xf>
    <xf numFmtId="4" fontId="8" fillId="0" borderId="0" xfId="0" applyNumberFormat="1" applyFont="1" applyBorder="1"/>
    <xf numFmtId="0" fontId="8" fillId="2" borderId="1" xfId="0" applyFont="1" applyFill="1" applyBorder="1" applyAlignment="1">
      <alignment horizontal="center"/>
    </xf>
    <xf numFmtId="0" fontId="8" fillId="2" borderId="1" xfId="0" applyFont="1" applyFill="1" applyBorder="1" applyAlignment="1">
      <alignment wrapText="1"/>
    </xf>
    <xf numFmtId="1" fontId="8" fillId="2" borderId="1" xfId="0" applyNumberFormat="1" applyFont="1" applyFill="1" applyBorder="1" applyAlignment="1">
      <alignment horizont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xf>
    <xf numFmtId="4" fontId="8" fillId="2" borderId="1" xfId="1" applyNumberFormat="1" applyFont="1" applyFill="1" applyBorder="1" applyAlignment="1" applyProtection="1">
      <alignment horizontal="center" wrapText="1"/>
    </xf>
    <xf numFmtId="4" fontId="8" fillId="2" borderId="1" xfId="0" applyNumberFormat="1" applyFont="1" applyFill="1" applyBorder="1" applyAlignment="1">
      <alignment horizontal="center" wrapText="1"/>
    </xf>
    <xf numFmtId="0" fontId="24" fillId="0" borderId="0" xfId="0" applyFont="1"/>
    <xf numFmtId="0" fontId="25" fillId="0" borderId="0" xfId="0" applyFont="1" applyAlignment="1">
      <alignment wrapText="1"/>
    </xf>
    <xf numFmtId="1" fontId="24" fillId="0" borderId="0" xfId="0" applyNumberFormat="1" applyFont="1"/>
    <xf numFmtId="4" fontId="24" fillId="0" borderId="0" xfId="0" applyNumberFormat="1" applyFont="1"/>
    <xf numFmtId="0" fontId="25" fillId="2" borderId="1" xfId="0" applyFont="1" applyFill="1" applyBorder="1" applyAlignment="1">
      <alignment horizontal="center"/>
    </xf>
    <xf numFmtId="0" fontId="25" fillId="2" borderId="1" xfId="0" applyFont="1" applyFill="1" applyBorder="1" applyAlignment="1">
      <alignment wrapText="1"/>
    </xf>
    <xf numFmtId="1" fontId="25" fillId="2" borderId="1" xfId="0" applyNumberFormat="1" applyFont="1" applyFill="1" applyBorder="1" applyAlignment="1">
      <alignment horizontal="center" wrapText="1"/>
    </xf>
    <xf numFmtId="4" fontId="25" fillId="2" borderId="1" xfId="0" applyNumberFormat="1" applyFont="1" applyFill="1" applyBorder="1" applyAlignment="1">
      <alignment horizontal="center" vertical="center" wrapText="1"/>
    </xf>
    <xf numFmtId="164" fontId="25" fillId="2" borderId="1" xfId="0" applyNumberFormat="1" applyFont="1" applyFill="1" applyBorder="1" applyAlignment="1">
      <alignment horizontal="center"/>
    </xf>
    <xf numFmtId="4" fontId="25" fillId="2" borderId="1" xfId="1" applyNumberFormat="1" applyFont="1" applyFill="1" applyBorder="1" applyAlignment="1" applyProtection="1">
      <alignment horizontal="center" wrapText="1"/>
    </xf>
    <xf numFmtId="4" fontId="25" fillId="2" borderId="1" xfId="0" applyNumberFormat="1" applyFont="1" applyFill="1" applyBorder="1" applyAlignment="1">
      <alignment horizontal="center" wrapText="1"/>
    </xf>
    <xf numFmtId="0" fontId="24" fillId="0" borderId="1" xfId="0" applyFont="1" applyBorder="1" applyAlignment="1">
      <alignment vertical="center"/>
    </xf>
    <xf numFmtId="1" fontId="24" fillId="0" borderId="1" xfId="0" applyNumberFormat="1" applyFont="1" applyBorder="1" applyAlignment="1">
      <alignment vertical="center"/>
    </xf>
    <xf numFmtId="4" fontId="24" fillId="0" borderId="1" xfId="0" applyNumberFormat="1" applyFont="1" applyBorder="1" applyAlignment="1">
      <alignment vertical="center"/>
    </xf>
    <xf numFmtId="9" fontId="26" fillId="0" borderId="1" xfId="0" applyNumberFormat="1" applyFont="1" applyFill="1" applyBorder="1" applyAlignment="1">
      <alignment horizontal="center" vertical="center"/>
    </xf>
    <xf numFmtId="4" fontId="24" fillId="0" borderId="1" xfId="0" applyNumberFormat="1" applyFont="1" applyFill="1" applyBorder="1" applyAlignment="1">
      <alignment horizontal="center" vertical="center"/>
    </xf>
    <xf numFmtId="4" fontId="24" fillId="0" borderId="1" xfId="1" applyNumberFormat="1" applyFont="1" applyFill="1" applyBorder="1" applyAlignment="1" applyProtection="1">
      <alignment horizontal="center" vertical="center"/>
    </xf>
    <xf numFmtId="0" fontId="24" fillId="0" borderId="1" xfId="0" applyFont="1" applyBorder="1" applyAlignment="1">
      <alignment vertical="center" wrapText="1"/>
    </xf>
    <xf numFmtId="4" fontId="27" fillId="0" borderId="1" xfId="0" applyNumberFormat="1" applyFont="1" applyFill="1" applyBorder="1" applyAlignment="1">
      <alignment horizontal="center" vertical="center"/>
    </xf>
    <xf numFmtId="164" fontId="27" fillId="0" borderId="1" xfId="0" applyNumberFormat="1" applyFont="1" applyFill="1" applyBorder="1" applyAlignment="1">
      <alignment horizontal="center" vertical="center"/>
    </xf>
    <xf numFmtId="4" fontId="19" fillId="0" borderId="0" xfId="2" applyNumberFormat="1" applyFont="1" applyFill="1" applyBorder="1" applyAlignment="1" applyProtection="1">
      <alignment horizontal="center" vertical="center"/>
    </xf>
    <xf numFmtId="4" fontId="19" fillId="0" borderId="0" xfId="2" applyNumberFormat="1" applyFont="1" applyFill="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vertical="center" wrapText="1"/>
    </xf>
    <xf numFmtId="4" fontId="4" fillId="0" borderId="4" xfId="2" applyNumberFormat="1" applyFont="1" applyFill="1" applyBorder="1" applyAlignment="1" applyProtection="1">
      <alignment horizontal="center" vertical="center"/>
    </xf>
    <xf numFmtId="4" fontId="4" fillId="0" borderId="4" xfId="2" applyNumberFormat="1" applyFont="1" applyFill="1" applyBorder="1" applyAlignment="1">
      <alignment horizontal="center" vertical="center"/>
    </xf>
    <xf numFmtId="4" fontId="6" fillId="0" borderId="0" xfId="2" applyNumberFormat="1" applyFont="1" applyFill="1" applyBorder="1" applyAlignment="1" applyProtection="1">
      <alignment horizontal="center" vertical="center"/>
    </xf>
    <xf numFmtId="4" fontId="6" fillId="0" borderId="0" xfId="2" applyNumberFormat="1" applyFont="1" applyFill="1" applyBorder="1" applyAlignment="1">
      <alignment horizontal="center" vertical="center"/>
    </xf>
    <xf numFmtId="0" fontId="7" fillId="0" borderId="0"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4" fontId="6" fillId="0" borderId="1" xfId="0" applyNumberFormat="1" applyFont="1" applyFill="1" applyBorder="1" applyAlignment="1">
      <alignment horizontal="center" vertical="center"/>
    </xf>
    <xf numFmtId="9" fontId="5" fillId="0" borderId="1" xfId="3" applyFont="1" applyFill="1" applyBorder="1" applyAlignment="1">
      <alignment horizontal="center" vertical="center"/>
    </xf>
    <xf numFmtId="0" fontId="3" fillId="0" borderId="1" xfId="0" applyFont="1" applyBorder="1" applyAlignment="1">
      <alignment horizontal="center" vertical="center" wrapText="1"/>
    </xf>
    <xf numFmtId="4" fontId="6" fillId="0" borderId="4" xfId="0" applyNumberFormat="1" applyFont="1" applyFill="1" applyBorder="1" applyAlignment="1">
      <alignment horizontal="center" vertical="center"/>
    </xf>
    <xf numFmtId="4" fontId="27" fillId="0" borderId="1" xfId="2" applyNumberFormat="1" applyFont="1" applyFill="1" applyBorder="1" applyAlignment="1" applyProtection="1">
      <alignment horizontal="center" vertical="center"/>
    </xf>
    <xf numFmtId="4" fontId="27" fillId="0" borderId="1" xfId="2" applyNumberFormat="1" applyFont="1" applyFill="1" applyBorder="1" applyAlignment="1">
      <alignment horizontal="center" vertical="center"/>
    </xf>
    <xf numFmtId="0" fontId="3" fillId="0" borderId="1" xfId="0" applyFont="1" applyBorder="1" applyAlignment="1">
      <alignment vertical="center" wrapText="1"/>
    </xf>
    <xf numFmtId="4" fontId="25" fillId="0" borderId="0" xfId="0" applyNumberFormat="1" applyFont="1" applyFill="1" applyBorder="1" applyAlignment="1">
      <alignment horizontal="center" vertical="center"/>
    </xf>
    <xf numFmtId="9" fontId="24" fillId="0" borderId="0" xfId="3" applyFont="1" applyFill="1" applyBorder="1" applyAlignment="1">
      <alignment horizontal="center" vertical="center"/>
    </xf>
    <xf numFmtId="4" fontId="24" fillId="0" borderId="0" xfId="3" applyNumberFormat="1" applyFont="1" applyFill="1" applyBorder="1" applyAlignment="1">
      <alignment horizontal="center" vertical="center"/>
    </xf>
    <xf numFmtId="4" fontId="24" fillId="0" borderId="0" xfId="2" applyNumberFormat="1" applyFont="1" applyFill="1" applyBorder="1" applyAlignment="1" applyProtection="1">
      <alignment horizontal="center" vertical="center"/>
    </xf>
    <xf numFmtId="4" fontId="24" fillId="0" borderId="0" xfId="2" applyNumberFormat="1" applyFont="1" applyFill="1" applyBorder="1" applyAlignment="1">
      <alignment horizontal="center" vertical="center"/>
    </xf>
    <xf numFmtId="4" fontId="25" fillId="0" borderId="1" xfId="0" applyNumberFormat="1" applyFont="1" applyFill="1" applyBorder="1" applyAlignment="1">
      <alignment horizontal="center" vertical="center"/>
    </xf>
    <xf numFmtId="9" fontId="24" fillId="0" borderId="1" xfId="3" applyFont="1" applyFill="1" applyBorder="1" applyAlignment="1">
      <alignment horizontal="center" vertical="center"/>
    </xf>
    <xf numFmtId="4" fontId="27" fillId="0" borderId="4" xfId="0" applyNumberFormat="1" applyFont="1" applyFill="1" applyBorder="1" applyAlignment="1">
      <alignment horizontal="center" vertical="center"/>
    </xf>
    <xf numFmtId="9" fontId="0" fillId="0" borderId="0" xfId="3" applyFont="1" applyFill="1" applyBorder="1" applyAlignment="1">
      <alignment horizontal="center" vertical="center"/>
    </xf>
    <xf numFmtId="4" fontId="0" fillId="0" borderId="0" xfId="3" applyNumberFormat="1" applyFont="1" applyFill="1" applyBorder="1" applyAlignment="1">
      <alignment horizontal="center" vertical="center"/>
    </xf>
    <xf numFmtId="4" fontId="27" fillId="0" borderId="4" xfId="2" applyNumberFormat="1" applyFont="1" applyFill="1" applyBorder="1" applyAlignment="1" applyProtection="1">
      <alignment horizontal="center" vertical="center"/>
    </xf>
    <xf numFmtId="4" fontId="27" fillId="0" borderId="4" xfId="2" applyNumberFormat="1" applyFont="1" applyFill="1" applyBorder="1" applyAlignment="1">
      <alignment horizontal="center" vertical="center"/>
    </xf>
    <xf numFmtId="0" fontId="3" fillId="0" borderId="0"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vertical="center"/>
    </xf>
    <xf numFmtId="1" fontId="3" fillId="0" borderId="0" xfId="0" applyNumberFormat="1" applyFont="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wrapText="1"/>
    </xf>
    <xf numFmtId="1"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xf>
    <xf numFmtId="4" fontId="6" fillId="2" borderId="1" xfId="1" applyNumberFormat="1" applyFont="1" applyFill="1" applyBorder="1" applyAlignment="1" applyProtection="1">
      <alignment horizontal="center" vertical="center" wrapText="1"/>
    </xf>
    <xf numFmtId="0" fontId="3" fillId="0" borderId="0" xfId="0" applyFont="1" applyBorder="1" applyAlignment="1">
      <alignment vertical="center" wrapText="1"/>
    </xf>
    <xf numFmtId="0" fontId="17" fillId="0" borderId="0" xfId="0" applyFont="1" applyBorder="1" applyAlignment="1">
      <alignment vertical="center"/>
    </xf>
    <xf numFmtId="0" fontId="17" fillId="0" borderId="0" xfId="0" applyFont="1" applyBorder="1" applyAlignment="1">
      <alignment vertical="center" wrapText="1"/>
    </xf>
    <xf numFmtId="1" fontId="17" fillId="0" borderId="0" xfId="0" applyNumberFormat="1" applyFont="1" applyBorder="1" applyAlignment="1">
      <alignment vertical="center"/>
    </xf>
    <xf numFmtId="4" fontId="8" fillId="0" borderId="4" xfId="0" applyNumberFormat="1" applyFont="1" applyFill="1" applyBorder="1" applyAlignment="1">
      <alignment horizontal="center" vertical="center"/>
    </xf>
    <xf numFmtId="4" fontId="27" fillId="0" borderId="0" xfId="0" applyNumberFormat="1" applyFont="1" applyFill="1" applyBorder="1" applyAlignment="1">
      <alignment horizontal="center" vertical="center"/>
    </xf>
    <xf numFmtId="164" fontId="27" fillId="0" borderId="0" xfId="0" applyNumberFormat="1"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lignment vertical="center" wrapText="1"/>
    </xf>
    <xf numFmtId="1" fontId="25" fillId="2" borderId="1" xfId="0" applyNumberFormat="1" applyFont="1" applyFill="1" applyBorder="1" applyAlignment="1">
      <alignment horizontal="center" vertical="center" wrapText="1"/>
    </xf>
    <xf numFmtId="164" fontId="25" fillId="2" borderId="1" xfId="0" applyNumberFormat="1" applyFont="1" applyFill="1" applyBorder="1" applyAlignment="1">
      <alignment horizontal="center" vertical="center"/>
    </xf>
    <xf numFmtId="4" fontId="9" fillId="2" borderId="1" xfId="0" applyNumberFormat="1" applyFont="1" applyFill="1" applyBorder="1" applyAlignment="1">
      <alignment horizontal="center" vertical="center" wrapText="1"/>
    </xf>
    <xf numFmtId="4" fontId="25" fillId="2" borderId="1" xfId="1" applyNumberFormat="1" applyFont="1" applyFill="1" applyBorder="1" applyAlignment="1" applyProtection="1">
      <alignment horizontal="center" vertical="center" wrapText="1"/>
    </xf>
    <xf numFmtId="0" fontId="24" fillId="0" borderId="0" xfId="0" applyFont="1" applyBorder="1" applyAlignment="1">
      <alignment vertical="center"/>
    </xf>
    <xf numFmtId="0" fontId="24" fillId="0" borderId="0" xfId="0" applyFont="1" applyBorder="1" applyAlignment="1">
      <alignment vertical="center" wrapText="1"/>
    </xf>
    <xf numFmtId="1" fontId="24" fillId="0" borderId="0" xfId="0" applyNumberFormat="1" applyFont="1" applyBorder="1" applyAlignment="1">
      <alignment vertical="center"/>
    </xf>
    <xf numFmtId="4" fontId="27" fillId="0" borderId="1" xfId="2" applyNumberFormat="1" applyFont="1" applyFill="1" applyBorder="1" applyAlignment="1" applyProtection="1">
      <alignment vertical="center"/>
    </xf>
    <xf numFmtId="4" fontId="27" fillId="0" borderId="1" xfId="2" applyNumberFormat="1" applyFont="1" applyFill="1" applyBorder="1" applyAlignment="1">
      <alignment vertical="center"/>
    </xf>
    <xf numFmtId="4" fontId="27" fillId="0" borderId="0" xfId="2" applyNumberFormat="1" applyFont="1" applyFill="1" applyBorder="1" applyAlignment="1" applyProtection="1">
      <alignment vertical="center"/>
    </xf>
    <xf numFmtId="4" fontId="27" fillId="0" borderId="0" xfId="2" applyNumberFormat="1" applyFont="1" applyFill="1" applyBorder="1" applyAlignment="1">
      <alignment vertical="center"/>
    </xf>
    <xf numFmtId="0" fontId="25" fillId="0" borderId="0" xfId="0" applyFont="1" applyAlignment="1">
      <alignment vertical="center" wrapText="1"/>
    </xf>
    <xf numFmtId="0" fontId="25"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applyAlignment="1">
      <alignment vertical="center"/>
    </xf>
    <xf numFmtId="1" fontId="7" fillId="0" borderId="0" xfId="0" applyNumberFormat="1" applyFont="1" applyAlignment="1">
      <alignment vertical="center"/>
    </xf>
    <xf numFmtId="4" fontId="7" fillId="0" borderId="0" xfId="0" applyNumberFormat="1" applyFont="1" applyAlignment="1">
      <alignment vertical="center"/>
    </xf>
    <xf numFmtId="4" fontId="8" fillId="0" borderId="0" xfId="0" applyNumberFormat="1" applyFont="1" applyBorder="1" applyAlignment="1">
      <alignment vertical="center"/>
    </xf>
    <xf numFmtId="0" fontId="8" fillId="2" borderId="1" xfId="0" applyFont="1" applyFill="1" applyBorder="1" applyAlignment="1">
      <alignment horizontal="center" vertical="center"/>
    </xf>
    <xf numFmtId="0" fontId="8" fillId="2" borderId="1" xfId="0" applyFont="1" applyFill="1" applyBorder="1" applyAlignment="1">
      <alignment vertical="center" wrapText="1"/>
    </xf>
    <xf numFmtId="1"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12" fillId="0" borderId="0" xfId="0" applyFont="1" applyAlignment="1">
      <alignment vertical="center"/>
    </xf>
    <xf numFmtId="0" fontId="22" fillId="0" borderId="0" xfId="0" applyFont="1" applyAlignment="1">
      <alignment vertical="center" wrapText="1"/>
    </xf>
    <xf numFmtId="1" fontId="12" fillId="0" borderId="0" xfId="0" applyNumberFormat="1" applyFont="1" applyAlignment="1">
      <alignment vertical="center"/>
    </xf>
    <xf numFmtId="4" fontId="12" fillId="0" borderId="0" xfId="0" applyNumberFormat="1" applyFont="1" applyAlignment="1">
      <alignment vertical="center"/>
    </xf>
    <xf numFmtId="4" fontId="22" fillId="0" borderId="0" xfId="0" applyNumberFormat="1" applyFont="1" applyBorder="1" applyAlignment="1">
      <alignment vertical="center"/>
    </xf>
    <xf numFmtId="0" fontId="14" fillId="0" borderId="0" xfId="0" applyFont="1" applyBorder="1" applyAlignment="1">
      <alignment vertical="center"/>
    </xf>
    <xf numFmtId="0" fontId="14" fillId="0" borderId="0" xfId="0" applyFont="1" applyBorder="1" applyAlignment="1">
      <alignment vertical="center" wrapText="1"/>
    </xf>
    <xf numFmtId="1" fontId="14" fillId="0" borderId="0" xfId="0" applyNumberFormat="1" applyFont="1" applyBorder="1" applyAlignment="1">
      <alignment vertical="center"/>
    </xf>
    <xf numFmtId="0" fontId="9" fillId="0" borderId="0" xfId="0" applyFont="1" applyBorder="1" applyAlignment="1">
      <alignment vertical="center"/>
    </xf>
    <xf numFmtId="0" fontId="8" fillId="0" borderId="0" xfId="0" applyFont="1" applyBorder="1" applyAlignment="1">
      <alignment vertical="center" wrapText="1"/>
    </xf>
    <xf numFmtId="0" fontId="5" fillId="0" borderId="0" xfId="0" applyFont="1" applyFill="1" applyBorder="1"/>
    <xf numFmtId="0" fontId="20" fillId="0" borderId="0" xfId="7" applyFont="1" applyFill="1" applyBorder="1" applyAlignment="1">
      <alignment horizontal="center" vertical="center" wrapText="1"/>
    </xf>
    <xf numFmtId="0" fontId="5" fillId="0" borderId="0" xfId="7" applyFont="1" applyFill="1" applyBorder="1" applyAlignment="1">
      <alignment horizontal="center" vertical="center" wrapText="1"/>
    </xf>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4" fontId="5" fillId="0" borderId="0" xfId="0" applyNumberFormat="1" applyFont="1" applyFill="1" applyBorder="1" applyAlignment="1">
      <alignment horizontal="right" vertical="center"/>
    </xf>
    <xf numFmtId="4" fontId="6" fillId="2" borderId="1" xfId="0" applyNumberFormat="1" applyFont="1" applyFill="1" applyBorder="1" applyAlignment="1">
      <alignment horizontal="right" vertical="center" wrapText="1"/>
    </xf>
    <xf numFmtId="0" fontId="5" fillId="0" borderId="1" xfId="0" applyFont="1" applyFill="1" applyBorder="1" applyAlignment="1">
      <alignment horizontal="center" vertical="center"/>
    </xf>
    <xf numFmtId="0" fontId="7" fillId="0" borderId="1" xfId="7" applyFont="1" applyFill="1" applyBorder="1" applyAlignment="1">
      <alignment horizontal="left" vertical="center" wrapText="1"/>
    </xf>
    <xf numFmtId="1" fontId="5" fillId="0" borderId="1" xfId="0" applyNumberFormat="1" applyFont="1" applyFill="1" applyBorder="1" applyAlignment="1">
      <alignment horizontal="center" vertical="center"/>
    </xf>
    <xf numFmtId="4" fontId="25" fillId="0" borderId="5" xfId="0" applyNumberFormat="1" applyFont="1" applyFill="1" applyBorder="1" applyAlignment="1" applyProtection="1">
      <alignment vertical="center" wrapText="1"/>
    </xf>
    <xf numFmtId="4" fontId="7" fillId="0" borderId="1" xfId="0" applyNumberFormat="1" applyFont="1" applyFill="1" applyBorder="1" applyAlignment="1">
      <alignment horizontal="right" vertical="center"/>
    </xf>
    <xf numFmtId="0" fontId="7" fillId="0" borderId="1" xfId="0" applyFont="1" applyFill="1" applyBorder="1" applyAlignment="1">
      <alignment vertical="center" wrapText="1"/>
    </xf>
    <xf numFmtId="0" fontId="5" fillId="0" borderId="0" xfId="0" applyFont="1" applyFill="1" applyBorder="1" applyAlignment="1">
      <alignment horizontal="center"/>
    </xf>
    <xf numFmtId="1" fontId="5" fillId="0" borderId="0" xfId="0" applyNumberFormat="1" applyFont="1" applyFill="1" applyBorder="1" applyAlignment="1">
      <alignment horizontal="center"/>
    </xf>
    <xf numFmtId="4" fontId="25" fillId="0" borderId="5" xfId="0" applyNumberFormat="1" applyFont="1" applyFill="1" applyBorder="1" applyAlignment="1" applyProtection="1">
      <alignment horizontal="center" vertical="center" wrapText="1"/>
    </xf>
    <xf numFmtId="4" fontId="6" fillId="0" borderId="5" xfId="0" applyNumberFormat="1" applyFont="1" applyFill="1" applyBorder="1" applyAlignment="1" applyProtection="1">
      <alignment horizontal="center" vertical="center" wrapText="1"/>
    </xf>
    <xf numFmtId="4" fontId="4" fillId="0" borderId="1" xfId="0" applyNumberFormat="1" applyFont="1" applyFill="1" applyBorder="1" applyAlignment="1">
      <alignment horizontal="right" vertical="center"/>
    </xf>
    <xf numFmtId="0" fontId="7" fillId="0" borderId="1" xfId="0" applyFont="1" applyFill="1" applyBorder="1" applyAlignment="1">
      <alignment wrapText="1"/>
    </xf>
    <xf numFmtId="0" fontId="5" fillId="0" borderId="0" xfId="0" applyFont="1" applyFill="1" applyBorder="1" applyAlignment="1">
      <alignment vertical="center"/>
    </xf>
    <xf numFmtId="1" fontId="5" fillId="0" borderId="0" xfId="7" applyNumberFormat="1" applyFont="1" applyFill="1" applyBorder="1" applyAlignment="1">
      <alignment horizontal="center" vertical="center"/>
    </xf>
    <xf numFmtId="4" fontId="5" fillId="0" borderId="0" xfId="0" applyNumberFormat="1" applyFont="1" applyFill="1" applyBorder="1" applyAlignment="1">
      <alignment vertical="center"/>
    </xf>
    <xf numFmtId="4" fontId="5" fillId="0" borderId="0" xfId="1" applyNumberFormat="1" applyFont="1" applyFill="1" applyBorder="1" applyAlignment="1" applyProtection="1">
      <alignment vertical="center"/>
    </xf>
    <xf numFmtId="0" fontId="7" fillId="0" borderId="0" xfId="0" applyFont="1" applyFill="1" applyBorder="1" applyAlignment="1">
      <alignment vertical="center" wrapText="1"/>
    </xf>
    <xf numFmtId="0" fontId="7" fillId="0" borderId="0" xfId="7" applyFont="1" applyFill="1" applyBorder="1" applyAlignment="1">
      <alignment vertical="center" wrapText="1"/>
    </xf>
    <xf numFmtId="0" fontId="5" fillId="0" borderId="0" xfId="7" applyFont="1" applyFill="1" applyBorder="1" applyAlignment="1">
      <alignment vertical="center" wrapText="1"/>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9" fontId="7" fillId="0" borderId="6" xfId="1" applyNumberFormat="1" applyFont="1" applyFill="1" applyBorder="1" applyAlignment="1" applyProtection="1">
      <alignment horizontal="center" vertical="center"/>
    </xf>
    <xf numFmtId="164" fontId="5" fillId="0" borderId="1" xfId="0" applyNumberFormat="1" applyFont="1" applyFill="1" applyBorder="1" applyAlignment="1">
      <alignment horizontal="center" vertical="center" wrapText="1"/>
    </xf>
    <xf numFmtId="0" fontId="6" fillId="0" borderId="0" xfId="7" applyFont="1" applyFill="1" applyBorder="1" applyAlignment="1">
      <alignment vertical="center" wrapText="1"/>
    </xf>
    <xf numFmtId="0" fontId="6"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6" fillId="0" borderId="0" xfId="0" applyFont="1" applyFill="1" applyBorder="1" applyAlignment="1">
      <alignment horizontal="center" vertical="center"/>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0" borderId="1" xfId="0" applyFont="1" applyFill="1" applyBorder="1" applyAlignment="1">
      <alignment vertical="center"/>
    </xf>
    <xf numFmtId="0" fontId="7" fillId="0" borderId="7" xfId="0" applyFont="1" applyFill="1" applyBorder="1" applyAlignment="1">
      <alignmen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1" fontId="8" fillId="0" borderId="1" xfId="0" applyNumberFormat="1" applyFont="1" applyFill="1" applyBorder="1" applyAlignment="1">
      <alignment horizontal="center" vertical="center"/>
    </xf>
    <xf numFmtId="4" fontId="25"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1" fontId="8" fillId="0" borderId="9" xfId="0" applyNumberFormat="1" applyFont="1" applyFill="1" applyBorder="1" applyAlignment="1">
      <alignment horizontal="center" vertical="center"/>
    </xf>
    <xf numFmtId="4" fontId="25" fillId="0" borderId="9"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wrapText="1"/>
    </xf>
    <xf numFmtId="1" fontId="8" fillId="0" borderId="0" xfId="0" applyNumberFormat="1" applyFont="1" applyFill="1" applyBorder="1" applyAlignment="1">
      <alignment horizontal="center" vertical="center"/>
    </xf>
    <xf numFmtId="4" fontId="27" fillId="0" borderId="4" xfId="0" applyNumberFormat="1" applyFont="1" applyBorder="1"/>
    <xf numFmtId="4" fontId="27" fillId="0" borderId="4" xfId="0" applyNumberFormat="1" applyFont="1" applyBorder="1" applyAlignment="1">
      <alignment horizontal="right" vertical="center"/>
    </xf>
    <xf numFmtId="0" fontId="6" fillId="0" borderId="0" xfId="0" applyFont="1" applyFill="1" applyBorder="1" applyAlignment="1">
      <alignment horizontal="left" vertical="center" wrapText="1"/>
    </xf>
    <xf numFmtId="4" fontId="27" fillId="0" borderId="0" xfId="0" applyNumberFormat="1" applyFont="1" applyBorder="1"/>
    <xf numFmtId="4" fontId="27" fillId="0" borderId="0" xfId="0" applyNumberFormat="1" applyFont="1" applyBorder="1" applyAlignment="1">
      <alignment horizontal="right" vertical="center"/>
    </xf>
    <xf numFmtId="0" fontId="24" fillId="0" borderId="0" xfId="0" applyFont="1" applyFill="1" applyBorder="1"/>
    <xf numFmtId="0" fontId="24" fillId="0" borderId="0" xfId="7" applyFont="1" applyFill="1" applyBorder="1" applyAlignment="1">
      <alignment wrapText="1"/>
    </xf>
    <xf numFmtId="0" fontId="24" fillId="0" borderId="0" xfId="7" applyFont="1" applyFill="1" applyBorder="1" applyAlignment="1">
      <alignment horizontal="center"/>
    </xf>
    <xf numFmtId="1" fontId="24" fillId="0" borderId="0" xfId="0" applyNumberFormat="1" applyFont="1" applyFill="1" applyBorder="1" applyAlignment="1">
      <alignment horizontal="center"/>
    </xf>
    <xf numFmtId="4" fontId="25" fillId="0" borderId="0" xfId="0" applyNumberFormat="1" applyFont="1" applyFill="1" applyBorder="1" applyAlignment="1" applyProtection="1">
      <alignment horizontal="center" vertical="center" wrapText="1"/>
    </xf>
    <xf numFmtId="4" fontId="21" fillId="0" borderId="0" xfId="0" applyNumberFormat="1" applyFont="1" applyFill="1" applyBorder="1" applyAlignment="1" applyProtection="1">
      <alignment horizontal="center" vertical="center" wrapText="1"/>
    </xf>
    <xf numFmtId="4" fontId="25" fillId="0" borderId="0" xfId="2" applyNumberFormat="1" applyFont="1" applyFill="1" applyBorder="1" applyAlignment="1" applyProtection="1"/>
    <xf numFmtId="4" fontId="25" fillId="0" borderId="0" xfId="2" applyNumberFormat="1" applyFont="1" applyFill="1" applyBorder="1"/>
    <xf numFmtId="4" fontId="25" fillId="0" borderId="0" xfId="2" applyNumberFormat="1" applyFont="1" applyFill="1" applyBorder="1" applyAlignment="1">
      <alignment horizontal="right" vertical="center"/>
    </xf>
    <xf numFmtId="4" fontId="25" fillId="2" borderId="1" xfId="0" applyNumberFormat="1" applyFont="1" applyFill="1" applyBorder="1" applyAlignment="1">
      <alignment horizontal="right" vertical="center" wrapText="1"/>
    </xf>
    <xf numFmtId="0" fontId="24" fillId="0" borderId="1" xfId="0" applyFont="1" applyFill="1" applyBorder="1" applyAlignment="1">
      <alignment horizontal="center" vertical="center"/>
    </xf>
    <xf numFmtId="0" fontId="7" fillId="0" borderId="12" xfId="0" applyFont="1" applyFill="1" applyBorder="1" applyAlignment="1">
      <alignment vertical="center" wrapText="1"/>
    </xf>
    <xf numFmtId="0" fontId="24" fillId="0" borderId="12" xfId="0" applyFont="1" applyFill="1" applyBorder="1" applyAlignment="1">
      <alignment horizontal="center" wrapText="1"/>
    </xf>
    <xf numFmtId="0" fontId="24" fillId="0" borderId="12" xfId="0" applyFont="1" applyFill="1" applyBorder="1" applyAlignment="1">
      <alignment horizontal="center" vertical="center" wrapText="1"/>
    </xf>
    <xf numFmtId="1" fontId="24" fillId="0" borderId="8" xfId="0" applyNumberFormat="1" applyFont="1" applyFill="1" applyBorder="1" applyAlignment="1">
      <alignment horizontal="center" vertical="center"/>
    </xf>
    <xf numFmtId="4" fontId="25" fillId="0" borderId="1" xfId="2" applyNumberFormat="1" applyFont="1" applyFill="1" applyBorder="1" applyAlignment="1">
      <alignment vertical="center"/>
    </xf>
    <xf numFmtId="9" fontId="24" fillId="0" borderId="3" xfId="3" applyFont="1" applyFill="1" applyBorder="1" applyAlignment="1">
      <alignment horizontal="center" vertical="center"/>
    </xf>
    <xf numFmtId="0" fontId="14" fillId="0" borderId="12" xfId="0" applyFont="1" applyFill="1" applyBorder="1" applyAlignment="1">
      <alignment horizontal="center" wrapText="1"/>
    </xf>
    <xf numFmtId="0" fontId="0" fillId="0" borderId="1" xfId="0" applyFont="1" applyBorder="1"/>
    <xf numFmtId="4" fontId="23" fillId="0" borderId="1" xfId="0" applyNumberFormat="1" applyFont="1" applyBorder="1"/>
    <xf numFmtId="4" fontId="27" fillId="0" borderId="1" xfId="0" applyNumberFormat="1" applyFont="1" applyBorder="1"/>
    <xf numFmtId="4" fontId="27" fillId="0" borderId="1" xfId="0" applyNumberFormat="1" applyFont="1" applyBorder="1" applyAlignment="1">
      <alignment horizontal="right" vertical="center"/>
    </xf>
    <xf numFmtId="0" fontId="9" fillId="0" borderId="0" xfId="0" applyFont="1"/>
    <xf numFmtId="4" fontId="8" fillId="0" borderId="0" xfId="0" applyNumberFormat="1" applyFont="1" applyBorder="1" applyAlignment="1">
      <alignment horizontal="right" vertical="center"/>
    </xf>
    <xf numFmtId="4" fontId="8" fillId="2" borderId="1" xfId="0" applyNumberFormat="1" applyFont="1" applyFill="1" applyBorder="1" applyAlignment="1">
      <alignment horizontal="right" vertical="center" wrapText="1"/>
    </xf>
    <xf numFmtId="0" fontId="7" fillId="0" borderId="1" xfId="8" applyFont="1" applyBorder="1" applyAlignment="1">
      <alignment wrapText="1"/>
    </xf>
    <xf numFmtId="0" fontId="7" fillId="0" borderId="1" xfId="8" applyFont="1" applyBorder="1"/>
    <xf numFmtId="4" fontId="25" fillId="0" borderId="4" xfId="0" applyNumberFormat="1" applyFont="1" applyFill="1" applyBorder="1" applyAlignment="1">
      <alignment horizontal="center" vertical="center"/>
    </xf>
    <xf numFmtId="4" fontId="4" fillId="0" borderId="1" xfId="2" applyNumberFormat="1" applyFont="1" applyFill="1" applyBorder="1" applyAlignment="1">
      <alignment horizontal="right" vertical="center"/>
    </xf>
    <xf numFmtId="4" fontId="5" fillId="0" borderId="0" xfId="2" applyNumberFormat="1" applyFont="1" applyFill="1" applyBorder="1" applyAlignment="1">
      <alignment horizontal="right" vertical="center"/>
    </xf>
    <xf numFmtId="1" fontId="6" fillId="2" borderId="1" xfId="0" applyNumberFormat="1" applyFont="1" applyFill="1" applyBorder="1" applyAlignment="1">
      <alignment horizontal="center"/>
    </xf>
    <xf numFmtId="9" fontId="5" fillId="0" borderId="1" xfId="0"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4" fontId="27" fillId="0" borderId="1" xfId="2" applyNumberFormat="1" applyFont="1" applyFill="1" applyBorder="1" applyAlignment="1">
      <alignment horizontal="right"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4" fontId="4" fillId="0" borderId="4" xfId="2" applyNumberFormat="1" applyFont="1" applyFill="1" applyBorder="1" applyAlignment="1">
      <alignment horizontal="right" vertical="center"/>
    </xf>
    <xf numFmtId="4" fontId="4" fillId="0" borderId="0" xfId="2" applyNumberFormat="1" applyFont="1" applyFill="1" applyBorder="1" applyAlignment="1">
      <alignment horizontal="right" vertical="center"/>
    </xf>
    <xf numFmtId="0" fontId="10" fillId="0" borderId="0" xfId="0" applyFont="1" applyFill="1" applyBorder="1"/>
    <xf numFmtId="0" fontId="8" fillId="0" borderId="0" xfId="0" applyFont="1" applyFill="1" applyBorder="1" applyAlignment="1">
      <alignment wrapText="1"/>
    </xf>
    <xf numFmtId="0" fontId="20" fillId="0" borderId="0" xfId="0" applyFont="1" applyFill="1" applyBorder="1"/>
    <xf numFmtId="1" fontId="10" fillId="0" borderId="0" xfId="0" applyNumberFormat="1" applyFont="1" applyFill="1" applyBorder="1"/>
    <xf numFmtId="4" fontId="21" fillId="0" borderId="0" xfId="0" applyNumberFormat="1" applyFont="1" applyFill="1" applyBorder="1" applyAlignment="1">
      <alignment horizontal="center"/>
    </xf>
    <xf numFmtId="4" fontId="10" fillId="0" borderId="0" xfId="0" applyNumberFormat="1" applyFont="1" applyFill="1" applyBorder="1" applyAlignment="1" applyProtection="1">
      <alignment vertical="center" wrapText="1"/>
    </xf>
    <xf numFmtId="0" fontId="8" fillId="2" borderId="2" xfId="0" applyFont="1" applyFill="1" applyBorder="1" applyAlignment="1">
      <alignment horizontal="center"/>
    </xf>
    <xf numFmtId="0" fontId="5" fillId="0" borderId="1" xfId="0" applyFont="1" applyFill="1" applyBorder="1" applyAlignment="1">
      <alignment vertical="center"/>
    </xf>
    <xf numFmtId="0" fontId="7" fillId="0" borderId="2" xfId="0" applyFont="1" applyFill="1" applyBorder="1" applyAlignment="1">
      <alignment wrapText="1"/>
    </xf>
    <xf numFmtId="0" fontId="5" fillId="0" borderId="1" xfId="0" applyFont="1" applyFill="1" applyBorder="1" applyAlignment="1"/>
    <xf numFmtId="0" fontId="5" fillId="0" borderId="3" xfId="0"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4" fillId="0" borderId="4" xfId="1" applyNumberFormat="1" applyFont="1" applyFill="1" applyBorder="1" applyAlignment="1" applyProtection="1">
      <alignment horizontal="center" vertical="center"/>
    </xf>
    <xf numFmtId="0" fontId="6" fillId="0" borderId="0" xfId="0" applyFont="1" applyFill="1" applyBorder="1" applyAlignment="1">
      <alignment wrapText="1"/>
    </xf>
    <xf numFmtId="0" fontId="0" fillId="0" borderId="0" xfId="0" applyFont="1" applyBorder="1"/>
    <xf numFmtId="4" fontId="4" fillId="0" borderId="0" xfId="1" applyNumberFormat="1" applyFont="1" applyFill="1" applyBorder="1" applyAlignment="1" applyProtection="1">
      <alignment horizontal="center" vertical="center"/>
    </xf>
    <xf numFmtId="4" fontId="4" fillId="0" borderId="0" xfId="0" applyNumberFormat="1" applyFont="1" applyFill="1" applyBorder="1" applyAlignment="1">
      <alignment horizontal="right" vertical="center"/>
    </xf>
    <xf numFmtId="0" fontId="3" fillId="0" borderId="0" xfId="0" applyFont="1" applyAlignment="1">
      <alignment horizontal="center" wrapText="1"/>
    </xf>
    <xf numFmtId="0" fontId="24" fillId="0" borderId="0" xfId="0" applyFont="1" applyAlignment="1">
      <alignment horizontal="center" wrapText="1"/>
    </xf>
    <xf numFmtId="0" fontId="25" fillId="3"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Alignment="1">
      <alignment horizontal="center" vertical="center" wrapText="1"/>
    </xf>
    <xf numFmtId="0" fontId="7" fillId="0" borderId="0" xfId="0" applyFont="1" applyAlignment="1">
      <alignment horizontal="center" vertical="center" wrapText="1"/>
    </xf>
    <xf numFmtId="0" fontId="8" fillId="3" borderId="1" xfId="0" applyFont="1" applyFill="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3" fillId="0" borderId="0" xfId="0" applyFont="1" applyAlignment="1">
      <alignment horizontal="center" vertical="center" wrapText="1"/>
    </xf>
    <xf numFmtId="0" fontId="17"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wrapText="1"/>
    </xf>
    <xf numFmtId="0" fontId="3" fillId="0" borderId="0" xfId="0" applyFont="1" applyBorder="1" applyAlignment="1">
      <alignment horizontal="center" wrapText="1"/>
    </xf>
    <xf numFmtId="0" fontId="3" fillId="0" borderId="0" xfId="0" applyFont="1" applyFill="1" applyBorder="1" applyAlignment="1">
      <alignment horizontal="center" vertical="center" wrapText="1"/>
    </xf>
    <xf numFmtId="0" fontId="8" fillId="3" borderId="1" xfId="0" applyFont="1" applyFill="1" applyBorder="1" applyAlignment="1">
      <alignment horizontal="center" wrapText="1"/>
    </xf>
    <xf numFmtId="0" fontId="25" fillId="3" borderId="1" xfId="0" applyFont="1" applyFill="1" applyBorder="1" applyAlignment="1">
      <alignment horizontal="center" wrapText="1"/>
    </xf>
    <xf numFmtId="0" fontId="24" fillId="0" borderId="1" xfId="0" applyFont="1" applyBorder="1" applyAlignment="1">
      <alignment horizontal="center" wrapText="1"/>
    </xf>
    <xf numFmtId="0" fontId="7" fillId="0" borderId="0" xfId="0" applyFont="1" applyAlignment="1">
      <alignment horizontal="center" wrapText="1"/>
    </xf>
    <xf numFmtId="0" fontId="7" fillId="0" borderId="0" xfId="0" applyFont="1" applyFill="1" applyBorder="1" applyAlignment="1">
      <alignment horizontal="center" wrapText="1"/>
    </xf>
  </cellXfs>
  <cellStyles count="9">
    <cellStyle name="Dziesiętny" xfId="1" builtinId="3"/>
    <cellStyle name="Normalny" xfId="0" builtinId="0"/>
    <cellStyle name="Normalny 2" xfId="5"/>
    <cellStyle name="Normalny 3" xfId="8"/>
    <cellStyle name="Normalny 4" xfId="6"/>
    <cellStyle name="Normalny 8" xfId="4"/>
    <cellStyle name="Normalny_pakiet cewniki" xfId="7"/>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5"/>
  <sheetViews>
    <sheetView tabSelected="1" topLeftCell="A114" zoomScaleNormal="100" zoomScaleSheetLayoutView="100" workbookViewId="0">
      <selection activeCell="N115" sqref="N115"/>
    </sheetView>
  </sheetViews>
  <sheetFormatPr defaultRowHeight="12.75" x14ac:dyDescent="0.2"/>
  <cols>
    <col min="1" max="1" width="2.85546875" style="1" customWidth="1"/>
    <col min="2" max="2" width="60.5703125" style="1" customWidth="1"/>
    <col min="3" max="3" width="31" style="1" customWidth="1"/>
    <col min="4" max="4" width="11.28515625" style="1" customWidth="1"/>
    <col min="5" max="5" width="6.7109375" style="2" customWidth="1"/>
    <col min="6" max="6" width="10" style="3" customWidth="1"/>
    <col min="7" max="7" width="11.28515625" style="1" customWidth="1"/>
    <col min="8" max="8" width="11.28515625" style="3" customWidth="1"/>
    <col min="9" max="9" width="11.140625" style="3" customWidth="1"/>
    <col min="10" max="10" width="17.85546875" style="3" customWidth="1"/>
    <col min="11" max="11" width="15.5703125" style="3" customWidth="1"/>
    <col min="12" max="12" width="9.42578125" style="308" bestFit="1" customWidth="1"/>
    <col min="13" max="16384" width="9.140625" style="1"/>
  </cols>
  <sheetData>
    <row r="1" spans="1:12" x14ac:dyDescent="0.2">
      <c r="A1" s="305" t="s">
        <v>162</v>
      </c>
      <c r="B1" s="4"/>
    </row>
    <row r="2" spans="1:12" x14ac:dyDescent="0.2">
      <c r="A2" s="4"/>
      <c r="B2" s="4"/>
    </row>
    <row r="3" spans="1:12" x14ac:dyDescent="0.2">
      <c r="A3" s="4"/>
      <c r="B3" s="4" t="s">
        <v>163</v>
      </c>
    </row>
    <row r="4" spans="1:12" x14ac:dyDescent="0.2">
      <c r="A4" s="4"/>
    </row>
    <row r="5" spans="1:12" x14ac:dyDescent="0.2">
      <c r="A5" s="86"/>
      <c r="B5" s="87" t="s">
        <v>65</v>
      </c>
      <c r="C5" s="86"/>
      <c r="D5" s="86"/>
      <c r="E5" s="88"/>
      <c r="F5" s="89"/>
      <c r="G5" s="86"/>
      <c r="H5" s="89"/>
      <c r="I5" s="89"/>
      <c r="J5" s="89"/>
      <c r="K5" s="89"/>
      <c r="L5" s="309"/>
    </row>
    <row r="6" spans="1:12" ht="36" x14ac:dyDescent="0.2">
      <c r="A6" s="153" t="s">
        <v>0</v>
      </c>
      <c r="B6" s="153" t="s">
        <v>1</v>
      </c>
      <c r="C6" s="154" t="s">
        <v>2</v>
      </c>
      <c r="D6" s="153" t="s">
        <v>3</v>
      </c>
      <c r="E6" s="155" t="s">
        <v>4</v>
      </c>
      <c r="F6" s="93" t="s">
        <v>5</v>
      </c>
      <c r="G6" s="156" t="s">
        <v>6</v>
      </c>
      <c r="H6" s="157" t="s">
        <v>33</v>
      </c>
      <c r="I6" s="158" t="s">
        <v>7</v>
      </c>
      <c r="J6" s="93" t="s">
        <v>8</v>
      </c>
      <c r="K6" s="93" t="s">
        <v>9</v>
      </c>
      <c r="L6" s="310" t="s">
        <v>10</v>
      </c>
    </row>
    <row r="7" spans="1:12" ht="72" x14ac:dyDescent="0.2">
      <c r="A7" s="97">
        <v>1</v>
      </c>
      <c r="B7" s="103" t="s">
        <v>66</v>
      </c>
      <c r="C7" s="71"/>
      <c r="D7" s="97" t="s">
        <v>11</v>
      </c>
      <c r="E7" s="98">
        <v>10</v>
      </c>
      <c r="F7" s="99"/>
      <c r="G7" s="100">
        <v>0.08</v>
      </c>
      <c r="H7" s="101">
        <f t="shared" ref="H7" si="0">F7*G7+F7</f>
        <v>0</v>
      </c>
      <c r="I7" s="102">
        <f t="shared" ref="I7" si="1">E7*F7</f>
        <v>0</v>
      </c>
      <c r="J7" s="101">
        <f t="shared" ref="J7" si="2">K7-I7</f>
        <v>0</v>
      </c>
      <c r="K7" s="101">
        <f t="shared" ref="K7" si="3">E7*H7</f>
        <v>0</v>
      </c>
      <c r="L7" s="311"/>
    </row>
    <row r="8" spans="1:12" x14ac:dyDescent="0.2">
      <c r="A8" s="159"/>
      <c r="B8" s="160"/>
      <c r="C8" s="159"/>
      <c r="D8" s="159"/>
      <c r="E8" s="161"/>
      <c r="F8" s="104" t="s">
        <v>12</v>
      </c>
      <c r="G8" s="105"/>
      <c r="H8" s="104"/>
      <c r="I8" s="162">
        <f>SUM(I7:I7)</f>
        <v>0</v>
      </c>
      <c r="J8" s="163">
        <f>SUM(J7:J7)</f>
        <v>0</v>
      </c>
      <c r="K8" s="163">
        <f>SUM(K7:K7)</f>
        <v>0</v>
      </c>
      <c r="L8" s="311"/>
    </row>
    <row r="9" spans="1:12" x14ac:dyDescent="0.2">
      <c r="A9" s="159"/>
      <c r="B9" s="160"/>
      <c r="C9" s="159"/>
      <c r="D9" s="159"/>
      <c r="E9" s="161"/>
      <c r="F9" s="151"/>
      <c r="G9" s="152"/>
      <c r="H9" s="151"/>
      <c r="I9" s="164"/>
      <c r="J9" s="165"/>
      <c r="K9" s="165"/>
      <c r="L9" s="312"/>
    </row>
    <row r="10" spans="1:12" x14ac:dyDescent="0.2">
      <c r="A10" s="159"/>
      <c r="B10" s="166" t="s">
        <v>94</v>
      </c>
      <c r="C10" s="167"/>
      <c r="D10" s="159"/>
      <c r="E10" s="161"/>
      <c r="F10" s="125"/>
      <c r="G10" s="126"/>
      <c r="H10" s="127"/>
      <c r="I10" s="128"/>
      <c r="J10" s="129"/>
      <c r="K10" s="129"/>
      <c r="L10" s="313"/>
    </row>
    <row r="11" spans="1:12" ht="36" x14ac:dyDescent="0.2">
      <c r="A11" s="153" t="s">
        <v>0</v>
      </c>
      <c r="B11" s="153" t="s">
        <v>1</v>
      </c>
      <c r="C11" s="154" t="s">
        <v>2</v>
      </c>
      <c r="D11" s="153" t="s">
        <v>3</v>
      </c>
      <c r="E11" s="155" t="s">
        <v>4</v>
      </c>
      <c r="F11" s="93" t="s">
        <v>5</v>
      </c>
      <c r="G11" s="156" t="s">
        <v>6</v>
      </c>
      <c r="H11" s="8" t="s">
        <v>33</v>
      </c>
      <c r="I11" s="158" t="s">
        <v>7</v>
      </c>
      <c r="J11" s="93" t="s">
        <v>8</v>
      </c>
      <c r="K11" s="93" t="s">
        <v>9</v>
      </c>
      <c r="L11" s="310" t="s">
        <v>10</v>
      </c>
    </row>
    <row r="12" spans="1:12" ht="24" x14ac:dyDescent="0.2">
      <c r="A12" s="97">
        <v>1</v>
      </c>
      <c r="B12" s="103" t="s">
        <v>92</v>
      </c>
      <c r="C12" s="71"/>
      <c r="D12" s="97" t="s">
        <v>11</v>
      </c>
      <c r="E12" s="98">
        <v>5</v>
      </c>
      <c r="F12" s="130"/>
      <c r="G12" s="131">
        <v>0.08</v>
      </c>
      <c r="H12" s="13">
        <f t="shared" ref="H12:H13" si="4">F12*G12+F12</f>
        <v>0</v>
      </c>
      <c r="I12" s="12">
        <f t="shared" ref="I12:I13" si="5">E12*F12</f>
        <v>0</v>
      </c>
      <c r="J12" s="13">
        <f t="shared" ref="J12:J13" si="6">K12-I12</f>
        <v>0</v>
      </c>
      <c r="K12" s="13">
        <f t="shared" ref="K12:K13" si="7">E12*H12</f>
        <v>0</v>
      </c>
      <c r="L12" s="311"/>
    </row>
    <row r="13" spans="1:12" ht="24" x14ac:dyDescent="0.2">
      <c r="A13" s="97">
        <v>2</v>
      </c>
      <c r="B13" s="103" t="s">
        <v>93</v>
      </c>
      <c r="C13" s="71"/>
      <c r="D13" s="97" t="s">
        <v>11</v>
      </c>
      <c r="E13" s="98">
        <v>10</v>
      </c>
      <c r="F13" s="130"/>
      <c r="G13" s="131">
        <v>0.08</v>
      </c>
      <c r="H13" s="13">
        <f t="shared" si="4"/>
        <v>0</v>
      </c>
      <c r="I13" s="12">
        <f t="shared" si="5"/>
        <v>0</v>
      </c>
      <c r="J13" s="13">
        <f t="shared" si="6"/>
        <v>0</v>
      </c>
      <c r="K13" s="13">
        <f t="shared" si="7"/>
        <v>0</v>
      </c>
      <c r="L13" s="311"/>
    </row>
    <row r="14" spans="1:12" x14ac:dyDescent="0.2">
      <c r="A14" s="159"/>
      <c r="B14" s="160"/>
      <c r="C14" s="159"/>
      <c r="D14" s="159"/>
      <c r="E14" s="161"/>
      <c r="F14" s="132" t="s">
        <v>14</v>
      </c>
      <c r="G14" s="133"/>
      <c r="H14" s="134"/>
      <c r="I14" s="135">
        <f>SUM(I12:I13)</f>
        <v>0</v>
      </c>
      <c r="J14" s="136">
        <f>SUM(J12:J13)</f>
        <v>0</v>
      </c>
      <c r="K14" s="136">
        <f>SUM(K12:K13)</f>
        <v>0</v>
      </c>
      <c r="L14" s="312"/>
    </row>
    <row r="15" spans="1:12" x14ac:dyDescent="0.2">
      <c r="A15" s="159"/>
      <c r="B15" s="160"/>
      <c r="C15" s="159"/>
      <c r="D15" s="159"/>
      <c r="E15" s="161"/>
      <c r="F15" s="151"/>
      <c r="G15" s="152"/>
      <c r="H15" s="151"/>
      <c r="I15" s="164"/>
      <c r="J15" s="165"/>
      <c r="K15" s="165"/>
      <c r="L15" s="312"/>
    </row>
    <row r="16" spans="1:12" x14ac:dyDescent="0.2">
      <c r="A16" s="168"/>
      <c r="B16" s="169" t="s">
        <v>81</v>
      </c>
      <c r="C16" s="170"/>
      <c r="D16" s="168"/>
      <c r="E16" s="171"/>
      <c r="F16" s="77"/>
      <c r="G16" s="168"/>
      <c r="H16" s="172"/>
      <c r="I16" s="173"/>
      <c r="J16" s="173"/>
      <c r="K16" s="173"/>
      <c r="L16" s="314"/>
    </row>
    <row r="17" spans="1:12" ht="36" x14ac:dyDescent="0.2">
      <c r="A17" s="174" t="s">
        <v>0</v>
      </c>
      <c r="B17" s="174" t="s">
        <v>1</v>
      </c>
      <c r="C17" s="175" t="s">
        <v>2</v>
      </c>
      <c r="D17" s="174" t="s">
        <v>3</v>
      </c>
      <c r="E17" s="176" t="s">
        <v>4</v>
      </c>
      <c r="F17" s="82" t="s">
        <v>5</v>
      </c>
      <c r="G17" s="177" t="s">
        <v>6</v>
      </c>
      <c r="H17" s="8" t="s">
        <v>33</v>
      </c>
      <c r="I17" s="178" t="s">
        <v>7</v>
      </c>
      <c r="J17" s="82" t="s">
        <v>8</v>
      </c>
      <c r="K17" s="82" t="s">
        <v>9</v>
      </c>
      <c r="L17" s="315" t="s">
        <v>10</v>
      </c>
    </row>
    <row r="18" spans="1:12" ht="36" x14ac:dyDescent="0.2">
      <c r="A18" s="18">
        <v>1</v>
      </c>
      <c r="B18" s="26" t="s">
        <v>16</v>
      </c>
      <c r="C18" s="71"/>
      <c r="D18" s="18" t="s">
        <v>15</v>
      </c>
      <c r="E18" s="19">
        <v>12</v>
      </c>
      <c r="F18" s="25"/>
      <c r="G18" s="23">
        <v>0.08</v>
      </c>
      <c r="H18" s="13">
        <f t="shared" ref="H18:H21" si="8">F18*G18+F18</f>
        <v>0</v>
      </c>
      <c r="I18" s="12">
        <f t="shared" ref="I18:I21" si="9">E18*F18</f>
        <v>0</v>
      </c>
      <c r="J18" s="13">
        <f t="shared" ref="J18:J21" si="10">K18-I18</f>
        <v>0</v>
      </c>
      <c r="K18" s="13">
        <f t="shared" ref="K18:K21" si="11">E18*H18</f>
        <v>0</v>
      </c>
      <c r="L18" s="109"/>
    </row>
    <row r="19" spans="1:12" ht="24" x14ac:dyDescent="0.2">
      <c r="A19" s="18">
        <v>2</v>
      </c>
      <c r="B19" s="26" t="s">
        <v>17</v>
      </c>
      <c r="C19" s="71"/>
      <c r="D19" s="18" t="s">
        <v>15</v>
      </c>
      <c r="E19" s="19">
        <v>10</v>
      </c>
      <c r="F19" s="25"/>
      <c r="G19" s="23">
        <v>0.08</v>
      </c>
      <c r="H19" s="13">
        <f t="shared" si="8"/>
        <v>0</v>
      </c>
      <c r="I19" s="12">
        <f t="shared" si="9"/>
        <v>0</v>
      </c>
      <c r="J19" s="13">
        <f t="shared" si="10"/>
        <v>0</v>
      </c>
      <c r="K19" s="13">
        <f t="shared" si="11"/>
        <v>0</v>
      </c>
      <c r="L19" s="109"/>
    </row>
    <row r="20" spans="1:12" ht="24" x14ac:dyDescent="0.2">
      <c r="A20" s="18">
        <v>3</v>
      </c>
      <c r="B20" s="26" t="s">
        <v>18</v>
      </c>
      <c r="C20" s="71"/>
      <c r="D20" s="18" t="s">
        <v>15</v>
      </c>
      <c r="E20" s="19">
        <v>10</v>
      </c>
      <c r="F20" s="25"/>
      <c r="G20" s="23">
        <v>0.08</v>
      </c>
      <c r="H20" s="13">
        <f t="shared" si="8"/>
        <v>0</v>
      </c>
      <c r="I20" s="12">
        <f t="shared" si="9"/>
        <v>0</v>
      </c>
      <c r="J20" s="13">
        <f t="shared" si="10"/>
        <v>0</v>
      </c>
      <c r="K20" s="13">
        <f t="shared" si="11"/>
        <v>0</v>
      </c>
      <c r="L20" s="109"/>
    </row>
    <row r="21" spans="1:12" x14ac:dyDescent="0.2">
      <c r="A21" s="18">
        <v>4</v>
      </c>
      <c r="B21" s="26" t="s">
        <v>19</v>
      </c>
      <c r="C21" s="71"/>
      <c r="D21" s="18" t="s">
        <v>15</v>
      </c>
      <c r="E21" s="19">
        <v>24</v>
      </c>
      <c r="F21" s="25"/>
      <c r="G21" s="23">
        <v>0.08</v>
      </c>
      <c r="H21" s="13">
        <f t="shared" si="8"/>
        <v>0</v>
      </c>
      <c r="I21" s="12">
        <f t="shared" si="9"/>
        <v>0</v>
      </c>
      <c r="J21" s="13">
        <f t="shared" si="10"/>
        <v>0</v>
      </c>
      <c r="K21" s="13">
        <f t="shared" si="11"/>
        <v>0</v>
      </c>
      <c r="L21" s="109"/>
    </row>
    <row r="22" spans="1:12" x14ac:dyDescent="0.2">
      <c r="A22" s="39"/>
      <c r="B22" s="114"/>
      <c r="C22" s="39"/>
      <c r="D22" s="39"/>
      <c r="E22" s="40"/>
      <c r="F22" s="35" t="s">
        <v>14</v>
      </c>
      <c r="G22" s="36"/>
      <c r="H22" s="56"/>
      <c r="I22" s="37">
        <f>SUM(I18:I21)</f>
        <v>0</v>
      </c>
      <c r="J22" s="38">
        <f>SUM(J18:J21)</f>
        <v>0</v>
      </c>
      <c r="K22" s="38">
        <f>SUM(K18:K21)</f>
        <v>0</v>
      </c>
      <c r="L22" s="109"/>
    </row>
    <row r="23" spans="1:12" x14ac:dyDescent="0.2">
      <c r="A23" s="179"/>
      <c r="B23" s="180"/>
      <c r="C23" s="179"/>
      <c r="D23" s="179"/>
      <c r="E23" s="181"/>
      <c r="F23" s="58"/>
      <c r="G23" s="179"/>
      <c r="H23" s="182"/>
      <c r="I23" s="183"/>
      <c r="J23" s="183"/>
      <c r="K23" s="183"/>
      <c r="L23" s="316"/>
    </row>
    <row r="24" spans="1:12" x14ac:dyDescent="0.2">
      <c r="A24" s="159"/>
      <c r="B24" s="166" t="s">
        <v>77</v>
      </c>
      <c r="C24" s="167"/>
      <c r="D24" s="159"/>
      <c r="E24" s="161"/>
      <c r="F24" s="125"/>
      <c r="G24" s="126"/>
      <c r="H24" s="127"/>
      <c r="I24" s="128"/>
      <c r="J24" s="129"/>
      <c r="K24" s="129"/>
      <c r="L24" s="313"/>
    </row>
    <row r="25" spans="1:12" ht="36" x14ac:dyDescent="0.2">
      <c r="A25" s="153" t="s">
        <v>0</v>
      </c>
      <c r="B25" s="153" t="s">
        <v>1</v>
      </c>
      <c r="C25" s="154" t="s">
        <v>2</v>
      </c>
      <c r="D25" s="153" t="s">
        <v>3</v>
      </c>
      <c r="E25" s="155" t="s">
        <v>4</v>
      </c>
      <c r="F25" s="93" t="s">
        <v>5</v>
      </c>
      <c r="G25" s="156" t="s">
        <v>6</v>
      </c>
      <c r="H25" s="8" t="s">
        <v>33</v>
      </c>
      <c r="I25" s="158" t="s">
        <v>7</v>
      </c>
      <c r="J25" s="93" t="s">
        <v>8</v>
      </c>
      <c r="K25" s="93" t="s">
        <v>9</v>
      </c>
      <c r="L25" s="310" t="s">
        <v>10</v>
      </c>
    </row>
    <row r="26" spans="1:12" ht="181.5" customHeight="1" x14ac:dyDescent="0.2">
      <c r="A26" s="97">
        <v>1</v>
      </c>
      <c r="B26" s="103" t="s">
        <v>82</v>
      </c>
      <c r="C26" s="71"/>
      <c r="D26" s="97" t="s">
        <v>11</v>
      </c>
      <c r="E26" s="98">
        <v>40</v>
      </c>
      <c r="F26" s="130"/>
      <c r="G26" s="131">
        <v>0.08</v>
      </c>
      <c r="H26" s="13">
        <f t="shared" ref="H26:H27" si="12">F26*G26+F26</f>
        <v>0</v>
      </c>
      <c r="I26" s="12">
        <f t="shared" ref="I26:I27" si="13">E26*F26</f>
        <v>0</v>
      </c>
      <c r="J26" s="13">
        <f t="shared" ref="J26:J27" si="14">K26-I26</f>
        <v>0</v>
      </c>
      <c r="K26" s="13">
        <f t="shared" ref="K26:K27" si="15">E26*H26</f>
        <v>0</v>
      </c>
      <c r="L26" s="311"/>
    </row>
    <row r="27" spans="1:12" ht="22.5" customHeight="1" x14ac:dyDescent="0.2">
      <c r="A27" s="97">
        <v>2</v>
      </c>
      <c r="B27" s="103" t="s">
        <v>80</v>
      </c>
      <c r="C27" s="97"/>
      <c r="D27" s="97" t="s">
        <v>11</v>
      </c>
      <c r="E27" s="98">
        <v>2</v>
      </c>
      <c r="F27" s="130"/>
      <c r="G27" s="131">
        <v>0.08</v>
      </c>
      <c r="H27" s="13">
        <f t="shared" si="12"/>
        <v>0</v>
      </c>
      <c r="I27" s="12">
        <f t="shared" si="13"/>
        <v>0</v>
      </c>
      <c r="J27" s="13">
        <f t="shared" si="14"/>
        <v>0</v>
      </c>
      <c r="K27" s="13">
        <f t="shared" si="15"/>
        <v>0</v>
      </c>
      <c r="L27" s="311"/>
    </row>
    <row r="28" spans="1:12" x14ac:dyDescent="0.2">
      <c r="A28" s="159"/>
      <c r="B28" s="160"/>
      <c r="C28" s="159"/>
      <c r="D28" s="159"/>
      <c r="E28" s="161"/>
      <c r="F28" s="132" t="s">
        <v>14</v>
      </c>
      <c r="G28" s="133"/>
      <c r="H28" s="134"/>
      <c r="I28" s="135">
        <f>SUM(I26:I27)</f>
        <v>0</v>
      </c>
      <c r="J28" s="136">
        <f>SUM(J26:J27)</f>
        <v>0</v>
      </c>
      <c r="K28" s="136">
        <f>SUM(K26:K27)</f>
        <v>0</v>
      </c>
      <c r="L28" s="312"/>
    </row>
    <row r="29" spans="1:12" x14ac:dyDescent="0.2">
      <c r="A29" s="184"/>
      <c r="B29" s="185"/>
      <c r="C29" s="184"/>
      <c r="D29" s="184"/>
      <c r="E29" s="186"/>
      <c r="F29" s="49"/>
      <c r="G29" s="59"/>
      <c r="H29" s="54"/>
      <c r="I29" s="60"/>
      <c r="J29" s="61"/>
      <c r="K29" s="61"/>
      <c r="L29" s="317"/>
    </row>
    <row r="30" spans="1:12" x14ac:dyDescent="0.2">
      <c r="A30" s="147"/>
      <c r="B30" s="148"/>
      <c r="C30" s="147"/>
      <c r="D30" s="147"/>
      <c r="E30" s="149"/>
      <c r="F30" s="48"/>
      <c r="G30" s="50"/>
      <c r="H30" s="53"/>
      <c r="I30" s="63"/>
      <c r="J30" s="64"/>
      <c r="K30" s="64"/>
      <c r="L30" s="318"/>
    </row>
    <row r="31" spans="1:12" x14ac:dyDescent="0.2">
      <c r="A31" s="137"/>
      <c r="B31" s="138" t="s">
        <v>69</v>
      </c>
      <c r="C31" s="139"/>
      <c r="D31" s="137"/>
      <c r="E31" s="140"/>
      <c r="F31" s="21"/>
      <c r="G31" s="24"/>
      <c r="H31" s="55"/>
      <c r="I31" s="27"/>
      <c r="J31" s="28"/>
      <c r="K31" s="28"/>
      <c r="L31" s="319"/>
    </row>
    <row r="32" spans="1:12" ht="33.75" x14ac:dyDescent="0.2">
      <c r="A32" s="141" t="s">
        <v>0</v>
      </c>
      <c r="B32" s="141" t="s">
        <v>1</v>
      </c>
      <c r="C32" s="142" t="s">
        <v>2</v>
      </c>
      <c r="D32" s="141" t="s">
        <v>3</v>
      </c>
      <c r="E32" s="143" t="s">
        <v>4</v>
      </c>
      <c r="F32" s="8" t="s">
        <v>5</v>
      </c>
      <c r="G32" s="144" t="s">
        <v>6</v>
      </c>
      <c r="H32" s="8" t="s">
        <v>33</v>
      </c>
      <c r="I32" s="145" t="s">
        <v>7</v>
      </c>
      <c r="J32" s="8" t="s">
        <v>8</v>
      </c>
      <c r="K32" s="8" t="s">
        <v>9</v>
      </c>
      <c r="L32" s="315" t="s">
        <v>10</v>
      </c>
    </row>
    <row r="33" spans="1:12" ht="82.5" customHeight="1" x14ac:dyDescent="0.2">
      <c r="A33" s="18">
        <v>1</v>
      </c>
      <c r="B33" s="26" t="s">
        <v>49</v>
      </c>
      <c r="C33" s="71"/>
      <c r="D33" s="18" t="s">
        <v>11</v>
      </c>
      <c r="E33" s="19">
        <v>5</v>
      </c>
      <c r="F33" s="25"/>
      <c r="G33" s="23">
        <v>0.08</v>
      </c>
      <c r="H33" s="13">
        <f t="shared" ref="H33" si="16">F33*G33+F33</f>
        <v>0</v>
      </c>
      <c r="I33" s="12">
        <f t="shared" ref="I33" si="17">E33*F33</f>
        <v>0</v>
      </c>
      <c r="J33" s="13">
        <f t="shared" ref="J33" si="18">K33-I33</f>
        <v>0</v>
      </c>
      <c r="K33" s="13">
        <f t="shared" ref="K33" si="19">E33*H33</f>
        <v>0</v>
      </c>
      <c r="L33" s="120"/>
    </row>
    <row r="34" spans="1:12" x14ac:dyDescent="0.2">
      <c r="A34" s="39"/>
      <c r="B34" s="114"/>
      <c r="C34" s="39"/>
      <c r="D34" s="39"/>
      <c r="E34" s="40"/>
      <c r="F34" s="35" t="s">
        <v>14</v>
      </c>
      <c r="G34" s="36"/>
      <c r="H34" s="56"/>
      <c r="I34" s="37">
        <f>SUM(I33)</f>
        <v>0</v>
      </c>
      <c r="J34" s="38">
        <f>SUM(J33)</f>
        <v>0</v>
      </c>
      <c r="K34" s="38">
        <f>SUM(K33)</f>
        <v>0</v>
      </c>
      <c r="L34" s="120"/>
    </row>
    <row r="35" spans="1:12" x14ac:dyDescent="0.2">
      <c r="A35" s="147"/>
      <c r="B35" s="148"/>
      <c r="C35" s="147"/>
      <c r="D35" s="147"/>
      <c r="E35" s="149"/>
      <c r="F35" s="48"/>
      <c r="G35" s="50"/>
      <c r="H35" s="53"/>
      <c r="I35" s="63"/>
      <c r="J35" s="64"/>
      <c r="K35" s="64"/>
      <c r="L35" s="318"/>
    </row>
    <row r="36" spans="1:12" x14ac:dyDescent="0.2">
      <c r="A36" s="137"/>
      <c r="B36" s="138" t="s">
        <v>67</v>
      </c>
      <c r="C36" s="187"/>
      <c r="D36" s="137"/>
      <c r="E36" s="140"/>
      <c r="F36" s="21"/>
      <c r="G36" s="24"/>
      <c r="H36" s="55"/>
      <c r="I36" s="27"/>
      <c r="J36" s="28"/>
      <c r="K36" s="28"/>
      <c r="L36" s="319"/>
    </row>
    <row r="37" spans="1:12" ht="33.75" x14ac:dyDescent="0.2">
      <c r="A37" s="141" t="s">
        <v>0</v>
      </c>
      <c r="B37" s="141" t="s">
        <v>1</v>
      </c>
      <c r="C37" s="142" t="s">
        <v>2</v>
      </c>
      <c r="D37" s="141" t="s">
        <v>3</v>
      </c>
      <c r="E37" s="143" t="s">
        <v>4</v>
      </c>
      <c r="F37" s="8" t="s">
        <v>5</v>
      </c>
      <c r="G37" s="144" t="s">
        <v>6</v>
      </c>
      <c r="H37" s="8" t="s">
        <v>33</v>
      </c>
      <c r="I37" s="145" t="s">
        <v>7</v>
      </c>
      <c r="J37" s="8" t="s">
        <v>8</v>
      </c>
      <c r="K37" s="8" t="s">
        <v>9</v>
      </c>
      <c r="L37" s="315" t="s">
        <v>10</v>
      </c>
    </row>
    <row r="38" spans="1:12" ht="63.75" x14ac:dyDescent="0.2">
      <c r="A38" s="115">
        <v>1</v>
      </c>
      <c r="B38" s="124" t="s">
        <v>21</v>
      </c>
      <c r="C38" s="71"/>
      <c r="D38" s="116" t="s">
        <v>13</v>
      </c>
      <c r="E38" s="117">
        <v>24</v>
      </c>
      <c r="F38" s="118"/>
      <c r="G38" s="119">
        <v>0.08</v>
      </c>
      <c r="H38" s="13">
        <f t="shared" ref="H38:H44" si="20">F38*G38+F38</f>
        <v>0</v>
      </c>
      <c r="I38" s="12">
        <f t="shared" ref="I38:I44" si="21">E38*F38</f>
        <v>0</v>
      </c>
      <c r="J38" s="13">
        <f t="shared" ref="J38:J44" si="22">K38-I38</f>
        <v>0</v>
      </c>
      <c r="K38" s="13">
        <f t="shared" ref="K38:K44" si="23">E38*H38</f>
        <v>0</v>
      </c>
      <c r="L38" s="120" t="s">
        <v>29</v>
      </c>
    </row>
    <row r="39" spans="1:12" ht="27" customHeight="1" x14ac:dyDescent="0.2">
      <c r="A39" s="115">
        <v>2</v>
      </c>
      <c r="B39" s="124" t="s">
        <v>22</v>
      </c>
      <c r="C39" s="71"/>
      <c r="D39" s="116" t="s">
        <v>11</v>
      </c>
      <c r="E39" s="117">
        <v>800</v>
      </c>
      <c r="F39" s="118"/>
      <c r="G39" s="119">
        <v>0.08</v>
      </c>
      <c r="H39" s="13">
        <f t="shared" si="20"/>
        <v>0</v>
      </c>
      <c r="I39" s="12">
        <f t="shared" si="21"/>
        <v>0</v>
      </c>
      <c r="J39" s="13">
        <f t="shared" si="22"/>
        <v>0</v>
      </c>
      <c r="K39" s="13">
        <f t="shared" si="23"/>
        <v>0</v>
      </c>
      <c r="L39" s="120"/>
    </row>
    <row r="40" spans="1:12" ht="102" x14ac:dyDescent="0.2">
      <c r="A40" s="115">
        <v>3</v>
      </c>
      <c r="B40" s="124" t="s">
        <v>44</v>
      </c>
      <c r="C40" s="71"/>
      <c r="D40" s="116" t="s">
        <v>11</v>
      </c>
      <c r="E40" s="117">
        <v>1500</v>
      </c>
      <c r="F40" s="118"/>
      <c r="G40" s="119">
        <v>0.08</v>
      </c>
      <c r="H40" s="13">
        <f t="shared" ref="H40" si="24">F40*G40+F40</f>
        <v>0</v>
      </c>
      <c r="I40" s="12">
        <f t="shared" ref="I40" si="25">E40*F40</f>
        <v>0</v>
      </c>
      <c r="J40" s="13">
        <f t="shared" ref="J40" si="26">K40-I40</f>
        <v>0</v>
      </c>
      <c r="K40" s="13">
        <f t="shared" ref="K40" si="27">E40*H40</f>
        <v>0</v>
      </c>
      <c r="L40" s="120" t="s">
        <v>29</v>
      </c>
    </row>
    <row r="41" spans="1:12" ht="51" x14ac:dyDescent="0.2">
      <c r="A41" s="115">
        <v>4</v>
      </c>
      <c r="B41" s="124" t="s">
        <v>23</v>
      </c>
      <c r="C41" s="71"/>
      <c r="D41" s="116" t="s">
        <v>11</v>
      </c>
      <c r="E41" s="117">
        <v>500</v>
      </c>
      <c r="F41" s="118"/>
      <c r="G41" s="119">
        <v>0.08</v>
      </c>
      <c r="H41" s="13">
        <f t="shared" si="20"/>
        <v>0</v>
      </c>
      <c r="I41" s="12">
        <f t="shared" si="21"/>
        <v>0</v>
      </c>
      <c r="J41" s="13">
        <f t="shared" si="22"/>
        <v>0</v>
      </c>
      <c r="K41" s="13">
        <f t="shared" si="23"/>
        <v>0</v>
      </c>
      <c r="L41" s="120" t="s">
        <v>29</v>
      </c>
    </row>
    <row r="42" spans="1:12" ht="63.75" x14ac:dyDescent="0.2">
      <c r="A42" s="115">
        <v>5</v>
      </c>
      <c r="B42" s="124" t="s">
        <v>24</v>
      </c>
      <c r="C42" s="71"/>
      <c r="D42" s="116" t="s">
        <v>11</v>
      </c>
      <c r="E42" s="117">
        <v>1000</v>
      </c>
      <c r="F42" s="118"/>
      <c r="G42" s="119">
        <v>0.08</v>
      </c>
      <c r="H42" s="13">
        <f t="shared" si="20"/>
        <v>0</v>
      </c>
      <c r="I42" s="12">
        <f t="shared" si="21"/>
        <v>0</v>
      </c>
      <c r="J42" s="13">
        <f t="shared" si="22"/>
        <v>0</v>
      </c>
      <c r="K42" s="13">
        <f t="shared" si="23"/>
        <v>0</v>
      </c>
      <c r="L42" s="120"/>
    </row>
    <row r="43" spans="1:12" ht="76.5" x14ac:dyDescent="0.2">
      <c r="A43" s="115">
        <v>6</v>
      </c>
      <c r="B43" s="124" t="s">
        <v>78</v>
      </c>
      <c r="C43" s="71"/>
      <c r="D43" s="116" t="s">
        <v>11</v>
      </c>
      <c r="E43" s="117">
        <v>1500</v>
      </c>
      <c r="F43" s="118"/>
      <c r="G43" s="119">
        <v>0.08</v>
      </c>
      <c r="H43" s="13">
        <f t="shared" si="20"/>
        <v>0</v>
      </c>
      <c r="I43" s="12">
        <f t="shared" si="21"/>
        <v>0</v>
      </c>
      <c r="J43" s="13">
        <f t="shared" si="22"/>
        <v>0</v>
      </c>
      <c r="K43" s="13">
        <f t="shared" si="23"/>
        <v>0</v>
      </c>
      <c r="L43" s="120" t="s">
        <v>29</v>
      </c>
    </row>
    <row r="44" spans="1:12" ht="26.25" customHeight="1" x14ac:dyDescent="0.2">
      <c r="A44" s="115">
        <v>7</v>
      </c>
      <c r="B44" s="124" t="s">
        <v>79</v>
      </c>
      <c r="C44" s="71"/>
      <c r="D44" s="116" t="s">
        <v>11</v>
      </c>
      <c r="E44" s="117">
        <v>2000</v>
      </c>
      <c r="F44" s="118"/>
      <c r="G44" s="119">
        <v>0.08</v>
      </c>
      <c r="H44" s="13">
        <f t="shared" si="20"/>
        <v>0</v>
      </c>
      <c r="I44" s="12">
        <f t="shared" si="21"/>
        <v>0</v>
      </c>
      <c r="J44" s="13">
        <f t="shared" si="22"/>
        <v>0</v>
      </c>
      <c r="K44" s="13">
        <f t="shared" si="23"/>
        <v>0</v>
      </c>
      <c r="L44" s="120"/>
    </row>
    <row r="45" spans="1:12" x14ac:dyDescent="0.2">
      <c r="A45" s="137"/>
      <c r="B45" s="146"/>
      <c r="C45" s="137"/>
      <c r="D45" s="137"/>
      <c r="E45" s="140"/>
      <c r="F45" s="121" t="s">
        <v>14</v>
      </c>
      <c r="G45" s="24"/>
      <c r="H45" s="55"/>
      <c r="I45" s="122">
        <f>SUM(I38:I44)</f>
        <v>0</v>
      </c>
      <c r="J45" s="123">
        <f>SUM(J38:J44)</f>
        <v>0</v>
      </c>
      <c r="K45" s="123">
        <f>SUM(K38:K44)</f>
        <v>0</v>
      </c>
      <c r="L45" s="120"/>
    </row>
    <row r="46" spans="1:12" x14ac:dyDescent="0.2">
      <c r="A46" s="147"/>
      <c r="B46" s="148"/>
      <c r="C46" s="147"/>
      <c r="D46" s="147"/>
      <c r="E46" s="149"/>
      <c r="F46" s="48"/>
      <c r="G46" s="50"/>
      <c r="H46" s="53"/>
      <c r="I46" s="106"/>
      <c r="J46" s="107"/>
      <c r="K46" s="107"/>
      <c r="L46" s="320"/>
    </row>
    <row r="47" spans="1:12" x14ac:dyDescent="0.2">
      <c r="A47" s="137"/>
      <c r="B47" s="138" t="s">
        <v>87</v>
      </c>
      <c r="C47" s="139"/>
      <c r="D47" s="137"/>
      <c r="E47" s="140"/>
      <c r="F47" s="21"/>
      <c r="G47" s="24"/>
      <c r="H47" s="55"/>
      <c r="I47" s="27"/>
      <c r="J47" s="28"/>
      <c r="K47" s="28"/>
      <c r="L47" s="319"/>
    </row>
    <row r="48" spans="1:12" ht="33.75" x14ac:dyDescent="0.2">
      <c r="A48" s="141" t="s">
        <v>0</v>
      </c>
      <c r="B48" s="141" t="s">
        <v>1</v>
      </c>
      <c r="C48" s="142" t="s">
        <v>2</v>
      </c>
      <c r="D48" s="141" t="s">
        <v>3</v>
      </c>
      <c r="E48" s="143" t="s">
        <v>4</v>
      </c>
      <c r="F48" s="8" t="s">
        <v>5</v>
      </c>
      <c r="G48" s="144" t="s">
        <v>6</v>
      </c>
      <c r="H48" s="8" t="s">
        <v>33</v>
      </c>
      <c r="I48" s="145" t="s">
        <v>7</v>
      </c>
      <c r="J48" s="8" t="s">
        <v>8</v>
      </c>
      <c r="K48" s="8" t="s">
        <v>9</v>
      </c>
      <c r="L48" s="315" t="s">
        <v>10</v>
      </c>
    </row>
    <row r="49" spans="1:12" ht="60" x14ac:dyDescent="0.2">
      <c r="A49" s="18">
        <v>1</v>
      </c>
      <c r="B49" s="26" t="s">
        <v>72</v>
      </c>
      <c r="C49" s="71"/>
      <c r="D49" s="71" t="s">
        <v>11</v>
      </c>
      <c r="E49" s="72">
        <v>100</v>
      </c>
      <c r="F49" s="25"/>
      <c r="G49" s="23">
        <v>0.23</v>
      </c>
      <c r="H49" s="13">
        <f t="shared" ref="H49" si="28">F49*G49+F49</f>
        <v>0</v>
      </c>
      <c r="I49" s="12">
        <f t="shared" ref="I49" si="29">E49*F49</f>
        <v>0</v>
      </c>
      <c r="J49" s="13">
        <f t="shared" ref="J49" si="30">K49-I49</f>
        <v>0</v>
      </c>
      <c r="K49" s="13">
        <f t="shared" ref="K49" si="31">E49*H49</f>
        <v>0</v>
      </c>
      <c r="L49" s="120"/>
    </row>
    <row r="50" spans="1:12" x14ac:dyDescent="0.2">
      <c r="A50" s="39"/>
      <c r="B50" s="114"/>
      <c r="C50" s="39"/>
      <c r="D50" s="39"/>
      <c r="E50" s="40"/>
      <c r="F50" s="35" t="s">
        <v>14</v>
      </c>
      <c r="G50" s="36"/>
      <c r="H50" s="56"/>
      <c r="I50" s="37">
        <f>SUM(I46:I49)</f>
        <v>0</v>
      </c>
      <c r="J50" s="38">
        <f>SUM(J46:J49)</f>
        <v>0</v>
      </c>
      <c r="K50" s="38">
        <f>SUM(K46:K49)</f>
        <v>0</v>
      </c>
      <c r="L50" s="321"/>
    </row>
    <row r="51" spans="1:12" x14ac:dyDescent="0.2">
      <c r="A51" s="147"/>
      <c r="B51" s="148"/>
      <c r="C51" s="147"/>
      <c r="D51" s="147"/>
      <c r="E51" s="149"/>
      <c r="F51" s="48"/>
      <c r="G51" s="50"/>
      <c r="H51" s="53"/>
      <c r="I51" s="106"/>
      <c r="J51" s="107"/>
      <c r="K51" s="107"/>
      <c r="L51" s="320"/>
    </row>
    <row r="52" spans="1:12" x14ac:dyDescent="0.2">
      <c r="A52" s="137"/>
      <c r="B52" s="138" t="s">
        <v>83</v>
      </c>
      <c r="C52" s="139"/>
      <c r="D52" s="137"/>
      <c r="E52" s="140"/>
      <c r="F52" s="21"/>
      <c r="G52" s="24"/>
      <c r="H52" s="55"/>
      <c r="I52" s="27"/>
      <c r="J52" s="28"/>
      <c r="K52" s="28"/>
      <c r="L52" s="319"/>
    </row>
    <row r="53" spans="1:12" ht="33.75" x14ac:dyDescent="0.2">
      <c r="A53" s="141" t="s">
        <v>0</v>
      </c>
      <c r="B53" s="141" t="s">
        <v>1</v>
      </c>
      <c r="C53" s="142" t="s">
        <v>2</v>
      </c>
      <c r="D53" s="141" t="s">
        <v>3</v>
      </c>
      <c r="E53" s="143" t="s">
        <v>4</v>
      </c>
      <c r="F53" s="8" t="s">
        <v>5</v>
      </c>
      <c r="G53" s="144" t="s">
        <v>6</v>
      </c>
      <c r="H53" s="8" t="s">
        <v>33</v>
      </c>
      <c r="I53" s="145" t="s">
        <v>7</v>
      </c>
      <c r="J53" s="8" t="s">
        <v>8</v>
      </c>
      <c r="K53" s="8" t="s">
        <v>9</v>
      </c>
      <c r="L53" s="315" t="s">
        <v>10</v>
      </c>
    </row>
    <row r="54" spans="1:12" ht="24" x14ac:dyDescent="0.2">
      <c r="A54" s="18">
        <v>1</v>
      </c>
      <c r="B54" s="26" t="s">
        <v>68</v>
      </c>
      <c r="C54" s="71"/>
      <c r="D54" s="71" t="s">
        <v>11</v>
      </c>
      <c r="E54" s="72">
        <v>5000</v>
      </c>
      <c r="F54" s="25"/>
      <c r="G54" s="23">
        <v>0.08</v>
      </c>
      <c r="H54" s="13">
        <f t="shared" ref="H54" si="32">F54*G54+F54</f>
        <v>0</v>
      </c>
      <c r="I54" s="12">
        <f t="shared" ref="I54" si="33">E54*F54</f>
        <v>0</v>
      </c>
      <c r="J54" s="13">
        <f t="shared" ref="J54" si="34">K54-I54</f>
        <v>0</v>
      </c>
      <c r="K54" s="13">
        <f t="shared" ref="K54" si="35">E54*H54</f>
        <v>0</v>
      </c>
      <c r="L54" s="120"/>
    </row>
    <row r="55" spans="1:12" x14ac:dyDescent="0.2">
      <c r="A55" s="39"/>
      <c r="B55" s="114"/>
      <c r="C55" s="39"/>
      <c r="D55" s="39"/>
      <c r="E55" s="40"/>
      <c r="F55" s="35" t="s">
        <v>14</v>
      </c>
      <c r="G55" s="36"/>
      <c r="H55" s="56"/>
      <c r="I55" s="37">
        <f>SUM(I52:I54)</f>
        <v>0</v>
      </c>
      <c r="J55" s="38">
        <f>SUM(J52:J54)</f>
        <v>0</v>
      </c>
      <c r="K55" s="38">
        <f>SUM(K52:K54)</f>
        <v>0</v>
      </c>
      <c r="L55" s="321"/>
    </row>
    <row r="56" spans="1:12" x14ac:dyDescent="0.2">
      <c r="A56" s="147"/>
      <c r="B56" s="148"/>
      <c r="C56" s="147"/>
      <c r="D56" s="147"/>
      <c r="E56" s="149"/>
      <c r="F56" s="48"/>
      <c r="G56" s="50"/>
      <c r="H56" s="53"/>
      <c r="I56" s="68"/>
      <c r="J56" s="69"/>
      <c r="K56" s="69"/>
      <c r="L56" s="318"/>
    </row>
    <row r="57" spans="1:12" x14ac:dyDescent="0.2">
      <c r="A57" s="65"/>
      <c r="B57" s="66"/>
      <c r="C57" s="65"/>
      <c r="D57" s="65"/>
      <c r="E57" s="67"/>
      <c r="F57" s="45"/>
      <c r="G57" s="44"/>
      <c r="H57" s="52"/>
      <c r="I57" s="46"/>
      <c r="J57" s="47"/>
      <c r="K57" s="47"/>
      <c r="L57" s="320"/>
    </row>
    <row r="58" spans="1:12" x14ac:dyDescent="0.2">
      <c r="A58" s="137"/>
      <c r="B58" s="138" t="s">
        <v>95</v>
      </c>
      <c r="C58" s="139"/>
      <c r="D58" s="137"/>
      <c r="E58" s="140"/>
      <c r="F58" s="21"/>
      <c r="G58" s="24"/>
      <c r="H58" s="55"/>
      <c r="I58" s="27"/>
      <c r="J58" s="28"/>
      <c r="K58" s="28"/>
      <c r="L58" s="319"/>
    </row>
    <row r="59" spans="1:12" ht="33.75" x14ac:dyDescent="0.2">
      <c r="A59" s="141" t="s">
        <v>0</v>
      </c>
      <c r="B59" s="141" t="s">
        <v>1</v>
      </c>
      <c r="C59" s="142" t="s">
        <v>2</v>
      </c>
      <c r="D59" s="141" t="s">
        <v>3</v>
      </c>
      <c r="E59" s="143" t="s">
        <v>4</v>
      </c>
      <c r="F59" s="8" t="s">
        <v>5</v>
      </c>
      <c r="G59" s="144" t="s">
        <v>6</v>
      </c>
      <c r="H59" s="8" t="s">
        <v>33</v>
      </c>
      <c r="I59" s="145" t="s">
        <v>7</v>
      </c>
      <c r="J59" s="8" t="s">
        <v>8</v>
      </c>
      <c r="K59" s="8" t="s">
        <v>9</v>
      </c>
      <c r="L59" s="315" t="s">
        <v>10</v>
      </c>
    </row>
    <row r="60" spans="1:12" ht="61.5" customHeight="1" x14ac:dyDescent="0.2">
      <c r="A60" s="18">
        <v>1</v>
      </c>
      <c r="B60" s="26" t="s">
        <v>30</v>
      </c>
      <c r="C60" s="71"/>
      <c r="D60" s="71" t="s">
        <v>11</v>
      </c>
      <c r="E60" s="72">
        <v>5</v>
      </c>
      <c r="F60" s="25"/>
      <c r="G60" s="23">
        <v>0.08</v>
      </c>
      <c r="H60" s="13">
        <f t="shared" ref="H60" si="36">F60*G60+F60</f>
        <v>0</v>
      </c>
      <c r="I60" s="12">
        <f t="shared" ref="I60" si="37">E60*F60</f>
        <v>0</v>
      </c>
      <c r="J60" s="13">
        <f t="shared" ref="J60" si="38">K60-I60</f>
        <v>0</v>
      </c>
      <c r="K60" s="13">
        <f t="shared" ref="K60" si="39">E60*H60</f>
        <v>0</v>
      </c>
      <c r="L60" s="120"/>
    </row>
    <row r="61" spans="1:12" x14ac:dyDescent="0.2">
      <c r="A61" s="39"/>
      <c r="B61" s="114"/>
      <c r="C61" s="39"/>
      <c r="D61" s="39"/>
      <c r="E61" s="40"/>
      <c r="F61" s="35" t="s">
        <v>14</v>
      </c>
      <c r="G61" s="36"/>
      <c r="H61" s="56"/>
      <c r="I61" s="37">
        <f>SUM(I57:I60)</f>
        <v>0</v>
      </c>
      <c r="J61" s="38">
        <f>SUM(J57:J60)</f>
        <v>0</v>
      </c>
      <c r="K61" s="38">
        <f>SUM(K57:K60)</f>
        <v>0</v>
      </c>
      <c r="L61" s="321"/>
    </row>
    <row r="62" spans="1:12" x14ac:dyDescent="0.2">
      <c r="A62" s="39"/>
      <c r="B62" s="114"/>
      <c r="C62" s="39"/>
      <c r="D62" s="39"/>
      <c r="E62" s="40"/>
      <c r="F62" s="41"/>
      <c r="G62" s="36"/>
      <c r="H62" s="56"/>
      <c r="I62" s="42"/>
      <c r="J62" s="43"/>
      <c r="K62" s="43"/>
      <c r="L62" s="321"/>
    </row>
    <row r="63" spans="1:12" x14ac:dyDescent="0.2">
      <c r="A63" s="137"/>
      <c r="B63" s="138" t="s">
        <v>96</v>
      </c>
      <c r="C63" s="139"/>
      <c r="D63" s="137"/>
      <c r="E63" s="140"/>
      <c r="F63" s="21"/>
      <c r="G63" s="24"/>
      <c r="H63" s="55"/>
      <c r="I63" s="27"/>
      <c r="J63" s="28"/>
      <c r="K63" s="28"/>
      <c r="L63" s="319"/>
    </row>
    <row r="64" spans="1:12" ht="33.75" x14ac:dyDescent="0.2">
      <c r="A64" s="141" t="s">
        <v>0</v>
      </c>
      <c r="B64" s="141" t="s">
        <v>1</v>
      </c>
      <c r="C64" s="142" t="s">
        <v>2</v>
      </c>
      <c r="D64" s="141" t="s">
        <v>3</v>
      </c>
      <c r="E64" s="143" t="s">
        <v>4</v>
      </c>
      <c r="F64" s="8" t="s">
        <v>5</v>
      </c>
      <c r="G64" s="144" t="s">
        <v>6</v>
      </c>
      <c r="H64" s="8" t="s">
        <v>33</v>
      </c>
      <c r="I64" s="145" t="s">
        <v>7</v>
      </c>
      <c r="J64" s="8" t="s">
        <v>8</v>
      </c>
      <c r="K64" s="8" t="s">
        <v>9</v>
      </c>
      <c r="L64" s="315" t="s">
        <v>10</v>
      </c>
    </row>
    <row r="65" spans="1:12" ht="60" x14ac:dyDescent="0.2">
      <c r="A65" s="18">
        <v>1</v>
      </c>
      <c r="B65" s="26" t="s">
        <v>88</v>
      </c>
      <c r="C65" s="71"/>
      <c r="D65" s="71" t="s">
        <v>11</v>
      </c>
      <c r="E65" s="72">
        <v>5</v>
      </c>
      <c r="F65" s="25"/>
      <c r="G65" s="23">
        <v>0.08</v>
      </c>
      <c r="H65" s="13">
        <f t="shared" ref="H65" si="40">F65*G65+F65</f>
        <v>0</v>
      </c>
      <c r="I65" s="12">
        <f t="shared" ref="I65" si="41">E65*F65</f>
        <v>0</v>
      </c>
      <c r="J65" s="13">
        <f t="shared" ref="J65" si="42">K65-I65</f>
        <v>0</v>
      </c>
      <c r="K65" s="13">
        <f t="shared" ref="K65" si="43">E65*H65</f>
        <v>0</v>
      </c>
      <c r="L65" s="120"/>
    </row>
    <row r="66" spans="1:12" ht="48" x14ac:dyDescent="0.2">
      <c r="A66" s="18">
        <v>2</v>
      </c>
      <c r="B66" s="26" t="s">
        <v>89</v>
      </c>
      <c r="C66" s="71"/>
      <c r="D66" s="71" t="s">
        <v>11</v>
      </c>
      <c r="E66" s="72">
        <v>10</v>
      </c>
      <c r="F66" s="25"/>
      <c r="G66" s="23">
        <v>0.08</v>
      </c>
      <c r="H66" s="13">
        <f t="shared" ref="H66:H68" si="44">F66*G66+F66</f>
        <v>0</v>
      </c>
      <c r="I66" s="12">
        <f t="shared" ref="I66:I68" si="45">E66*F66</f>
        <v>0</v>
      </c>
      <c r="J66" s="13">
        <f t="shared" ref="J66:J68" si="46">K66-I66</f>
        <v>0</v>
      </c>
      <c r="K66" s="13">
        <f t="shared" ref="K66:K68" si="47">E66*H66</f>
        <v>0</v>
      </c>
      <c r="L66" s="120"/>
    </row>
    <row r="67" spans="1:12" ht="60" x14ac:dyDescent="0.2">
      <c r="A67" s="18">
        <v>3</v>
      </c>
      <c r="B67" s="26" t="s">
        <v>90</v>
      </c>
      <c r="C67" s="71"/>
      <c r="D67" s="71" t="s">
        <v>11</v>
      </c>
      <c r="E67" s="72">
        <v>20</v>
      </c>
      <c r="F67" s="25"/>
      <c r="G67" s="23">
        <v>0.08</v>
      </c>
      <c r="H67" s="13">
        <f t="shared" si="44"/>
        <v>0</v>
      </c>
      <c r="I67" s="12">
        <f t="shared" si="45"/>
        <v>0</v>
      </c>
      <c r="J67" s="13">
        <f t="shared" si="46"/>
        <v>0</v>
      </c>
      <c r="K67" s="13">
        <f t="shared" si="47"/>
        <v>0</v>
      </c>
      <c r="L67" s="120"/>
    </row>
    <row r="68" spans="1:12" ht="48" x14ac:dyDescent="0.2">
      <c r="A68" s="18">
        <v>4</v>
      </c>
      <c r="B68" s="26" t="s">
        <v>91</v>
      </c>
      <c r="C68" s="71"/>
      <c r="D68" s="71" t="s">
        <v>11</v>
      </c>
      <c r="E68" s="72">
        <v>10</v>
      </c>
      <c r="F68" s="25"/>
      <c r="G68" s="23">
        <v>0.08</v>
      </c>
      <c r="H68" s="13">
        <f t="shared" si="44"/>
        <v>0</v>
      </c>
      <c r="I68" s="12">
        <f t="shared" si="45"/>
        <v>0</v>
      </c>
      <c r="J68" s="13">
        <f t="shared" si="46"/>
        <v>0</v>
      </c>
      <c r="K68" s="13">
        <f t="shared" si="47"/>
        <v>0</v>
      </c>
      <c r="L68" s="120"/>
    </row>
    <row r="69" spans="1:12" x14ac:dyDescent="0.2">
      <c r="A69" s="39"/>
      <c r="B69" s="114"/>
      <c r="C69" s="39"/>
      <c r="D69" s="39"/>
      <c r="E69" s="40"/>
      <c r="F69" s="35" t="s">
        <v>14</v>
      </c>
      <c r="G69" s="36"/>
      <c r="H69" s="56"/>
      <c r="I69" s="110">
        <f>SUM(I65:I68)</f>
        <v>0</v>
      </c>
      <c r="J69" s="111">
        <f>SUM(J65:J68)</f>
        <v>0</v>
      </c>
      <c r="K69" s="111">
        <f>SUM(K65:K68)</f>
        <v>0</v>
      </c>
      <c r="L69" s="321"/>
    </row>
    <row r="70" spans="1:12" x14ac:dyDescent="0.2">
      <c r="A70" s="39"/>
      <c r="B70" s="114"/>
      <c r="C70" s="39"/>
      <c r="D70" s="39"/>
      <c r="E70" s="40"/>
      <c r="F70" s="41"/>
      <c r="G70" s="36"/>
      <c r="H70" s="56"/>
      <c r="I70" s="42"/>
      <c r="J70" s="43"/>
      <c r="K70" s="43"/>
      <c r="L70" s="321"/>
    </row>
    <row r="71" spans="1:12" x14ac:dyDescent="0.2">
      <c r="A71" s="65"/>
      <c r="B71" s="66"/>
      <c r="C71" s="65"/>
      <c r="D71" s="65"/>
      <c r="E71" s="67"/>
      <c r="F71" s="45"/>
      <c r="G71" s="44"/>
      <c r="H71" s="52"/>
      <c r="I71" s="46"/>
      <c r="J71" s="47"/>
      <c r="K71" s="47"/>
      <c r="L71" s="320"/>
    </row>
    <row r="72" spans="1:12" x14ac:dyDescent="0.2">
      <c r="A72" s="137"/>
      <c r="B72" s="138" t="s">
        <v>84</v>
      </c>
      <c r="C72" s="139"/>
      <c r="D72" s="137"/>
      <c r="E72" s="140"/>
      <c r="F72" s="21"/>
      <c r="G72" s="24"/>
      <c r="H72" s="55"/>
      <c r="I72" s="27"/>
      <c r="J72" s="28"/>
      <c r="K72" s="28"/>
      <c r="L72" s="319"/>
    </row>
    <row r="73" spans="1:12" ht="33.75" x14ac:dyDescent="0.2">
      <c r="A73" s="141" t="s">
        <v>0</v>
      </c>
      <c r="B73" s="141" t="s">
        <v>1</v>
      </c>
      <c r="C73" s="142" t="s">
        <v>2</v>
      </c>
      <c r="D73" s="141" t="s">
        <v>3</v>
      </c>
      <c r="E73" s="143" t="s">
        <v>4</v>
      </c>
      <c r="F73" s="8" t="s">
        <v>5</v>
      </c>
      <c r="G73" s="144" t="s">
        <v>6</v>
      </c>
      <c r="H73" s="8" t="s">
        <v>33</v>
      </c>
      <c r="I73" s="145" t="s">
        <v>7</v>
      </c>
      <c r="J73" s="8" t="s">
        <v>8</v>
      </c>
      <c r="K73" s="8" t="s">
        <v>9</v>
      </c>
      <c r="L73" s="315" t="s">
        <v>10</v>
      </c>
    </row>
    <row r="74" spans="1:12" ht="24" x14ac:dyDescent="0.2">
      <c r="A74" s="18">
        <v>1</v>
      </c>
      <c r="B74" s="26" t="s">
        <v>32</v>
      </c>
      <c r="C74" s="71"/>
      <c r="D74" s="71" t="s">
        <v>11</v>
      </c>
      <c r="E74" s="72">
        <v>10</v>
      </c>
      <c r="F74" s="25"/>
      <c r="G74" s="23">
        <v>0.08</v>
      </c>
      <c r="H74" s="13">
        <f t="shared" ref="H74:H75" si="48">F74*G74+F74</f>
        <v>0</v>
      </c>
      <c r="I74" s="12">
        <f t="shared" ref="I74:I75" si="49">E74*F74</f>
        <v>0</v>
      </c>
      <c r="J74" s="13">
        <f t="shared" ref="J74:J75" si="50">K74-I74</f>
        <v>0</v>
      </c>
      <c r="K74" s="13">
        <f t="shared" ref="K74:K75" si="51">E74*H74</f>
        <v>0</v>
      </c>
      <c r="L74" s="120"/>
    </row>
    <row r="75" spans="1:12" ht="24" x14ac:dyDescent="0.2">
      <c r="A75" s="18">
        <v>2</v>
      </c>
      <c r="B75" s="26" t="s">
        <v>31</v>
      </c>
      <c r="C75" s="71"/>
      <c r="D75" s="71" t="s">
        <v>11</v>
      </c>
      <c r="E75" s="72">
        <v>10</v>
      </c>
      <c r="F75" s="25"/>
      <c r="G75" s="23">
        <v>0.08</v>
      </c>
      <c r="H75" s="13">
        <f t="shared" si="48"/>
        <v>0</v>
      </c>
      <c r="I75" s="12">
        <f t="shared" si="49"/>
        <v>0</v>
      </c>
      <c r="J75" s="13">
        <f t="shared" si="50"/>
        <v>0</v>
      </c>
      <c r="K75" s="13">
        <f t="shared" si="51"/>
        <v>0</v>
      </c>
      <c r="L75" s="120"/>
    </row>
    <row r="76" spans="1:12" x14ac:dyDescent="0.2">
      <c r="A76" s="39"/>
      <c r="B76" s="114"/>
      <c r="C76" s="39"/>
      <c r="D76" s="39"/>
      <c r="E76" s="40"/>
      <c r="F76" s="35" t="s">
        <v>14</v>
      </c>
      <c r="G76" s="36"/>
      <c r="H76" s="56"/>
      <c r="I76" s="110">
        <f>SUM(I74:I75)</f>
        <v>0</v>
      </c>
      <c r="J76" s="111">
        <f>SUM(J74:J75)</f>
        <v>0</v>
      </c>
      <c r="K76" s="111">
        <f>SUM(K74:K75)</f>
        <v>0</v>
      </c>
      <c r="L76" s="321"/>
    </row>
    <row r="77" spans="1:12" x14ac:dyDescent="0.2">
      <c r="A77" s="39"/>
      <c r="B77" s="188" t="s">
        <v>97</v>
      </c>
      <c r="C77" s="39"/>
      <c r="D77" s="39"/>
      <c r="E77" s="40"/>
      <c r="F77" s="41"/>
      <c r="G77" s="36"/>
      <c r="H77" s="56"/>
      <c r="I77" s="42"/>
      <c r="J77" s="43"/>
      <c r="K77" s="43"/>
      <c r="L77" s="321"/>
    </row>
    <row r="78" spans="1:12" x14ac:dyDescent="0.2">
      <c r="A78" s="137"/>
      <c r="B78" s="146" t="s">
        <v>20</v>
      </c>
      <c r="C78" s="137"/>
      <c r="D78" s="137"/>
      <c r="E78" s="140"/>
      <c r="F78" s="21"/>
      <c r="G78" s="29"/>
      <c r="H78" s="55"/>
      <c r="I78" s="112"/>
      <c r="J78" s="113"/>
      <c r="K78" s="113"/>
      <c r="L78" s="321"/>
    </row>
    <row r="79" spans="1:12" x14ac:dyDescent="0.2">
      <c r="A79" s="137"/>
      <c r="B79" s="146"/>
      <c r="C79" s="137"/>
      <c r="D79" s="137"/>
      <c r="E79" s="140"/>
      <c r="F79" s="21"/>
      <c r="G79" s="29"/>
      <c r="H79" s="55"/>
      <c r="I79" s="112"/>
      <c r="J79" s="113"/>
      <c r="K79" s="113"/>
      <c r="L79" s="321"/>
    </row>
    <row r="80" spans="1:12" x14ac:dyDescent="0.2">
      <c r="A80" s="137"/>
      <c r="B80" s="138" t="s">
        <v>98</v>
      </c>
      <c r="C80" s="139"/>
      <c r="D80" s="137"/>
      <c r="E80" s="140"/>
      <c r="F80" s="21"/>
      <c r="G80" s="24"/>
      <c r="H80" s="55"/>
      <c r="I80" s="27"/>
      <c r="J80" s="28"/>
      <c r="K80" s="28"/>
      <c r="L80" s="319"/>
    </row>
    <row r="81" spans="1:12" ht="33.75" x14ac:dyDescent="0.2">
      <c r="A81" s="141" t="s">
        <v>0</v>
      </c>
      <c r="B81" s="141" t="s">
        <v>1</v>
      </c>
      <c r="C81" s="142" t="s">
        <v>2</v>
      </c>
      <c r="D81" s="141" t="s">
        <v>3</v>
      </c>
      <c r="E81" s="143" t="s">
        <v>4</v>
      </c>
      <c r="F81" s="8" t="s">
        <v>5</v>
      </c>
      <c r="G81" s="144" t="s">
        <v>6</v>
      </c>
      <c r="H81" s="8" t="s">
        <v>33</v>
      </c>
      <c r="I81" s="145" t="s">
        <v>7</v>
      </c>
      <c r="J81" s="8" t="s">
        <v>8</v>
      </c>
      <c r="K81" s="8" t="s">
        <v>9</v>
      </c>
      <c r="L81" s="315" t="s">
        <v>10</v>
      </c>
    </row>
    <row r="82" spans="1:12" ht="24" x14ac:dyDescent="0.2">
      <c r="A82" s="18">
        <v>1</v>
      </c>
      <c r="B82" s="26" t="s">
        <v>74</v>
      </c>
      <c r="C82" s="71"/>
      <c r="D82" s="71" t="s">
        <v>11</v>
      </c>
      <c r="E82" s="72">
        <v>1500</v>
      </c>
      <c r="F82" s="25"/>
      <c r="G82" s="23">
        <v>0.08</v>
      </c>
      <c r="H82" s="13">
        <f t="shared" ref="H82" si="52">F82*G82+F82</f>
        <v>0</v>
      </c>
      <c r="I82" s="12">
        <f t="shared" ref="I82" si="53">E82*F82</f>
        <v>0</v>
      </c>
      <c r="J82" s="13">
        <f t="shared" ref="J82" si="54">K82-I82</f>
        <v>0</v>
      </c>
      <c r="K82" s="13">
        <f t="shared" ref="K82" si="55">E82*H82</f>
        <v>0</v>
      </c>
      <c r="L82" s="120"/>
    </row>
    <row r="83" spans="1:12" x14ac:dyDescent="0.2">
      <c r="A83" s="39"/>
      <c r="B83" s="114"/>
      <c r="C83" s="39"/>
      <c r="D83" s="39"/>
      <c r="E83" s="40"/>
      <c r="F83" s="35" t="s">
        <v>14</v>
      </c>
      <c r="G83" s="36"/>
      <c r="H83" s="56"/>
      <c r="I83" s="37">
        <f>SUM(I79:I82)</f>
        <v>0</v>
      </c>
      <c r="J83" s="38">
        <f>SUM(J79:J82)</f>
        <v>0</v>
      </c>
      <c r="K83" s="38">
        <f>SUM(K79:K82)</f>
        <v>0</v>
      </c>
      <c r="L83" s="321"/>
    </row>
    <row r="84" spans="1:12" x14ac:dyDescent="0.2">
      <c r="A84" s="137"/>
      <c r="B84" s="146"/>
      <c r="C84" s="137"/>
      <c r="D84" s="137"/>
      <c r="E84" s="140"/>
      <c r="F84" s="21"/>
      <c r="G84" s="29"/>
      <c r="H84" s="55"/>
      <c r="I84" s="112"/>
      <c r="J84" s="113"/>
      <c r="K84" s="113"/>
      <c r="L84" s="321"/>
    </row>
    <row r="85" spans="1:12" x14ac:dyDescent="0.2">
      <c r="A85" s="137"/>
      <c r="B85" s="138" t="s">
        <v>75</v>
      </c>
      <c r="C85" s="139"/>
      <c r="D85" s="137"/>
      <c r="E85" s="140"/>
      <c r="F85" s="21"/>
      <c r="G85" s="24"/>
      <c r="H85" s="55"/>
      <c r="I85" s="27"/>
      <c r="J85" s="28"/>
      <c r="K85" s="28"/>
      <c r="L85" s="319"/>
    </row>
    <row r="86" spans="1:12" ht="33.75" x14ac:dyDescent="0.2">
      <c r="A86" s="141" t="s">
        <v>0</v>
      </c>
      <c r="B86" s="141" t="s">
        <v>1</v>
      </c>
      <c r="C86" s="142" t="s">
        <v>2</v>
      </c>
      <c r="D86" s="141" t="s">
        <v>3</v>
      </c>
      <c r="E86" s="143" t="s">
        <v>4</v>
      </c>
      <c r="F86" s="8" t="s">
        <v>5</v>
      </c>
      <c r="G86" s="144" t="s">
        <v>6</v>
      </c>
      <c r="H86" s="8" t="s">
        <v>33</v>
      </c>
      <c r="I86" s="145" t="s">
        <v>7</v>
      </c>
      <c r="J86" s="8" t="s">
        <v>8</v>
      </c>
      <c r="K86" s="8" t="s">
        <v>9</v>
      </c>
      <c r="L86" s="315" t="s">
        <v>10</v>
      </c>
    </row>
    <row r="87" spans="1:12" ht="120" x14ac:dyDescent="0.2">
      <c r="A87" s="18">
        <v>1</v>
      </c>
      <c r="B87" s="26" t="s">
        <v>34</v>
      </c>
      <c r="C87" s="71"/>
      <c r="D87" s="71" t="s">
        <v>13</v>
      </c>
      <c r="E87" s="72">
        <v>10</v>
      </c>
      <c r="F87" s="25"/>
      <c r="G87" s="23">
        <v>0.23</v>
      </c>
      <c r="H87" s="13">
        <f t="shared" ref="H87" si="56">F87*G87+F87</f>
        <v>0</v>
      </c>
      <c r="I87" s="12">
        <f t="shared" ref="I87" si="57">E87*F87</f>
        <v>0</v>
      </c>
      <c r="J87" s="13">
        <f t="shared" ref="J87" si="58">K87-I87</f>
        <v>0</v>
      </c>
      <c r="K87" s="13">
        <f t="shared" ref="K87" si="59">E87*H87</f>
        <v>0</v>
      </c>
      <c r="L87" s="120"/>
    </row>
    <row r="88" spans="1:12" x14ac:dyDescent="0.2">
      <c r="A88" s="39"/>
      <c r="B88" s="114"/>
      <c r="C88" s="39"/>
      <c r="D88" s="39"/>
      <c r="E88" s="40"/>
      <c r="F88" s="35" t="s">
        <v>14</v>
      </c>
      <c r="G88" s="36"/>
      <c r="H88" s="56"/>
      <c r="I88" s="110">
        <f>SUM(I87:I87)</f>
        <v>0</v>
      </c>
      <c r="J88" s="111">
        <f>SUM(J87:J87)</f>
        <v>0</v>
      </c>
      <c r="K88" s="111">
        <f>SUM(K87:K87)</f>
        <v>0</v>
      </c>
      <c r="L88" s="321"/>
    </row>
    <row r="89" spans="1:12" x14ac:dyDescent="0.2">
      <c r="A89" s="147"/>
      <c r="B89" s="148"/>
      <c r="C89" s="147"/>
      <c r="D89" s="147"/>
      <c r="E89" s="149"/>
      <c r="F89" s="48"/>
      <c r="G89" s="70"/>
      <c r="H89" s="53"/>
      <c r="I89" s="68"/>
      <c r="J89" s="69"/>
      <c r="K89" s="69"/>
      <c r="L89" s="320"/>
    </row>
    <row r="90" spans="1:12" x14ac:dyDescent="0.2">
      <c r="A90" s="137"/>
      <c r="B90" s="138" t="s">
        <v>99</v>
      </c>
      <c r="C90" s="139"/>
      <c r="D90" s="137"/>
      <c r="E90" s="140"/>
      <c r="F90" s="21"/>
      <c r="G90" s="24"/>
      <c r="H90" s="55"/>
      <c r="I90" s="27"/>
      <c r="J90" s="28"/>
      <c r="K90" s="28"/>
      <c r="L90" s="319"/>
    </row>
    <row r="91" spans="1:12" ht="33.75" x14ac:dyDescent="0.2">
      <c r="A91" s="141" t="s">
        <v>0</v>
      </c>
      <c r="B91" s="141" t="s">
        <v>1</v>
      </c>
      <c r="C91" s="142" t="s">
        <v>2</v>
      </c>
      <c r="D91" s="141" t="s">
        <v>3</v>
      </c>
      <c r="E91" s="143" t="s">
        <v>4</v>
      </c>
      <c r="F91" s="8" t="s">
        <v>5</v>
      </c>
      <c r="G91" s="144" t="s">
        <v>6</v>
      </c>
      <c r="H91" s="8" t="s">
        <v>33</v>
      </c>
      <c r="I91" s="145" t="s">
        <v>7</v>
      </c>
      <c r="J91" s="8" t="s">
        <v>8</v>
      </c>
      <c r="K91" s="8" t="s">
        <v>9</v>
      </c>
      <c r="L91" s="315" t="s">
        <v>10</v>
      </c>
    </row>
    <row r="92" spans="1:12" ht="48" x14ac:dyDescent="0.2">
      <c r="A92" s="18">
        <v>1</v>
      </c>
      <c r="B92" s="26" t="s">
        <v>35</v>
      </c>
      <c r="C92" s="71"/>
      <c r="D92" s="18" t="s">
        <v>11</v>
      </c>
      <c r="E92" s="19">
        <v>100</v>
      </c>
      <c r="F92" s="25"/>
      <c r="G92" s="23">
        <v>0.08</v>
      </c>
      <c r="H92" s="13">
        <f t="shared" ref="H92" si="60">F92*G92+F92</f>
        <v>0</v>
      </c>
      <c r="I92" s="12">
        <f t="shared" ref="I92" si="61">E92*F92</f>
        <v>0</v>
      </c>
      <c r="J92" s="13">
        <f t="shared" ref="J92" si="62">K92-I92</f>
        <v>0</v>
      </c>
      <c r="K92" s="13">
        <f t="shared" ref="K92" si="63">E92*H92</f>
        <v>0</v>
      </c>
      <c r="L92" s="120"/>
    </row>
    <row r="93" spans="1:12" ht="48" x14ac:dyDescent="0.2">
      <c r="A93" s="18">
        <v>2</v>
      </c>
      <c r="B93" s="26" t="s">
        <v>36</v>
      </c>
      <c r="C93" s="71"/>
      <c r="D93" s="18" t="s">
        <v>11</v>
      </c>
      <c r="E93" s="19">
        <v>100</v>
      </c>
      <c r="F93" s="25"/>
      <c r="G93" s="23">
        <v>0.08</v>
      </c>
      <c r="H93" s="13">
        <f t="shared" ref="H93:H94" si="64">F93*G93+F93</f>
        <v>0</v>
      </c>
      <c r="I93" s="12">
        <f t="shared" ref="I93:I94" si="65">E93*F93</f>
        <v>0</v>
      </c>
      <c r="J93" s="13">
        <f t="shared" ref="J93:J94" si="66">K93-I93</f>
        <v>0</v>
      </c>
      <c r="K93" s="13">
        <f t="shared" ref="K93:K94" si="67">E93*H93</f>
        <v>0</v>
      </c>
      <c r="L93" s="120"/>
    </row>
    <row r="94" spans="1:12" ht="48" x14ac:dyDescent="0.2">
      <c r="A94" s="18">
        <v>3</v>
      </c>
      <c r="B94" s="26" t="s">
        <v>37</v>
      </c>
      <c r="C94" s="71"/>
      <c r="D94" s="18" t="s">
        <v>11</v>
      </c>
      <c r="E94" s="19">
        <v>250</v>
      </c>
      <c r="F94" s="25"/>
      <c r="G94" s="23">
        <v>0.08</v>
      </c>
      <c r="H94" s="13">
        <f t="shared" si="64"/>
        <v>0</v>
      </c>
      <c r="I94" s="12">
        <f t="shared" si="65"/>
        <v>0</v>
      </c>
      <c r="J94" s="13">
        <f t="shared" si="66"/>
        <v>0</v>
      </c>
      <c r="K94" s="13">
        <f t="shared" si="67"/>
        <v>0</v>
      </c>
      <c r="L94" s="120"/>
    </row>
    <row r="95" spans="1:12" x14ac:dyDescent="0.2">
      <c r="A95" s="39"/>
      <c r="B95" s="114"/>
      <c r="C95" s="39"/>
      <c r="D95" s="39"/>
      <c r="E95" s="40"/>
      <c r="F95" s="35" t="s">
        <v>14</v>
      </c>
      <c r="G95" s="36"/>
      <c r="H95" s="56"/>
      <c r="I95" s="37">
        <f>SUM(I92:I94)</f>
        <v>0</v>
      </c>
      <c r="J95" s="38">
        <f>SUM(J92:J94)</f>
        <v>0</v>
      </c>
      <c r="K95" s="38">
        <f>SUM(K92:K94)</f>
        <v>0</v>
      </c>
      <c r="L95" s="120"/>
    </row>
    <row r="96" spans="1:12" x14ac:dyDescent="0.2">
      <c r="A96" s="147"/>
      <c r="B96" s="148"/>
      <c r="C96" s="147"/>
      <c r="D96" s="147"/>
      <c r="E96" s="149"/>
      <c r="F96" s="48"/>
      <c r="G96" s="70"/>
      <c r="H96" s="53"/>
      <c r="I96" s="68"/>
      <c r="J96" s="69"/>
      <c r="K96" s="69"/>
      <c r="L96" s="320"/>
    </row>
    <row r="97" spans="1:12" x14ac:dyDescent="0.2">
      <c r="A97" s="137"/>
      <c r="B97" s="138" t="s">
        <v>100</v>
      </c>
      <c r="C97" s="139"/>
      <c r="D97" s="137"/>
      <c r="E97" s="140"/>
      <c r="F97" s="21"/>
      <c r="G97" s="24"/>
      <c r="H97" s="55"/>
      <c r="I97" s="27"/>
      <c r="J97" s="28"/>
      <c r="K97" s="28"/>
      <c r="L97" s="319"/>
    </row>
    <row r="98" spans="1:12" ht="33.75" x14ac:dyDescent="0.2">
      <c r="A98" s="141" t="s">
        <v>0</v>
      </c>
      <c r="B98" s="141" t="s">
        <v>1</v>
      </c>
      <c r="C98" s="142" t="s">
        <v>2</v>
      </c>
      <c r="D98" s="141" t="s">
        <v>3</v>
      </c>
      <c r="E98" s="143" t="s">
        <v>4</v>
      </c>
      <c r="F98" s="8" t="s">
        <v>5</v>
      </c>
      <c r="G98" s="144" t="s">
        <v>6</v>
      </c>
      <c r="H98" s="8" t="s">
        <v>33</v>
      </c>
      <c r="I98" s="145" t="s">
        <v>7</v>
      </c>
      <c r="J98" s="8" t="s">
        <v>8</v>
      </c>
      <c r="K98" s="8" t="s">
        <v>9</v>
      </c>
      <c r="L98" s="315" t="s">
        <v>10</v>
      </c>
    </row>
    <row r="99" spans="1:12" ht="24" x14ac:dyDescent="0.2">
      <c r="A99" s="18">
        <v>1</v>
      </c>
      <c r="B99" s="26" t="s">
        <v>38</v>
      </c>
      <c r="C99" s="18"/>
      <c r="D99" s="18" t="s">
        <v>11</v>
      </c>
      <c r="E99" s="19">
        <v>100</v>
      </c>
      <c r="F99" s="25"/>
      <c r="G99" s="23">
        <v>0.08</v>
      </c>
      <c r="H99" s="13">
        <f t="shared" ref="H99" si="68">F99*G99+F99</f>
        <v>0</v>
      </c>
      <c r="I99" s="12">
        <f t="shared" ref="I99" si="69">E99*F99</f>
        <v>0</v>
      </c>
      <c r="J99" s="13">
        <f t="shared" ref="J99" si="70">K99-I99</f>
        <v>0</v>
      </c>
      <c r="K99" s="13">
        <f t="shared" ref="K99" si="71">E99*H99</f>
        <v>0</v>
      </c>
      <c r="L99" s="120"/>
    </row>
    <row r="100" spans="1:12" x14ac:dyDescent="0.2">
      <c r="A100" s="39"/>
      <c r="B100" s="114"/>
      <c r="C100" s="39"/>
      <c r="D100" s="39"/>
      <c r="E100" s="40"/>
      <c r="F100" s="35" t="s">
        <v>14</v>
      </c>
      <c r="G100" s="36"/>
      <c r="H100" s="56"/>
      <c r="I100" s="37">
        <f>SUM(I99:I99)</f>
        <v>0</v>
      </c>
      <c r="J100" s="38">
        <f>SUM(J99:J99)</f>
        <v>0</v>
      </c>
      <c r="K100" s="38">
        <f>SUM(K99:K99)</f>
        <v>0</v>
      </c>
      <c r="L100" s="120"/>
    </row>
    <row r="101" spans="1:12" x14ac:dyDescent="0.2">
      <c r="A101" s="65"/>
      <c r="B101" s="66"/>
      <c r="C101" s="65"/>
      <c r="D101" s="65"/>
      <c r="E101" s="67"/>
      <c r="F101" s="45"/>
      <c r="G101" s="44"/>
      <c r="H101" s="52"/>
      <c r="I101" s="46"/>
      <c r="J101" s="47"/>
      <c r="K101" s="47"/>
      <c r="L101" s="320"/>
    </row>
    <row r="102" spans="1:12" x14ac:dyDescent="0.2">
      <c r="A102" s="137"/>
      <c r="B102" s="138" t="s">
        <v>101</v>
      </c>
      <c r="C102" s="139"/>
      <c r="D102" s="137"/>
      <c r="E102" s="140"/>
      <c r="F102" s="21"/>
      <c r="G102" s="24"/>
      <c r="H102" s="55"/>
      <c r="I102" s="27"/>
      <c r="J102" s="28"/>
      <c r="K102" s="28"/>
      <c r="L102" s="319"/>
    </row>
    <row r="103" spans="1:12" ht="33.75" x14ac:dyDescent="0.2">
      <c r="A103" s="141" t="s">
        <v>0</v>
      </c>
      <c r="B103" s="141" t="s">
        <v>1</v>
      </c>
      <c r="C103" s="142" t="s">
        <v>2</v>
      </c>
      <c r="D103" s="141" t="s">
        <v>3</v>
      </c>
      <c r="E103" s="143" t="s">
        <v>4</v>
      </c>
      <c r="F103" s="8" t="s">
        <v>5</v>
      </c>
      <c r="G103" s="144" t="s">
        <v>6</v>
      </c>
      <c r="H103" s="8" t="s">
        <v>33</v>
      </c>
      <c r="I103" s="145" t="s">
        <v>7</v>
      </c>
      <c r="J103" s="8" t="s">
        <v>8</v>
      </c>
      <c r="K103" s="8" t="s">
        <v>9</v>
      </c>
      <c r="L103" s="315" t="s">
        <v>10</v>
      </c>
    </row>
    <row r="104" spans="1:12" ht="60" x14ac:dyDescent="0.2">
      <c r="A104" s="18">
        <v>1</v>
      </c>
      <c r="B104" s="26" t="s">
        <v>39</v>
      </c>
      <c r="C104" s="71"/>
      <c r="D104" s="18" t="s">
        <v>11</v>
      </c>
      <c r="E104" s="19">
        <v>40</v>
      </c>
      <c r="F104" s="25"/>
      <c r="G104" s="23">
        <v>0.08</v>
      </c>
      <c r="H104" s="13">
        <f t="shared" ref="H104:H105" si="72">F104*G104+F104</f>
        <v>0</v>
      </c>
      <c r="I104" s="12">
        <f t="shared" ref="I104:I105" si="73">E104*F104</f>
        <v>0</v>
      </c>
      <c r="J104" s="13">
        <f t="shared" ref="J104:J105" si="74">K104-I104</f>
        <v>0</v>
      </c>
      <c r="K104" s="13">
        <f t="shared" ref="K104:K105" si="75">E104*H104</f>
        <v>0</v>
      </c>
      <c r="L104" s="120"/>
    </row>
    <row r="105" spans="1:12" ht="48" x14ac:dyDescent="0.2">
      <c r="A105" s="18">
        <v>2</v>
      </c>
      <c r="B105" s="26" t="s">
        <v>40</v>
      </c>
      <c r="C105" s="71"/>
      <c r="D105" s="18" t="s">
        <v>11</v>
      </c>
      <c r="E105" s="19">
        <v>20</v>
      </c>
      <c r="F105" s="25"/>
      <c r="G105" s="23">
        <v>0.08</v>
      </c>
      <c r="H105" s="13">
        <f t="shared" si="72"/>
        <v>0</v>
      </c>
      <c r="I105" s="12">
        <f t="shared" si="73"/>
        <v>0</v>
      </c>
      <c r="J105" s="13">
        <f t="shared" si="74"/>
        <v>0</v>
      </c>
      <c r="K105" s="13">
        <f t="shared" si="75"/>
        <v>0</v>
      </c>
      <c r="L105" s="120"/>
    </row>
    <row r="106" spans="1:12" x14ac:dyDescent="0.2">
      <c r="A106" s="39"/>
      <c r="B106" s="114"/>
      <c r="C106" s="39"/>
      <c r="D106" s="39"/>
      <c r="E106" s="40"/>
      <c r="F106" s="35" t="s">
        <v>14</v>
      </c>
      <c r="G106" s="36"/>
      <c r="H106" s="56"/>
      <c r="I106" s="37">
        <f>SUM(I104:I105)</f>
        <v>0</v>
      </c>
      <c r="J106" s="38">
        <f>SUM(J104:J105)</f>
        <v>0</v>
      </c>
      <c r="K106" s="38">
        <f>SUM(K104:K105)</f>
        <v>0</v>
      </c>
      <c r="L106" s="120"/>
    </row>
    <row r="107" spans="1:12" x14ac:dyDescent="0.2">
      <c r="A107" s="147"/>
      <c r="B107" s="148"/>
      <c r="C107" s="147"/>
      <c r="D107" s="147"/>
      <c r="E107" s="149"/>
      <c r="F107" s="48"/>
      <c r="G107" s="70"/>
      <c r="H107" s="53"/>
      <c r="I107" s="68"/>
      <c r="J107" s="69"/>
      <c r="K107" s="69"/>
      <c r="L107" s="320"/>
    </row>
    <row r="108" spans="1:12" x14ac:dyDescent="0.2">
      <c r="A108" s="137"/>
      <c r="B108" s="138" t="s">
        <v>76</v>
      </c>
      <c r="C108" s="139"/>
      <c r="D108" s="137"/>
      <c r="E108" s="140"/>
      <c r="F108" s="21"/>
      <c r="G108" s="24"/>
      <c r="H108" s="55"/>
      <c r="I108" s="27"/>
      <c r="J108" s="28"/>
      <c r="K108" s="28"/>
      <c r="L108" s="319"/>
    </row>
    <row r="109" spans="1:12" ht="33.75" x14ac:dyDescent="0.2">
      <c r="A109" s="141" t="s">
        <v>0</v>
      </c>
      <c r="B109" s="141" t="s">
        <v>1</v>
      </c>
      <c r="C109" s="142" t="s">
        <v>2</v>
      </c>
      <c r="D109" s="141" t="s">
        <v>3</v>
      </c>
      <c r="E109" s="143" t="s">
        <v>4</v>
      </c>
      <c r="F109" s="8" t="s">
        <v>5</v>
      </c>
      <c r="G109" s="144" t="s">
        <v>6</v>
      </c>
      <c r="H109" s="8" t="s">
        <v>33</v>
      </c>
      <c r="I109" s="145" t="s">
        <v>7</v>
      </c>
      <c r="J109" s="8" t="s">
        <v>8</v>
      </c>
      <c r="K109" s="8" t="s">
        <v>9</v>
      </c>
      <c r="L109" s="315" t="s">
        <v>10</v>
      </c>
    </row>
    <row r="110" spans="1:12" ht="60" x14ac:dyDescent="0.2">
      <c r="A110" s="18">
        <v>1</v>
      </c>
      <c r="B110" s="26" t="s">
        <v>41</v>
      </c>
      <c r="C110" s="71"/>
      <c r="D110" s="18" t="s">
        <v>11</v>
      </c>
      <c r="E110" s="19">
        <v>18</v>
      </c>
      <c r="F110" s="25"/>
      <c r="G110" s="23">
        <v>0.08</v>
      </c>
      <c r="H110" s="13">
        <f t="shared" ref="H110" si="76">F110*G110+F110</f>
        <v>0</v>
      </c>
      <c r="I110" s="12">
        <f t="shared" ref="I110" si="77">E110*F110</f>
        <v>0</v>
      </c>
      <c r="J110" s="13">
        <f t="shared" ref="J110" si="78">K110-I110</f>
        <v>0</v>
      </c>
      <c r="K110" s="13">
        <f t="shared" ref="K110" si="79">E110*H110</f>
        <v>0</v>
      </c>
      <c r="L110" s="120"/>
    </row>
    <row r="111" spans="1:12" x14ac:dyDescent="0.2">
      <c r="A111" s="39"/>
      <c r="B111" s="114"/>
      <c r="C111" s="39"/>
      <c r="D111" s="39"/>
      <c r="E111" s="40"/>
      <c r="F111" s="35" t="s">
        <v>14</v>
      </c>
      <c r="G111" s="36"/>
      <c r="H111" s="56"/>
      <c r="I111" s="37">
        <f>SUM(I110:I110)</f>
        <v>0</v>
      </c>
      <c r="J111" s="38">
        <f>SUM(J110:J110)</f>
        <v>0</v>
      </c>
      <c r="K111" s="38">
        <f>SUM(K110:K110)</f>
        <v>0</v>
      </c>
      <c r="L111" s="120"/>
    </row>
    <row r="112" spans="1:12" x14ac:dyDescent="0.2">
      <c r="A112" s="65"/>
      <c r="B112" s="66"/>
      <c r="C112" s="65"/>
      <c r="D112" s="65"/>
      <c r="E112" s="67"/>
      <c r="F112" s="45"/>
      <c r="G112" s="44"/>
      <c r="H112" s="52"/>
      <c r="I112" s="46"/>
      <c r="J112" s="47"/>
      <c r="K112" s="47"/>
      <c r="L112" s="320"/>
    </row>
    <row r="113" spans="1:12" x14ac:dyDescent="0.2">
      <c r="A113" s="137"/>
      <c r="B113" s="138" t="s">
        <v>102</v>
      </c>
      <c r="C113" s="139"/>
      <c r="D113" s="137"/>
      <c r="E113" s="140"/>
      <c r="F113" s="21"/>
      <c r="G113" s="24"/>
      <c r="H113" s="55"/>
      <c r="I113" s="27"/>
      <c r="J113" s="28"/>
      <c r="K113" s="28"/>
      <c r="L113" s="319"/>
    </row>
    <row r="114" spans="1:12" ht="33.75" x14ac:dyDescent="0.2">
      <c r="A114" s="141" t="s">
        <v>0</v>
      </c>
      <c r="B114" s="141" t="s">
        <v>1</v>
      </c>
      <c r="C114" s="142" t="s">
        <v>2</v>
      </c>
      <c r="D114" s="141" t="s">
        <v>3</v>
      </c>
      <c r="E114" s="143" t="s">
        <v>4</v>
      </c>
      <c r="F114" s="8" t="s">
        <v>5</v>
      </c>
      <c r="G114" s="144" t="s">
        <v>6</v>
      </c>
      <c r="H114" s="8" t="s">
        <v>33</v>
      </c>
      <c r="I114" s="145" t="s">
        <v>7</v>
      </c>
      <c r="J114" s="8" t="s">
        <v>8</v>
      </c>
      <c r="K114" s="8" t="s">
        <v>9</v>
      </c>
      <c r="L114" s="315" t="s">
        <v>10</v>
      </c>
    </row>
    <row r="115" spans="1:12" ht="36" x14ac:dyDescent="0.2">
      <c r="A115" s="18">
        <v>3</v>
      </c>
      <c r="B115" s="26" t="s">
        <v>42</v>
      </c>
      <c r="C115" s="18"/>
      <c r="D115" s="18" t="s">
        <v>11</v>
      </c>
      <c r="E115" s="19">
        <v>5</v>
      </c>
      <c r="F115" s="25"/>
      <c r="G115" s="23">
        <v>0.08</v>
      </c>
      <c r="H115" s="13">
        <f t="shared" ref="H115" si="80">F115*G115+F115</f>
        <v>0</v>
      </c>
      <c r="I115" s="12">
        <f t="shared" ref="I115" si="81">E115*F115</f>
        <v>0</v>
      </c>
      <c r="J115" s="13">
        <f t="shared" ref="J115" si="82">K115-I115</f>
        <v>0</v>
      </c>
      <c r="K115" s="13">
        <f t="shared" ref="K115" si="83">E115*H115</f>
        <v>0</v>
      </c>
      <c r="L115" s="120"/>
    </row>
    <row r="116" spans="1:12" x14ac:dyDescent="0.2">
      <c r="A116" s="39"/>
      <c r="B116" s="114"/>
      <c r="C116" s="39"/>
      <c r="D116" s="39"/>
      <c r="E116" s="40"/>
      <c r="F116" s="35" t="s">
        <v>14</v>
      </c>
      <c r="G116" s="36"/>
      <c r="H116" s="56"/>
      <c r="I116" s="37">
        <f>SUM(I115:I115)</f>
        <v>0</v>
      </c>
      <c r="J116" s="38">
        <f>SUM(J115:J115)</f>
        <v>0</v>
      </c>
      <c r="K116" s="38">
        <f>SUM(K115:K115)</f>
        <v>0</v>
      </c>
      <c r="L116" s="120"/>
    </row>
    <row r="117" spans="1:12" x14ac:dyDescent="0.2">
      <c r="A117" s="65"/>
      <c r="B117" s="66"/>
      <c r="C117" s="65"/>
      <c r="D117" s="65"/>
      <c r="E117" s="67"/>
      <c r="F117" s="45"/>
      <c r="G117" s="44"/>
      <c r="H117" s="52"/>
      <c r="I117" s="46"/>
      <c r="J117" s="47"/>
      <c r="K117" s="47"/>
      <c r="L117" s="320"/>
    </row>
    <row r="118" spans="1:12" x14ac:dyDescent="0.2">
      <c r="A118" s="137"/>
      <c r="B118" s="138" t="s">
        <v>63</v>
      </c>
      <c r="C118" s="139"/>
      <c r="D118" s="137"/>
      <c r="E118" s="140"/>
      <c r="F118" s="21"/>
      <c r="G118" s="24"/>
      <c r="H118" s="55"/>
      <c r="I118" s="27"/>
      <c r="J118" s="28"/>
      <c r="K118" s="28"/>
      <c r="L118" s="319"/>
    </row>
    <row r="119" spans="1:12" ht="33.75" x14ac:dyDescent="0.2">
      <c r="A119" s="141" t="s">
        <v>0</v>
      </c>
      <c r="B119" s="141" t="s">
        <v>1</v>
      </c>
      <c r="C119" s="142" t="s">
        <v>2</v>
      </c>
      <c r="D119" s="141" t="s">
        <v>3</v>
      </c>
      <c r="E119" s="143" t="s">
        <v>4</v>
      </c>
      <c r="F119" s="8" t="s">
        <v>5</v>
      </c>
      <c r="G119" s="144" t="s">
        <v>6</v>
      </c>
      <c r="H119" s="8" t="s">
        <v>33</v>
      </c>
      <c r="I119" s="145" t="s">
        <v>7</v>
      </c>
      <c r="J119" s="8" t="s">
        <v>8</v>
      </c>
      <c r="K119" s="8" t="s">
        <v>9</v>
      </c>
      <c r="L119" s="315" t="s">
        <v>10</v>
      </c>
    </row>
    <row r="120" spans="1:12" ht="137.25" customHeight="1" x14ac:dyDescent="0.2">
      <c r="A120" s="18">
        <v>1</v>
      </c>
      <c r="B120" s="26" t="s">
        <v>73</v>
      </c>
      <c r="C120" s="71"/>
      <c r="D120" s="18" t="s">
        <v>11</v>
      </c>
      <c r="E120" s="19">
        <v>13500</v>
      </c>
      <c r="F120" s="25"/>
      <c r="G120" s="23">
        <v>0.08</v>
      </c>
      <c r="H120" s="13">
        <f t="shared" ref="H120" si="84">F120*G120+F120</f>
        <v>0</v>
      </c>
      <c r="I120" s="12">
        <f t="shared" ref="I120" si="85">E120*F120</f>
        <v>0</v>
      </c>
      <c r="J120" s="13">
        <f t="shared" ref="J120" si="86">K120-I120</f>
        <v>0</v>
      </c>
      <c r="K120" s="13">
        <f t="shared" ref="K120" si="87">E120*H120</f>
        <v>0</v>
      </c>
      <c r="L120" s="120">
        <v>1</v>
      </c>
    </row>
    <row r="121" spans="1:12" x14ac:dyDescent="0.2">
      <c r="A121" s="39"/>
      <c r="B121" s="114"/>
      <c r="C121" s="39"/>
      <c r="D121" s="39"/>
      <c r="E121" s="40"/>
      <c r="F121" s="35" t="s">
        <v>14</v>
      </c>
      <c r="G121" s="36"/>
      <c r="H121" s="56"/>
      <c r="I121" s="37">
        <f>SUM(I120:I120)</f>
        <v>0</v>
      </c>
      <c r="J121" s="38">
        <f>SUM(J120:J120)</f>
        <v>0</v>
      </c>
      <c r="K121" s="38">
        <f>SUM(K120:K120)</f>
        <v>0</v>
      </c>
      <c r="L121" s="120"/>
    </row>
    <row r="122" spans="1:12" x14ac:dyDescent="0.2">
      <c r="A122" s="65"/>
      <c r="B122" s="66"/>
      <c r="C122" s="65"/>
      <c r="D122" s="65"/>
      <c r="E122" s="67"/>
      <c r="F122" s="45"/>
      <c r="G122" s="44"/>
      <c r="H122" s="52"/>
      <c r="I122" s="46"/>
      <c r="J122" s="47"/>
      <c r="K122" s="47"/>
      <c r="L122" s="320"/>
    </row>
    <row r="123" spans="1:12" x14ac:dyDescent="0.2">
      <c r="A123" s="137"/>
      <c r="B123" s="138" t="s">
        <v>103</v>
      </c>
      <c r="C123" s="139"/>
      <c r="D123" s="137"/>
      <c r="E123" s="140"/>
      <c r="F123" s="21"/>
      <c r="G123" s="24"/>
      <c r="H123" s="55"/>
      <c r="I123" s="27"/>
      <c r="J123" s="28"/>
      <c r="K123" s="28"/>
      <c r="L123" s="319"/>
    </row>
    <row r="124" spans="1:12" ht="33.75" x14ac:dyDescent="0.2">
      <c r="A124" s="141" t="s">
        <v>0</v>
      </c>
      <c r="B124" s="141" t="s">
        <v>1</v>
      </c>
      <c r="C124" s="142" t="s">
        <v>2</v>
      </c>
      <c r="D124" s="141" t="s">
        <v>3</v>
      </c>
      <c r="E124" s="143" t="s">
        <v>4</v>
      </c>
      <c r="F124" s="8" t="s">
        <v>5</v>
      </c>
      <c r="G124" s="144" t="s">
        <v>6</v>
      </c>
      <c r="H124" s="8" t="s">
        <v>33</v>
      </c>
      <c r="I124" s="145" t="s">
        <v>7</v>
      </c>
      <c r="J124" s="8" t="s">
        <v>8</v>
      </c>
      <c r="K124" s="8" t="s">
        <v>9</v>
      </c>
      <c r="L124" s="315" t="s">
        <v>10</v>
      </c>
    </row>
    <row r="125" spans="1:12" ht="96" x14ac:dyDescent="0.2">
      <c r="A125" s="18">
        <v>1</v>
      </c>
      <c r="B125" s="26" t="s">
        <v>47</v>
      </c>
      <c r="C125" s="71"/>
      <c r="D125" s="18" t="s">
        <v>11</v>
      </c>
      <c r="E125" s="19">
        <v>300</v>
      </c>
      <c r="F125" s="25"/>
      <c r="G125" s="23">
        <v>0.08</v>
      </c>
      <c r="H125" s="13">
        <f t="shared" ref="H125" si="88">F125*G125+F125</f>
        <v>0</v>
      </c>
      <c r="I125" s="12">
        <f t="shared" ref="I125" si="89">E125*F125</f>
        <v>0</v>
      </c>
      <c r="J125" s="13">
        <f t="shared" ref="J125" si="90">K125-I125</f>
        <v>0</v>
      </c>
      <c r="K125" s="13">
        <f t="shared" ref="K125" si="91">E125*H125</f>
        <v>0</v>
      </c>
      <c r="L125" s="120"/>
    </row>
    <row r="126" spans="1:12" x14ac:dyDescent="0.2">
      <c r="A126" s="39"/>
      <c r="B126" s="114"/>
      <c r="C126" s="39"/>
      <c r="D126" s="39"/>
      <c r="E126" s="40"/>
      <c r="F126" s="35" t="s">
        <v>14</v>
      </c>
      <c r="G126" s="36"/>
      <c r="H126" s="56"/>
      <c r="I126" s="37">
        <f>SUM(I125:I125)</f>
        <v>0</v>
      </c>
      <c r="J126" s="38">
        <f>SUM(J125:J125)</f>
        <v>0</v>
      </c>
      <c r="K126" s="38">
        <f>SUM(K125:K125)</f>
        <v>0</v>
      </c>
      <c r="L126" s="120"/>
    </row>
    <row r="127" spans="1:12" x14ac:dyDescent="0.2">
      <c r="A127" s="39"/>
      <c r="B127" s="114"/>
      <c r="C127" s="39"/>
      <c r="D127" s="39"/>
      <c r="E127" s="40"/>
      <c r="F127" s="41"/>
      <c r="G127" s="36"/>
      <c r="H127" s="56"/>
      <c r="I127" s="42"/>
      <c r="J127" s="43"/>
      <c r="K127" s="43"/>
      <c r="L127" s="321"/>
    </row>
    <row r="128" spans="1:12" x14ac:dyDescent="0.2">
      <c r="A128" s="137"/>
      <c r="B128" s="138" t="s">
        <v>104</v>
      </c>
      <c r="C128" s="139"/>
      <c r="D128" s="137"/>
      <c r="E128" s="140"/>
      <c r="F128" s="21"/>
      <c r="G128" s="24"/>
      <c r="H128" s="55"/>
      <c r="I128" s="27"/>
      <c r="J128" s="28"/>
      <c r="K128" s="28"/>
      <c r="L128" s="319"/>
    </row>
    <row r="129" spans="1:12" ht="33.75" x14ac:dyDescent="0.2">
      <c r="A129" s="141" t="s">
        <v>0</v>
      </c>
      <c r="B129" s="141" t="s">
        <v>1</v>
      </c>
      <c r="C129" s="142" t="s">
        <v>2</v>
      </c>
      <c r="D129" s="141" t="s">
        <v>3</v>
      </c>
      <c r="E129" s="143" t="s">
        <v>4</v>
      </c>
      <c r="F129" s="8" t="s">
        <v>5</v>
      </c>
      <c r="G129" s="144" t="s">
        <v>6</v>
      </c>
      <c r="H129" s="8" t="s">
        <v>33</v>
      </c>
      <c r="I129" s="145" t="s">
        <v>7</v>
      </c>
      <c r="J129" s="8" t="s">
        <v>8</v>
      </c>
      <c r="K129" s="8" t="s">
        <v>9</v>
      </c>
      <c r="L129" s="315" t="s">
        <v>10</v>
      </c>
    </row>
    <row r="130" spans="1:12" ht="60" x14ac:dyDescent="0.2">
      <c r="A130" s="18">
        <v>1</v>
      </c>
      <c r="B130" s="26" t="s">
        <v>58</v>
      </c>
      <c r="C130" s="71"/>
      <c r="D130" s="18" t="s">
        <v>11</v>
      </c>
      <c r="E130" s="19">
        <v>500</v>
      </c>
      <c r="F130" s="25"/>
      <c r="G130" s="23">
        <v>0.08</v>
      </c>
      <c r="H130" s="13">
        <f t="shared" ref="H130" si="92">F130*G130+F130</f>
        <v>0</v>
      </c>
      <c r="I130" s="12">
        <f t="shared" ref="I130" si="93">E130*F130</f>
        <v>0</v>
      </c>
      <c r="J130" s="13">
        <f t="shared" ref="J130" si="94">K130-I130</f>
        <v>0</v>
      </c>
      <c r="K130" s="13">
        <f t="shared" ref="K130" si="95">E130*H130</f>
        <v>0</v>
      </c>
      <c r="L130" s="120"/>
    </row>
    <row r="131" spans="1:12" x14ac:dyDescent="0.2">
      <c r="A131" s="39"/>
      <c r="B131" s="114"/>
      <c r="C131" s="39"/>
      <c r="D131" s="39"/>
      <c r="E131" s="40"/>
      <c r="F131" s="35" t="s">
        <v>14</v>
      </c>
      <c r="G131" s="36"/>
      <c r="H131" s="56"/>
      <c r="I131" s="37">
        <f>SUM(I130:I130)</f>
        <v>0</v>
      </c>
      <c r="J131" s="38">
        <f>SUM(J130:J130)</f>
        <v>0</v>
      </c>
      <c r="K131" s="38">
        <f>SUM(K130:K130)</f>
        <v>0</v>
      </c>
      <c r="L131" s="120"/>
    </row>
    <row r="132" spans="1:12" x14ac:dyDescent="0.2">
      <c r="A132" s="39"/>
      <c r="B132" s="114"/>
      <c r="C132" s="39"/>
      <c r="D132" s="39"/>
      <c r="E132" s="40"/>
      <c r="F132" s="41"/>
      <c r="G132" s="36"/>
      <c r="H132" s="56"/>
      <c r="I132" s="42"/>
      <c r="J132" s="43"/>
      <c r="K132" s="43"/>
      <c r="L132" s="321"/>
    </row>
    <row r="133" spans="1:12" x14ac:dyDescent="0.2">
      <c r="A133" s="137"/>
      <c r="B133" s="138" t="s">
        <v>105</v>
      </c>
      <c r="C133" s="139"/>
      <c r="D133" s="137"/>
      <c r="E133" s="140"/>
      <c r="F133" s="21"/>
      <c r="G133" s="24"/>
      <c r="H133" s="55"/>
      <c r="I133" s="27"/>
      <c r="J133" s="28"/>
      <c r="K133" s="28"/>
      <c r="L133" s="319"/>
    </row>
    <row r="134" spans="1:12" ht="33.75" x14ac:dyDescent="0.2">
      <c r="A134" s="141" t="s">
        <v>0</v>
      </c>
      <c r="B134" s="141" t="s">
        <v>1</v>
      </c>
      <c r="C134" s="142" t="s">
        <v>2</v>
      </c>
      <c r="D134" s="141" t="s">
        <v>3</v>
      </c>
      <c r="E134" s="143" t="s">
        <v>4</v>
      </c>
      <c r="F134" s="8" t="s">
        <v>5</v>
      </c>
      <c r="G134" s="144" t="s">
        <v>6</v>
      </c>
      <c r="H134" s="8" t="s">
        <v>33</v>
      </c>
      <c r="I134" s="145" t="s">
        <v>7</v>
      </c>
      <c r="J134" s="8" t="s">
        <v>8</v>
      </c>
      <c r="K134" s="8" t="s">
        <v>9</v>
      </c>
      <c r="L134" s="315" t="s">
        <v>10</v>
      </c>
    </row>
    <row r="135" spans="1:12" ht="35.25" customHeight="1" x14ac:dyDescent="0.2">
      <c r="A135" s="18">
        <v>1</v>
      </c>
      <c r="B135" s="26" t="s">
        <v>70</v>
      </c>
      <c r="C135" s="71"/>
      <c r="D135" s="18" t="s">
        <v>71</v>
      </c>
      <c r="E135" s="19">
        <v>170</v>
      </c>
      <c r="F135" s="25"/>
      <c r="G135" s="23">
        <v>0.08</v>
      </c>
      <c r="H135" s="13">
        <f t="shared" ref="H135" si="96">F135*G135+F135</f>
        <v>0</v>
      </c>
      <c r="I135" s="12">
        <f t="shared" ref="I135" si="97">E135*F135</f>
        <v>0</v>
      </c>
      <c r="J135" s="13">
        <f t="shared" ref="J135" si="98">K135-I135</f>
        <v>0</v>
      </c>
      <c r="K135" s="13">
        <f t="shared" ref="K135" si="99">E135*H135</f>
        <v>0</v>
      </c>
      <c r="L135" s="120"/>
    </row>
    <row r="136" spans="1:12" x14ac:dyDescent="0.2">
      <c r="A136" s="39"/>
      <c r="B136" s="114"/>
      <c r="C136" s="39"/>
      <c r="D136" s="39"/>
      <c r="E136" s="40"/>
      <c r="F136" s="35" t="s">
        <v>14</v>
      </c>
      <c r="G136" s="36"/>
      <c r="H136" s="56"/>
      <c r="I136" s="37">
        <f>SUM(I135:I135)</f>
        <v>0</v>
      </c>
      <c r="J136" s="38">
        <f>SUM(J135:J135)</f>
        <v>0</v>
      </c>
      <c r="K136" s="38">
        <f>SUM(K135:K135)</f>
        <v>0</v>
      </c>
      <c r="L136" s="120"/>
    </row>
    <row r="137" spans="1:12" x14ac:dyDescent="0.2">
      <c r="A137" s="147"/>
      <c r="B137" s="148"/>
      <c r="C137" s="147"/>
      <c r="D137" s="147"/>
      <c r="E137" s="149"/>
      <c r="F137" s="48"/>
      <c r="G137" s="70"/>
      <c r="H137" s="53"/>
      <c r="I137" s="68"/>
      <c r="J137" s="69"/>
      <c r="K137" s="69"/>
      <c r="L137" s="320"/>
    </row>
    <row r="138" spans="1:12" x14ac:dyDescent="0.2">
      <c r="A138" s="137"/>
      <c r="B138" s="138" t="s">
        <v>62</v>
      </c>
      <c r="C138" s="139"/>
      <c r="D138" s="137"/>
      <c r="E138" s="140"/>
      <c r="F138" s="21"/>
      <c r="G138" s="24"/>
      <c r="H138" s="55"/>
      <c r="I138" s="27"/>
      <c r="J138" s="28"/>
      <c r="K138" s="28"/>
      <c r="L138" s="319"/>
    </row>
    <row r="139" spans="1:12" ht="33.75" x14ac:dyDescent="0.2">
      <c r="A139" s="141" t="s">
        <v>0</v>
      </c>
      <c r="B139" s="141" t="s">
        <v>1</v>
      </c>
      <c r="C139" s="142" t="s">
        <v>2</v>
      </c>
      <c r="D139" s="141" t="s">
        <v>3</v>
      </c>
      <c r="E139" s="143" t="s">
        <v>4</v>
      </c>
      <c r="F139" s="8" t="s">
        <v>5</v>
      </c>
      <c r="G139" s="144" t="s">
        <v>6</v>
      </c>
      <c r="H139" s="8" t="s">
        <v>33</v>
      </c>
      <c r="I139" s="145" t="s">
        <v>7</v>
      </c>
      <c r="J139" s="8" t="s">
        <v>8</v>
      </c>
      <c r="K139" s="8" t="s">
        <v>9</v>
      </c>
      <c r="L139" s="315" t="s">
        <v>10</v>
      </c>
    </row>
    <row r="140" spans="1:12" ht="36" x14ac:dyDescent="0.2">
      <c r="A140" s="18">
        <v>1</v>
      </c>
      <c r="B140" s="26" t="s">
        <v>43</v>
      </c>
      <c r="C140" s="71"/>
      <c r="D140" s="18" t="s">
        <v>11</v>
      </c>
      <c r="E140" s="19">
        <v>100</v>
      </c>
      <c r="F140" s="25"/>
      <c r="G140" s="23">
        <v>0.08</v>
      </c>
      <c r="H140" s="13">
        <f t="shared" ref="H140" si="100">F140*G140+F140</f>
        <v>0</v>
      </c>
      <c r="I140" s="12">
        <f t="shared" ref="I140" si="101">E140*F140</f>
        <v>0</v>
      </c>
      <c r="J140" s="13">
        <f t="shared" ref="J140" si="102">K140-I140</f>
        <v>0</v>
      </c>
      <c r="K140" s="13">
        <f t="shared" ref="K140" si="103">E140*H140</f>
        <v>0</v>
      </c>
      <c r="L140" s="120" t="s">
        <v>29</v>
      </c>
    </row>
    <row r="141" spans="1:12" x14ac:dyDescent="0.2">
      <c r="A141" s="39"/>
      <c r="B141" s="114"/>
      <c r="C141" s="39"/>
      <c r="D141" s="39"/>
      <c r="E141" s="40"/>
      <c r="F141" s="35" t="s">
        <v>14</v>
      </c>
      <c r="G141" s="36"/>
      <c r="H141" s="56"/>
      <c r="I141" s="37">
        <f>SUM(I140:I140)</f>
        <v>0</v>
      </c>
      <c r="J141" s="38">
        <f>SUM(J140:J140)</f>
        <v>0</v>
      </c>
      <c r="K141" s="38">
        <f>SUM(K140:K140)</f>
        <v>0</v>
      </c>
      <c r="L141" s="120"/>
    </row>
    <row r="142" spans="1:12" x14ac:dyDescent="0.2">
      <c r="A142" s="65"/>
      <c r="B142" s="66"/>
      <c r="C142" s="65"/>
      <c r="D142" s="65"/>
      <c r="E142" s="67"/>
      <c r="F142" s="45"/>
      <c r="G142" s="44"/>
      <c r="H142" s="52"/>
      <c r="I142" s="46"/>
      <c r="J142" s="47"/>
      <c r="K142" s="47"/>
      <c r="L142" s="320"/>
    </row>
    <row r="143" spans="1:12" x14ac:dyDescent="0.2">
      <c r="A143" s="137"/>
      <c r="B143" s="138" t="s">
        <v>106</v>
      </c>
      <c r="C143" s="139"/>
      <c r="D143" s="137"/>
      <c r="E143" s="140"/>
      <c r="F143" s="21"/>
      <c r="G143" s="24"/>
      <c r="H143" s="55"/>
      <c r="I143" s="27"/>
      <c r="J143" s="28"/>
      <c r="K143" s="28"/>
      <c r="L143" s="319"/>
    </row>
    <row r="144" spans="1:12" ht="33.75" x14ac:dyDescent="0.2">
      <c r="A144" s="141" t="s">
        <v>0</v>
      </c>
      <c r="B144" s="141" t="s">
        <v>1</v>
      </c>
      <c r="C144" s="142" t="s">
        <v>2</v>
      </c>
      <c r="D144" s="141" t="s">
        <v>3</v>
      </c>
      <c r="E144" s="143" t="s">
        <v>4</v>
      </c>
      <c r="F144" s="8" t="s">
        <v>5</v>
      </c>
      <c r="G144" s="144" t="s">
        <v>6</v>
      </c>
      <c r="H144" s="8" t="s">
        <v>33</v>
      </c>
      <c r="I144" s="145" t="s">
        <v>7</v>
      </c>
      <c r="J144" s="8" t="s">
        <v>8</v>
      </c>
      <c r="K144" s="8" t="s">
        <v>9</v>
      </c>
      <c r="L144" s="315" t="s">
        <v>10</v>
      </c>
    </row>
    <row r="145" spans="1:12" ht="72" x14ac:dyDescent="0.2">
      <c r="A145" s="18">
        <v>1</v>
      </c>
      <c r="B145" s="26" t="s">
        <v>45</v>
      </c>
      <c r="C145" s="71"/>
      <c r="D145" s="18" t="s">
        <v>46</v>
      </c>
      <c r="E145" s="19">
        <v>1000</v>
      </c>
      <c r="F145" s="25"/>
      <c r="G145" s="23">
        <v>0.08</v>
      </c>
      <c r="H145" s="13">
        <f t="shared" ref="H145" si="104">F145*G145+F145</f>
        <v>0</v>
      </c>
      <c r="I145" s="12">
        <f t="shared" ref="I145" si="105">E145*F145</f>
        <v>0</v>
      </c>
      <c r="J145" s="13">
        <f t="shared" ref="J145" si="106">K145-I145</f>
        <v>0</v>
      </c>
      <c r="K145" s="13">
        <f t="shared" ref="K145" si="107">E145*H145</f>
        <v>0</v>
      </c>
      <c r="L145" s="120" t="s">
        <v>29</v>
      </c>
    </row>
    <row r="146" spans="1:12" x14ac:dyDescent="0.2">
      <c r="A146" s="39"/>
      <c r="B146" s="114"/>
      <c r="C146" s="39"/>
      <c r="D146" s="39"/>
      <c r="E146" s="40"/>
      <c r="F146" s="35" t="s">
        <v>14</v>
      </c>
      <c r="G146" s="36"/>
      <c r="H146" s="56"/>
      <c r="I146" s="37">
        <f>SUM(I145:I145)</f>
        <v>0</v>
      </c>
      <c r="J146" s="38">
        <f>SUM(J145:J145)</f>
        <v>0</v>
      </c>
      <c r="K146" s="38">
        <f>SUM(K145:K145)</f>
        <v>0</v>
      </c>
      <c r="L146" s="120"/>
    </row>
    <row r="147" spans="1:12" x14ac:dyDescent="0.2">
      <c r="A147" s="65"/>
      <c r="B147" s="66"/>
      <c r="C147" s="65"/>
      <c r="D147" s="65"/>
      <c r="E147" s="67"/>
      <c r="F147" s="45"/>
      <c r="G147" s="44"/>
      <c r="H147" s="52"/>
      <c r="I147" s="46"/>
      <c r="J147" s="47"/>
      <c r="K147" s="47"/>
      <c r="L147" s="320"/>
    </row>
    <row r="148" spans="1:12" x14ac:dyDescent="0.2">
      <c r="A148" s="137"/>
      <c r="B148" s="138" t="s">
        <v>61</v>
      </c>
      <c r="C148" s="139"/>
      <c r="D148" s="137"/>
      <c r="E148" s="140"/>
      <c r="F148" s="21"/>
      <c r="G148" s="24"/>
      <c r="H148" s="55"/>
      <c r="I148" s="27"/>
      <c r="J148" s="28"/>
      <c r="K148" s="28"/>
      <c r="L148" s="319"/>
    </row>
    <row r="149" spans="1:12" ht="33.75" x14ac:dyDescent="0.2">
      <c r="A149" s="141" t="s">
        <v>0</v>
      </c>
      <c r="B149" s="141" t="s">
        <v>1</v>
      </c>
      <c r="C149" s="142" t="s">
        <v>2</v>
      </c>
      <c r="D149" s="141" t="s">
        <v>3</v>
      </c>
      <c r="E149" s="143" t="s">
        <v>4</v>
      </c>
      <c r="F149" s="8" t="s">
        <v>5</v>
      </c>
      <c r="G149" s="144" t="s">
        <v>6</v>
      </c>
      <c r="H149" s="8" t="s">
        <v>33</v>
      </c>
      <c r="I149" s="145" t="s">
        <v>7</v>
      </c>
      <c r="J149" s="8" t="s">
        <v>8</v>
      </c>
      <c r="K149" s="8" t="s">
        <v>9</v>
      </c>
      <c r="L149" s="315" t="s">
        <v>10</v>
      </c>
    </row>
    <row r="150" spans="1:12" ht="24" x14ac:dyDescent="0.2">
      <c r="A150" s="18">
        <v>1</v>
      </c>
      <c r="B150" s="26" t="s">
        <v>48</v>
      </c>
      <c r="C150" s="71"/>
      <c r="D150" s="18" t="s">
        <v>11</v>
      </c>
      <c r="E150" s="19">
        <v>35</v>
      </c>
      <c r="F150" s="25"/>
      <c r="G150" s="23">
        <v>0.08</v>
      </c>
      <c r="H150" s="13">
        <f t="shared" ref="H150" si="108">F150*G150+F150</f>
        <v>0</v>
      </c>
      <c r="I150" s="12">
        <f t="shared" ref="I150" si="109">E150*F150</f>
        <v>0</v>
      </c>
      <c r="J150" s="13">
        <f t="shared" ref="J150" si="110">K150-I150</f>
        <v>0</v>
      </c>
      <c r="K150" s="13">
        <f t="shared" ref="K150" si="111">E150*H150</f>
        <v>0</v>
      </c>
      <c r="L150" s="120"/>
    </row>
    <row r="151" spans="1:12" x14ac:dyDescent="0.2">
      <c r="A151" s="39"/>
      <c r="B151" s="114"/>
      <c r="C151" s="39"/>
      <c r="D151" s="39"/>
      <c r="E151" s="40"/>
      <c r="F151" s="35" t="s">
        <v>14</v>
      </c>
      <c r="G151" s="36"/>
      <c r="H151" s="56"/>
      <c r="I151" s="37">
        <f>SUM(I150:I150)</f>
        <v>0</v>
      </c>
      <c r="J151" s="38">
        <f>SUM(J150:J150)</f>
        <v>0</v>
      </c>
      <c r="K151" s="38">
        <f>SUM(K150:K150)</f>
        <v>0</v>
      </c>
      <c r="L151" s="120"/>
    </row>
    <row r="152" spans="1:12" x14ac:dyDescent="0.2">
      <c r="A152" s="39"/>
      <c r="B152" s="114"/>
      <c r="C152" s="39"/>
      <c r="D152" s="39"/>
      <c r="E152" s="40"/>
      <c r="F152" s="41"/>
      <c r="G152" s="36"/>
      <c r="H152" s="56"/>
      <c r="I152" s="42"/>
      <c r="J152" s="43"/>
      <c r="K152" s="43"/>
      <c r="L152" s="321"/>
    </row>
    <row r="153" spans="1:12" x14ac:dyDescent="0.2">
      <c r="A153" s="137"/>
      <c r="B153" s="138" t="s">
        <v>107</v>
      </c>
      <c r="C153" s="139"/>
      <c r="D153" s="137"/>
      <c r="E153" s="140"/>
      <c r="F153" s="21"/>
      <c r="G153" s="24"/>
      <c r="H153" s="55"/>
      <c r="I153" s="27"/>
      <c r="J153" s="28"/>
      <c r="K153" s="28"/>
      <c r="L153" s="319"/>
    </row>
    <row r="154" spans="1:12" ht="33.75" x14ac:dyDescent="0.2">
      <c r="A154" s="141" t="s">
        <v>0</v>
      </c>
      <c r="B154" s="141" t="s">
        <v>1</v>
      </c>
      <c r="C154" s="142" t="s">
        <v>2</v>
      </c>
      <c r="D154" s="141" t="s">
        <v>3</v>
      </c>
      <c r="E154" s="143" t="s">
        <v>4</v>
      </c>
      <c r="F154" s="8" t="s">
        <v>5</v>
      </c>
      <c r="G154" s="144" t="s">
        <v>6</v>
      </c>
      <c r="H154" s="8" t="s">
        <v>33</v>
      </c>
      <c r="I154" s="145" t="s">
        <v>7</v>
      </c>
      <c r="J154" s="8" t="s">
        <v>8</v>
      </c>
      <c r="K154" s="8" t="s">
        <v>9</v>
      </c>
      <c r="L154" s="315" t="s">
        <v>10</v>
      </c>
    </row>
    <row r="155" spans="1:12" ht="17.25" customHeight="1" x14ac:dyDescent="0.2">
      <c r="A155" s="18">
        <v>1</v>
      </c>
      <c r="B155" s="26" t="s">
        <v>85</v>
      </c>
      <c r="C155" s="71"/>
      <c r="D155" s="18" t="s">
        <v>11</v>
      </c>
      <c r="E155" s="19">
        <v>150</v>
      </c>
      <c r="F155" s="25"/>
      <c r="G155" s="23">
        <v>0.08</v>
      </c>
      <c r="H155" s="13">
        <f t="shared" ref="H155" si="112">F155*G155+F155</f>
        <v>0</v>
      </c>
      <c r="I155" s="12">
        <f t="shared" ref="I155" si="113">E155*F155</f>
        <v>0</v>
      </c>
      <c r="J155" s="13">
        <f t="shared" ref="J155" si="114">K155-I155</f>
        <v>0</v>
      </c>
      <c r="K155" s="13">
        <f t="shared" ref="K155" si="115">E155*H155</f>
        <v>0</v>
      </c>
      <c r="L155" s="120"/>
    </row>
    <row r="156" spans="1:12" ht="21" customHeight="1" x14ac:dyDescent="0.2">
      <c r="A156" s="18">
        <v>2</v>
      </c>
      <c r="B156" s="26" t="s">
        <v>86</v>
      </c>
      <c r="C156" s="71"/>
      <c r="D156" s="18" t="s">
        <v>11</v>
      </c>
      <c r="E156" s="19">
        <v>30</v>
      </c>
      <c r="F156" s="25"/>
      <c r="G156" s="23">
        <v>0.08</v>
      </c>
      <c r="H156" s="13">
        <f t="shared" ref="H156" si="116">F156*G156+F156</f>
        <v>0</v>
      </c>
      <c r="I156" s="12">
        <f t="shared" ref="I156" si="117">E156*F156</f>
        <v>0</v>
      </c>
      <c r="J156" s="13">
        <f t="shared" ref="J156" si="118">K156-I156</f>
        <v>0</v>
      </c>
      <c r="K156" s="13">
        <f t="shared" ref="K156" si="119">E156*H156</f>
        <v>0</v>
      </c>
      <c r="L156" s="120"/>
    </row>
    <row r="157" spans="1:12" x14ac:dyDescent="0.2">
      <c r="A157" s="39"/>
      <c r="B157" s="114"/>
      <c r="C157" s="39"/>
      <c r="D157" s="39"/>
      <c r="E157" s="40"/>
      <c r="F157" s="35" t="s">
        <v>14</v>
      </c>
      <c r="G157" s="36"/>
      <c r="H157" s="56"/>
      <c r="I157" s="37">
        <f>SUM(I155:I156)</f>
        <v>0</v>
      </c>
      <c r="J157" s="38">
        <f>SUM(J155:J156)</f>
        <v>0</v>
      </c>
      <c r="K157" s="38">
        <f>SUM(K155:K156)</f>
        <v>0</v>
      </c>
      <c r="L157" s="120"/>
    </row>
    <row r="158" spans="1:12" x14ac:dyDescent="0.2">
      <c r="A158" s="39"/>
      <c r="B158" s="114"/>
      <c r="C158" s="39"/>
      <c r="D158" s="39"/>
      <c r="E158" s="40"/>
      <c r="F158" s="41"/>
      <c r="G158" s="36"/>
      <c r="H158" s="56"/>
      <c r="I158" s="42"/>
      <c r="J158" s="43"/>
      <c r="K158" s="43"/>
      <c r="L158" s="321"/>
    </row>
    <row r="159" spans="1:12" x14ac:dyDescent="0.2">
      <c r="A159" s="137"/>
      <c r="B159" s="138" t="s">
        <v>108</v>
      </c>
      <c r="C159" s="139"/>
      <c r="D159" s="137"/>
      <c r="E159" s="140"/>
      <c r="F159" s="21"/>
      <c r="G159" s="24"/>
      <c r="H159" s="55"/>
      <c r="I159" s="27"/>
      <c r="J159" s="28"/>
      <c r="K159" s="28"/>
      <c r="L159" s="319"/>
    </row>
    <row r="160" spans="1:12" ht="33.75" x14ac:dyDescent="0.2">
      <c r="A160" s="141" t="s">
        <v>0</v>
      </c>
      <c r="B160" s="141" t="s">
        <v>1</v>
      </c>
      <c r="C160" s="142" t="s">
        <v>2</v>
      </c>
      <c r="D160" s="141" t="s">
        <v>3</v>
      </c>
      <c r="E160" s="143" t="s">
        <v>4</v>
      </c>
      <c r="F160" s="8" t="s">
        <v>5</v>
      </c>
      <c r="G160" s="144" t="s">
        <v>6</v>
      </c>
      <c r="H160" s="8" t="s">
        <v>33</v>
      </c>
      <c r="I160" s="145" t="s">
        <v>7</v>
      </c>
      <c r="J160" s="8" t="s">
        <v>8</v>
      </c>
      <c r="K160" s="8" t="s">
        <v>9</v>
      </c>
      <c r="L160" s="315" t="s">
        <v>10</v>
      </c>
    </row>
    <row r="161" spans="1:12" x14ac:dyDescent="0.2">
      <c r="A161" s="18">
        <v>1</v>
      </c>
      <c r="B161" s="26" t="s">
        <v>50</v>
      </c>
      <c r="C161" s="71"/>
      <c r="D161" s="18" t="s">
        <v>11</v>
      </c>
      <c r="E161" s="19">
        <v>5</v>
      </c>
      <c r="F161" s="25"/>
      <c r="G161" s="23">
        <v>0.08</v>
      </c>
      <c r="H161" s="13">
        <f t="shared" ref="H161" si="120">F161*G161+F161</f>
        <v>0</v>
      </c>
      <c r="I161" s="12">
        <f t="shared" ref="I161" si="121">E161*F161</f>
        <v>0</v>
      </c>
      <c r="J161" s="13">
        <f t="shared" ref="J161" si="122">K161-I161</f>
        <v>0</v>
      </c>
      <c r="K161" s="13">
        <f t="shared" ref="K161" si="123">E161*H161</f>
        <v>0</v>
      </c>
      <c r="L161" s="120"/>
    </row>
    <row r="162" spans="1:12" x14ac:dyDescent="0.2">
      <c r="A162" s="39"/>
      <c r="B162" s="114"/>
      <c r="C162" s="39"/>
      <c r="D162" s="39"/>
      <c r="E162" s="40"/>
      <c r="F162" s="35" t="s">
        <v>14</v>
      </c>
      <c r="G162" s="36"/>
      <c r="H162" s="56"/>
      <c r="I162" s="37">
        <f>SUM(I161:I161)</f>
        <v>0</v>
      </c>
      <c r="J162" s="38">
        <f>SUM(J161:J161)</f>
        <v>0</v>
      </c>
      <c r="K162" s="38">
        <f>SUM(K161:K161)</f>
        <v>0</v>
      </c>
      <c r="L162" s="120"/>
    </row>
    <row r="163" spans="1:12" x14ac:dyDescent="0.2">
      <c r="A163" s="39"/>
      <c r="B163" s="114"/>
      <c r="C163" s="39"/>
      <c r="D163" s="39"/>
      <c r="E163" s="40"/>
      <c r="F163" s="41"/>
      <c r="G163" s="36"/>
      <c r="H163" s="56"/>
      <c r="I163" s="42"/>
      <c r="J163" s="43"/>
      <c r="K163" s="43"/>
      <c r="L163" s="321"/>
    </row>
    <row r="164" spans="1:12" x14ac:dyDescent="0.2">
      <c r="A164" s="137"/>
      <c r="B164" s="138" t="s">
        <v>109</v>
      </c>
      <c r="C164" s="139"/>
      <c r="D164" s="137"/>
      <c r="E164" s="140"/>
      <c r="F164" s="21"/>
      <c r="G164" s="24"/>
      <c r="H164" s="55"/>
      <c r="I164" s="27"/>
      <c r="J164" s="28"/>
      <c r="K164" s="28"/>
      <c r="L164" s="319"/>
    </row>
    <row r="165" spans="1:12" ht="33.75" x14ac:dyDescent="0.2">
      <c r="A165" s="141" t="s">
        <v>0</v>
      </c>
      <c r="B165" s="141" t="s">
        <v>1</v>
      </c>
      <c r="C165" s="142" t="s">
        <v>2</v>
      </c>
      <c r="D165" s="141" t="s">
        <v>3</v>
      </c>
      <c r="E165" s="143" t="s">
        <v>4</v>
      </c>
      <c r="F165" s="8" t="s">
        <v>5</v>
      </c>
      <c r="G165" s="144" t="s">
        <v>6</v>
      </c>
      <c r="H165" s="8" t="s">
        <v>33</v>
      </c>
      <c r="I165" s="145" t="s">
        <v>7</v>
      </c>
      <c r="J165" s="8" t="s">
        <v>8</v>
      </c>
      <c r="K165" s="8" t="s">
        <v>9</v>
      </c>
      <c r="L165" s="315" t="s">
        <v>10</v>
      </c>
    </row>
    <row r="166" spans="1:12" ht="24" x14ac:dyDescent="0.2">
      <c r="A166" s="18">
        <v>1</v>
      </c>
      <c r="B166" s="26" t="s">
        <v>51</v>
      </c>
      <c r="C166" s="71"/>
      <c r="D166" s="18" t="s">
        <v>11</v>
      </c>
      <c r="E166" s="19">
        <v>50</v>
      </c>
      <c r="F166" s="25"/>
      <c r="G166" s="23">
        <v>0.08</v>
      </c>
      <c r="H166" s="13">
        <f t="shared" ref="H166" si="124">F166*G166+F166</f>
        <v>0</v>
      </c>
      <c r="I166" s="12">
        <f t="shared" ref="I166" si="125">E166*F166</f>
        <v>0</v>
      </c>
      <c r="J166" s="13">
        <f t="shared" ref="J166" si="126">K166-I166</f>
        <v>0</v>
      </c>
      <c r="K166" s="13">
        <f t="shared" ref="K166" si="127">E166*H166</f>
        <v>0</v>
      </c>
      <c r="L166" s="120"/>
    </row>
    <row r="167" spans="1:12" x14ac:dyDescent="0.2">
      <c r="A167" s="39"/>
      <c r="B167" s="114"/>
      <c r="C167" s="39"/>
      <c r="D167" s="39"/>
      <c r="E167" s="40"/>
      <c r="F167" s="35" t="s">
        <v>14</v>
      </c>
      <c r="G167" s="36"/>
      <c r="H167" s="56"/>
      <c r="I167" s="37">
        <f>SUM(I166:I166)</f>
        <v>0</v>
      </c>
      <c r="J167" s="38">
        <f>SUM(J166:J166)</f>
        <v>0</v>
      </c>
      <c r="K167" s="38">
        <f>SUM(K166:K166)</f>
        <v>0</v>
      </c>
      <c r="L167" s="120"/>
    </row>
    <row r="168" spans="1:12" x14ac:dyDescent="0.2">
      <c r="A168" s="39"/>
      <c r="B168" s="114"/>
      <c r="C168" s="39"/>
      <c r="D168" s="39"/>
      <c r="E168" s="40"/>
      <c r="F168" s="41"/>
      <c r="G168" s="36"/>
      <c r="H168" s="56"/>
      <c r="I168" s="42"/>
      <c r="J168" s="43"/>
      <c r="K168" s="43"/>
      <c r="L168" s="321"/>
    </row>
    <row r="169" spans="1:12" x14ac:dyDescent="0.2">
      <c r="A169" s="137"/>
      <c r="B169" s="138" t="s">
        <v>110</v>
      </c>
      <c r="C169" s="139"/>
      <c r="D169" s="137"/>
      <c r="E169" s="140"/>
      <c r="F169" s="21"/>
      <c r="G169" s="24"/>
      <c r="H169" s="55"/>
      <c r="I169" s="27"/>
      <c r="J169" s="28"/>
      <c r="K169" s="28"/>
      <c r="L169" s="319"/>
    </row>
    <row r="170" spans="1:12" ht="33.75" x14ac:dyDescent="0.2">
      <c r="A170" s="141" t="s">
        <v>0</v>
      </c>
      <c r="B170" s="141" t="s">
        <v>1</v>
      </c>
      <c r="C170" s="142" t="s">
        <v>2</v>
      </c>
      <c r="D170" s="141" t="s">
        <v>3</v>
      </c>
      <c r="E170" s="143" t="s">
        <v>4</v>
      </c>
      <c r="F170" s="8" t="s">
        <v>5</v>
      </c>
      <c r="G170" s="144" t="s">
        <v>6</v>
      </c>
      <c r="H170" s="8" t="s">
        <v>33</v>
      </c>
      <c r="I170" s="145" t="s">
        <v>7</v>
      </c>
      <c r="J170" s="8" t="s">
        <v>8</v>
      </c>
      <c r="K170" s="8" t="s">
        <v>9</v>
      </c>
      <c r="L170" s="315" t="s">
        <v>10</v>
      </c>
    </row>
    <row r="171" spans="1:12" ht="36" x14ac:dyDescent="0.2">
      <c r="A171" s="18">
        <v>1</v>
      </c>
      <c r="B171" s="26" t="s">
        <v>52</v>
      </c>
      <c r="C171" s="71"/>
      <c r="D171" s="18" t="s">
        <v>11</v>
      </c>
      <c r="E171" s="19">
        <v>100</v>
      </c>
      <c r="F171" s="25"/>
      <c r="G171" s="23">
        <v>0.08</v>
      </c>
      <c r="H171" s="13">
        <f t="shared" ref="H171" si="128">F171*G171+F171</f>
        <v>0</v>
      </c>
      <c r="I171" s="12">
        <f t="shared" ref="I171" si="129">E171*F171</f>
        <v>0</v>
      </c>
      <c r="J171" s="13">
        <f t="shared" ref="J171" si="130">K171-I171</f>
        <v>0</v>
      </c>
      <c r="K171" s="13">
        <f t="shared" ref="K171" si="131">E171*H171</f>
        <v>0</v>
      </c>
      <c r="L171" s="120"/>
    </row>
    <row r="172" spans="1:12" x14ac:dyDescent="0.2">
      <c r="A172" s="39"/>
      <c r="B172" s="114"/>
      <c r="C172" s="39"/>
      <c r="D172" s="39"/>
      <c r="E172" s="40"/>
      <c r="F172" s="35" t="s">
        <v>14</v>
      </c>
      <c r="G172" s="36"/>
      <c r="H172" s="56"/>
      <c r="I172" s="37">
        <f>SUM(I171:I171)</f>
        <v>0</v>
      </c>
      <c r="J172" s="38">
        <f>SUM(J171:J171)</f>
        <v>0</v>
      </c>
      <c r="K172" s="38">
        <f>SUM(K171:K171)</f>
        <v>0</v>
      </c>
      <c r="L172" s="120"/>
    </row>
    <row r="173" spans="1:12" x14ac:dyDescent="0.2">
      <c r="A173" s="39"/>
      <c r="B173" s="114"/>
      <c r="C173" s="39"/>
      <c r="D173" s="39"/>
      <c r="E173" s="40"/>
      <c r="F173" s="41"/>
      <c r="G173" s="36"/>
      <c r="H173" s="56"/>
      <c r="I173" s="42"/>
      <c r="J173" s="43"/>
      <c r="K173" s="43"/>
      <c r="L173" s="321"/>
    </row>
    <row r="174" spans="1:12" x14ac:dyDescent="0.2">
      <c r="A174" s="137"/>
      <c r="B174" s="138" t="s">
        <v>111</v>
      </c>
      <c r="C174" s="139"/>
      <c r="D174" s="137"/>
      <c r="E174" s="140"/>
      <c r="F174" s="21"/>
      <c r="G174" s="24"/>
      <c r="H174" s="55"/>
      <c r="I174" s="27"/>
      <c r="J174" s="28"/>
      <c r="K174" s="28"/>
      <c r="L174" s="319"/>
    </row>
    <row r="175" spans="1:12" ht="33.75" x14ac:dyDescent="0.2">
      <c r="A175" s="141" t="s">
        <v>0</v>
      </c>
      <c r="B175" s="141" t="s">
        <v>1</v>
      </c>
      <c r="C175" s="142" t="s">
        <v>2</v>
      </c>
      <c r="D175" s="141" t="s">
        <v>3</v>
      </c>
      <c r="E175" s="143" t="s">
        <v>4</v>
      </c>
      <c r="F175" s="8" t="s">
        <v>5</v>
      </c>
      <c r="G175" s="144" t="s">
        <v>6</v>
      </c>
      <c r="H175" s="8" t="s">
        <v>33</v>
      </c>
      <c r="I175" s="145" t="s">
        <v>7</v>
      </c>
      <c r="J175" s="8" t="s">
        <v>8</v>
      </c>
      <c r="K175" s="8" t="s">
        <v>9</v>
      </c>
      <c r="L175" s="315" t="s">
        <v>10</v>
      </c>
    </row>
    <row r="176" spans="1:12" ht="72" x14ac:dyDescent="0.2">
      <c r="A176" s="18">
        <v>1</v>
      </c>
      <c r="B176" s="26" t="s">
        <v>53</v>
      </c>
      <c r="C176" s="71"/>
      <c r="D176" s="18" t="s">
        <v>11</v>
      </c>
      <c r="E176" s="19">
        <v>20</v>
      </c>
      <c r="F176" s="25"/>
      <c r="G176" s="23">
        <v>0.08</v>
      </c>
      <c r="H176" s="13">
        <f t="shared" ref="H176" si="132">F176*G176+F176</f>
        <v>0</v>
      </c>
      <c r="I176" s="12">
        <f t="shared" ref="I176" si="133">E176*F176</f>
        <v>0</v>
      </c>
      <c r="J176" s="13">
        <f t="shared" ref="J176" si="134">K176-I176</f>
        <v>0</v>
      </c>
      <c r="K176" s="13">
        <f t="shared" ref="K176" si="135">E176*H176</f>
        <v>0</v>
      </c>
      <c r="L176" s="120"/>
    </row>
    <row r="177" spans="1:12" x14ac:dyDescent="0.2">
      <c r="A177" s="39"/>
      <c r="B177" s="114"/>
      <c r="C177" s="39"/>
      <c r="D177" s="39"/>
      <c r="E177" s="40"/>
      <c r="F177" s="35" t="s">
        <v>14</v>
      </c>
      <c r="G177" s="36"/>
      <c r="H177" s="56"/>
      <c r="I177" s="37">
        <f>SUM(I176:I176)</f>
        <v>0</v>
      </c>
      <c r="J177" s="38">
        <f>SUM(J176:J176)</f>
        <v>0</v>
      </c>
      <c r="K177" s="38">
        <f>SUM(K176:K176)</f>
        <v>0</v>
      </c>
      <c r="L177" s="120"/>
    </row>
    <row r="178" spans="1:12" x14ac:dyDescent="0.2">
      <c r="A178" s="65"/>
      <c r="B178" s="66"/>
      <c r="C178" s="65"/>
      <c r="D178" s="65"/>
      <c r="E178" s="67"/>
      <c r="F178" s="45"/>
      <c r="G178" s="44"/>
      <c r="H178" s="52"/>
      <c r="I178" s="46"/>
      <c r="J178" s="47"/>
      <c r="K178" s="47"/>
      <c r="L178" s="320"/>
    </row>
    <row r="179" spans="1:12" x14ac:dyDescent="0.2">
      <c r="A179" s="137"/>
      <c r="B179" s="138" t="s">
        <v>112</v>
      </c>
      <c r="C179" s="139"/>
      <c r="D179" s="137"/>
      <c r="E179" s="140"/>
      <c r="F179" s="21"/>
      <c r="G179" s="24"/>
      <c r="H179" s="55"/>
      <c r="I179" s="27"/>
      <c r="J179" s="28"/>
      <c r="K179" s="28"/>
      <c r="L179" s="319"/>
    </row>
    <row r="180" spans="1:12" ht="33.75" x14ac:dyDescent="0.2">
      <c r="A180" s="141" t="s">
        <v>0</v>
      </c>
      <c r="B180" s="141" t="s">
        <v>1</v>
      </c>
      <c r="C180" s="142" t="s">
        <v>2</v>
      </c>
      <c r="D180" s="141" t="s">
        <v>3</v>
      </c>
      <c r="E180" s="143" t="s">
        <v>4</v>
      </c>
      <c r="F180" s="8" t="s">
        <v>5</v>
      </c>
      <c r="G180" s="144" t="s">
        <v>6</v>
      </c>
      <c r="H180" s="8" t="s">
        <v>33</v>
      </c>
      <c r="I180" s="145" t="s">
        <v>7</v>
      </c>
      <c r="J180" s="8" t="s">
        <v>8</v>
      </c>
      <c r="K180" s="8" t="s">
        <v>9</v>
      </c>
      <c r="L180" s="315" t="s">
        <v>10</v>
      </c>
    </row>
    <row r="181" spans="1:12" ht="72" x14ac:dyDescent="0.2">
      <c r="A181" s="18">
        <v>1</v>
      </c>
      <c r="B181" s="26" t="s">
        <v>54</v>
      </c>
      <c r="C181" s="71"/>
      <c r="D181" s="18" t="s">
        <v>11</v>
      </c>
      <c r="E181" s="19">
        <v>50</v>
      </c>
      <c r="F181" s="25"/>
      <c r="G181" s="23">
        <v>0.08</v>
      </c>
      <c r="H181" s="13">
        <f t="shared" ref="H181" si="136">F181*G181+F181</f>
        <v>0</v>
      </c>
      <c r="I181" s="12">
        <f t="shared" ref="I181" si="137">E181*F181</f>
        <v>0</v>
      </c>
      <c r="J181" s="13">
        <f t="shared" ref="J181" si="138">K181-I181</f>
        <v>0</v>
      </c>
      <c r="K181" s="13">
        <f t="shared" ref="K181" si="139">E181*H181</f>
        <v>0</v>
      </c>
      <c r="L181" s="120"/>
    </row>
    <row r="182" spans="1:12" x14ac:dyDescent="0.2">
      <c r="A182" s="39"/>
      <c r="B182" s="114"/>
      <c r="C182" s="39"/>
      <c r="D182" s="39"/>
      <c r="E182" s="40"/>
      <c r="F182" s="35" t="s">
        <v>14</v>
      </c>
      <c r="G182" s="36"/>
      <c r="H182" s="56"/>
      <c r="I182" s="37">
        <f>SUM(I181:I181)</f>
        <v>0</v>
      </c>
      <c r="J182" s="38">
        <f>SUM(J181:J181)</f>
        <v>0</v>
      </c>
      <c r="K182" s="38">
        <f>SUM(K181:K181)</f>
        <v>0</v>
      </c>
      <c r="L182" s="120"/>
    </row>
    <row r="183" spans="1:12" x14ac:dyDescent="0.2">
      <c r="A183" s="39"/>
      <c r="B183" s="114"/>
      <c r="C183" s="39"/>
      <c r="D183" s="39"/>
      <c r="E183" s="40"/>
      <c r="F183" s="41"/>
      <c r="G183" s="36"/>
      <c r="H183" s="56"/>
      <c r="I183" s="42"/>
      <c r="J183" s="43"/>
      <c r="K183" s="43"/>
      <c r="L183" s="321"/>
    </row>
    <row r="184" spans="1:12" x14ac:dyDescent="0.2">
      <c r="A184" s="137"/>
      <c r="B184" s="138" t="s">
        <v>113</v>
      </c>
      <c r="C184" s="139"/>
      <c r="D184" s="137"/>
      <c r="E184" s="140"/>
      <c r="F184" s="21"/>
      <c r="G184" s="24"/>
      <c r="H184" s="55"/>
      <c r="I184" s="27"/>
      <c r="J184" s="28"/>
      <c r="K184" s="28"/>
      <c r="L184" s="319"/>
    </row>
    <row r="185" spans="1:12" ht="33.75" x14ac:dyDescent="0.2">
      <c r="A185" s="141" t="s">
        <v>0</v>
      </c>
      <c r="B185" s="141" t="s">
        <v>1</v>
      </c>
      <c r="C185" s="142" t="s">
        <v>2</v>
      </c>
      <c r="D185" s="141" t="s">
        <v>3</v>
      </c>
      <c r="E185" s="143" t="s">
        <v>4</v>
      </c>
      <c r="F185" s="8" t="s">
        <v>5</v>
      </c>
      <c r="G185" s="144" t="s">
        <v>6</v>
      </c>
      <c r="H185" s="8" t="s">
        <v>33</v>
      </c>
      <c r="I185" s="145" t="s">
        <v>7</v>
      </c>
      <c r="J185" s="8" t="s">
        <v>8</v>
      </c>
      <c r="K185" s="8" t="s">
        <v>9</v>
      </c>
      <c r="L185" s="315" t="s">
        <v>10</v>
      </c>
    </row>
    <row r="186" spans="1:12" ht="60" x14ac:dyDescent="0.2">
      <c r="A186" s="18">
        <v>1</v>
      </c>
      <c r="B186" s="26" t="s">
        <v>55</v>
      </c>
      <c r="C186" s="71"/>
      <c r="D186" s="18" t="s">
        <v>11</v>
      </c>
      <c r="E186" s="19">
        <v>40</v>
      </c>
      <c r="F186" s="25"/>
      <c r="G186" s="23">
        <v>0.08</v>
      </c>
      <c r="H186" s="13">
        <f t="shared" ref="H186" si="140">F186*G186+F186</f>
        <v>0</v>
      </c>
      <c r="I186" s="12">
        <f t="shared" ref="I186" si="141">E186*F186</f>
        <v>0</v>
      </c>
      <c r="J186" s="13">
        <f t="shared" ref="J186" si="142">K186-I186</f>
        <v>0</v>
      </c>
      <c r="K186" s="13">
        <f t="shared" ref="K186" si="143">E186*H186</f>
        <v>0</v>
      </c>
      <c r="L186" s="120"/>
    </row>
    <row r="187" spans="1:12" x14ac:dyDescent="0.2">
      <c r="A187" s="39"/>
      <c r="B187" s="114"/>
      <c r="C187" s="39"/>
      <c r="D187" s="39"/>
      <c r="E187" s="40"/>
      <c r="F187" s="35" t="s">
        <v>14</v>
      </c>
      <c r="G187" s="36"/>
      <c r="H187" s="56"/>
      <c r="I187" s="37">
        <f>SUM(I186:I186)</f>
        <v>0</v>
      </c>
      <c r="J187" s="38">
        <f>SUM(J186:J186)</f>
        <v>0</v>
      </c>
      <c r="K187" s="38">
        <f>SUM(K186:K186)</f>
        <v>0</v>
      </c>
      <c r="L187" s="120"/>
    </row>
    <row r="188" spans="1:12" x14ac:dyDescent="0.2">
      <c r="A188" s="39"/>
      <c r="B188" s="114"/>
      <c r="C188" s="39"/>
      <c r="D188" s="39"/>
      <c r="E188" s="40"/>
      <c r="F188" s="41"/>
      <c r="G188" s="36"/>
      <c r="H188" s="56"/>
      <c r="I188" s="42"/>
      <c r="J188" s="43"/>
      <c r="K188" s="43"/>
      <c r="L188" s="321"/>
    </row>
    <row r="189" spans="1:12" x14ac:dyDescent="0.2">
      <c r="A189" s="137"/>
      <c r="B189" s="138" t="s">
        <v>114</v>
      </c>
      <c r="C189" s="139"/>
      <c r="D189" s="137"/>
      <c r="E189" s="140"/>
      <c r="F189" s="21"/>
      <c r="G189" s="24"/>
      <c r="H189" s="55"/>
      <c r="I189" s="27"/>
      <c r="J189" s="28"/>
      <c r="K189" s="28"/>
      <c r="L189" s="319"/>
    </row>
    <row r="190" spans="1:12" ht="33.75" x14ac:dyDescent="0.2">
      <c r="A190" s="141" t="s">
        <v>0</v>
      </c>
      <c r="B190" s="141" t="s">
        <v>1</v>
      </c>
      <c r="C190" s="142" t="s">
        <v>2</v>
      </c>
      <c r="D190" s="141" t="s">
        <v>3</v>
      </c>
      <c r="E190" s="143" t="s">
        <v>4</v>
      </c>
      <c r="F190" s="8" t="s">
        <v>5</v>
      </c>
      <c r="G190" s="144" t="s">
        <v>6</v>
      </c>
      <c r="H190" s="8" t="s">
        <v>33</v>
      </c>
      <c r="I190" s="145" t="s">
        <v>7</v>
      </c>
      <c r="J190" s="8" t="s">
        <v>8</v>
      </c>
      <c r="K190" s="8" t="s">
        <v>9</v>
      </c>
      <c r="L190" s="315" t="s">
        <v>10</v>
      </c>
    </row>
    <row r="191" spans="1:12" ht="120" x14ac:dyDescent="0.2">
      <c r="A191" s="18">
        <v>1</v>
      </c>
      <c r="B191" s="26" t="s">
        <v>56</v>
      </c>
      <c r="C191" s="71"/>
      <c r="D191" s="18" t="s">
        <v>11</v>
      </c>
      <c r="E191" s="19">
        <v>10</v>
      </c>
      <c r="F191" s="25"/>
      <c r="G191" s="23">
        <v>0.08</v>
      </c>
      <c r="H191" s="13">
        <f t="shared" ref="H191" si="144">F191*G191+F191</f>
        <v>0</v>
      </c>
      <c r="I191" s="12">
        <f t="shared" ref="I191" si="145">E191*F191</f>
        <v>0</v>
      </c>
      <c r="J191" s="13">
        <f t="shared" ref="J191" si="146">K191-I191</f>
        <v>0</v>
      </c>
      <c r="K191" s="13">
        <f t="shared" ref="K191" si="147">E191*H191</f>
        <v>0</v>
      </c>
      <c r="L191" s="120"/>
    </row>
    <row r="192" spans="1:12" x14ac:dyDescent="0.2">
      <c r="A192" s="39"/>
      <c r="B192" s="114"/>
      <c r="C192" s="39"/>
      <c r="D192" s="39"/>
      <c r="E192" s="40"/>
      <c r="F192" s="35" t="s">
        <v>14</v>
      </c>
      <c r="G192" s="36"/>
      <c r="H192" s="56"/>
      <c r="I192" s="37">
        <f>SUM(I191:I191)</f>
        <v>0</v>
      </c>
      <c r="J192" s="38">
        <f>SUM(J191:J191)</f>
        <v>0</v>
      </c>
      <c r="K192" s="38">
        <f>SUM(K191:K191)</f>
        <v>0</v>
      </c>
      <c r="L192" s="120"/>
    </row>
    <row r="193" spans="1:12" x14ac:dyDescent="0.2">
      <c r="A193" s="39"/>
      <c r="B193" s="114"/>
      <c r="C193" s="39"/>
      <c r="D193" s="39"/>
      <c r="E193" s="40"/>
      <c r="F193" s="41"/>
      <c r="G193" s="36"/>
      <c r="H193" s="56"/>
      <c r="I193" s="42"/>
      <c r="J193" s="43"/>
      <c r="K193" s="43"/>
      <c r="L193" s="321"/>
    </row>
    <row r="194" spans="1:12" x14ac:dyDescent="0.2">
      <c r="A194" s="137"/>
      <c r="B194" s="138" t="s">
        <v>115</v>
      </c>
      <c r="C194" s="139"/>
      <c r="D194" s="137"/>
      <c r="E194" s="140"/>
      <c r="F194" s="21"/>
      <c r="G194" s="24"/>
      <c r="H194" s="55"/>
      <c r="I194" s="27"/>
      <c r="J194" s="28"/>
      <c r="K194" s="28"/>
      <c r="L194" s="319"/>
    </row>
    <row r="195" spans="1:12" ht="33.75" x14ac:dyDescent="0.2">
      <c r="A195" s="141" t="s">
        <v>0</v>
      </c>
      <c r="B195" s="141" t="s">
        <v>1</v>
      </c>
      <c r="C195" s="142" t="s">
        <v>2</v>
      </c>
      <c r="D195" s="141" t="s">
        <v>3</v>
      </c>
      <c r="E195" s="143" t="s">
        <v>4</v>
      </c>
      <c r="F195" s="8" t="s">
        <v>5</v>
      </c>
      <c r="G195" s="144" t="s">
        <v>6</v>
      </c>
      <c r="H195" s="8" t="s">
        <v>33</v>
      </c>
      <c r="I195" s="145" t="s">
        <v>7</v>
      </c>
      <c r="J195" s="8" t="s">
        <v>8</v>
      </c>
      <c r="K195" s="8" t="s">
        <v>9</v>
      </c>
      <c r="L195" s="315" t="s">
        <v>10</v>
      </c>
    </row>
    <row r="196" spans="1:12" ht="21.75" customHeight="1" x14ac:dyDescent="0.2">
      <c r="A196" s="18">
        <v>1</v>
      </c>
      <c r="B196" s="26" t="s">
        <v>57</v>
      </c>
      <c r="C196" s="71"/>
      <c r="D196" s="18" t="s">
        <v>11</v>
      </c>
      <c r="E196" s="19">
        <v>2</v>
      </c>
      <c r="F196" s="25"/>
      <c r="G196" s="23">
        <v>0.08</v>
      </c>
      <c r="H196" s="13">
        <f t="shared" ref="H196" si="148">F196*G196+F196</f>
        <v>0</v>
      </c>
      <c r="I196" s="12">
        <f t="shared" ref="I196" si="149">E196*F196</f>
        <v>0</v>
      </c>
      <c r="J196" s="13">
        <f t="shared" ref="J196" si="150">K196-I196</f>
        <v>0</v>
      </c>
      <c r="K196" s="13">
        <f t="shared" ref="K196" si="151">E196*H196</f>
        <v>0</v>
      </c>
      <c r="L196" s="120"/>
    </row>
    <row r="197" spans="1:12" x14ac:dyDescent="0.2">
      <c r="A197" s="39"/>
      <c r="B197" s="114"/>
      <c r="C197" s="39"/>
      <c r="D197" s="39"/>
      <c r="E197" s="40"/>
      <c r="F197" s="35" t="s">
        <v>14</v>
      </c>
      <c r="G197" s="36"/>
      <c r="H197" s="56"/>
      <c r="I197" s="37">
        <f>SUM(I196:I196)</f>
        <v>0</v>
      </c>
      <c r="J197" s="38">
        <f>SUM(J196:J196)</f>
        <v>0</v>
      </c>
      <c r="K197" s="38">
        <f>SUM(K196:K196)</f>
        <v>0</v>
      </c>
      <c r="L197" s="120"/>
    </row>
    <row r="198" spans="1:12" x14ac:dyDescent="0.2">
      <c r="A198" s="39"/>
      <c r="B198" s="114"/>
      <c r="C198" s="39"/>
      <c r="D198" s="39"/>
      <c r="E198" s="40"/>
      <c r="F198" s="41"/>
      <c r="G198" s="36"/>
      <c r="H198" s="56"/>
      <c r="I198" s="42"/>
      <c r="J198" s="43"/>
      <c r="K198" s="43"/>
      <c r="L198" s="321"/>
    </row>
    <row r="199" spans="1:12" x14ac:dyDescent="0.2">
      <c r="A199" s="137"/>
      <c r="B199" s="138" t="s">
        <v>116</v>
      </c>
      <c r="C199" s="139"/>
      <c r="D199" s="137"/>
      <c r="E199" s="140"/>
      <c r="F199" s="21"/>
      <c r="G199" s="24"/>
      <c r="H199" s="55"/>
      <c r="I199" s="27"/>
      <c r="J199" s="28"/>
      <c r="K199" s="28"/>
      <c r="L199" s="319"/>
    </row>
    <row r="200" spans="1:12" ht="33.75" x14ac:dyDescent="0.2">
      <c r="A200" s="141" t="s">
        <v>0</v>
      </c>
      <c r="B200" s="141" t="s">
        <v>1</v>
      </c>
      <c r="C200" s="142" t="s">
        <v>2</v>
      </c>
      <c r="D200" s="141" t="s">
        <v>3</v>
      </c>
      <c r="E200" s="143" t="s">
        <v>4</v>
      </c>
      <c r="F200" s="8" t="s">
        <v>5</v>
      </c>
      <c r="G200" s="144" t="s">
        <v>6</v>
      </c>
      <c r="H200" s="8" t="s">
        <v>33</v>
      </c>
      <c r="I200" s="145" t="s">
        <v>7</v>
      </c>
      <c r="J200" s="8" t="s">
        <v>8</v>
      </c>
      <c r="K200" s="8" t="s">
        <v>9</v>
      </c>
      <c r="L200" s="315" t="s">
        <v>10</v>
      </c>
    </row>
    <row r="201" spans="1:12" ht="57" customHeight="1" x14ac:dyDescent="0.2">
      <c r="A201" s="18">
        <v>1</v>
      </c>
      <c r="B201" s="26" t="s">
        <v>59</v>
      </c>
      <c r="C201" s="71"/>
      <c r="D201" s="18" t="s">
        <v>11</v>
      </c>
      <c r="E201" s="19">
        <v>40</v>
      </c>
      <c r="F201" s="25"/>
      <c r="G201" s="23">
        <v>0.08</v>
      </c>
      <c r="H201" s="13">
        <f t="shared" ref="H201" si="152">F201*G201+F201</f>
        <v>0</v>
      </c>
      <c r="I201" s="12">
        <f t="shared" ref="I201" si="153">E201*F201</f>
        <v>0</v>
      </c>
      <c r="J201" s="13">
        <f t="shared" ref="J201" si="154">K201-I201</f>
        <v>0</v>
      </c>
      <c r="K201" s="13">
        <f t="shared" ref="K201" si="155">E201*H201</f>
        <v>0</v>
      </c>
      <c r="L201" s="120"/>
    </row>
    <row r="202" spans="1:12" x14ac:dyDescent="0.2">
      <c r="A202" s="39"/>
      <c r="B202" s="114"/>
      <c r="C202" s="39"/>
      <c r="D202" s="39"/>
      <c r="E202" s="40"/>
      <c r="F202" s="35" t="s">
        <v>14</v>
      </c>
      <c r="G202" s="36"/>
      <c r="H202" s="56"/>
      <c r="I202" s="37">
        <f>SUM(I201:I201)</f>
        <v>0</v>
      </c>
      <c r="J202" s="38">
        <f>SUM(J201:J201)</f>
        <v>0</v>
      </c>
      <c r="K202" s="38">
        <f>SUM(K201:K201)</f>
        <v>0</v>
      </c>
      <c r="L202" s="120"/>
    </row>
    <row r="203" spans="1:12" x14ac:dyDescent="0.2">
      <c r="A203" s="39"/>
      <c r="B203" s="114"/>
      <c r="C203" s="39"/>
      <c r="D203" s="39"/>
      <c r="E203" s="40"/>
      <c r="F203" s="41"/>
      <c r="G203" s="36"/>
      <c r="H203" s="56"/>
      <c r="I203" s="42"/>
      <c r="J203" s="43"/>
      <c r="K203" s="43"/>
      <c r="L203" s="321"/>
    </row>
    <row r="204" spans="1:12" x14ac:dyDescent="0.2">
      <c r="A204" s="137"/>
      <c r="B204" s="138" t="s">
        <v>117</v>
      </c>
      <c r="C204" s="139"/>
      <c r="D204" s="137"/>
      <c r="E204" s="140"/>
      <c r="F204" s="21"/>
      <c r="G204" s="24"/>
      <c r="H204" s="55"/>
      <c r="I204" s="27"/>
      <c r="J204" s="28"/>
      <c r="K204" s="28"/>
      <c r="L204" s="319"/>
    </row>
    <row r="205" spans="1:12" ht="33.75" x14ac:dyDescent="0.2">
      <c r="A205" s="141" t="s">
        <v>0</v>
      </c>
      <c r="B205" s="141" t="s">
        <v>1</v>
      </c>
      <c r="C205" s="142" t="s">
        <v>2</v>
      </c>
      <c r="D205" s="141" t="s">
        <v>3</v>
      </c>
      <c r="E205" s="143" t="s">
        <v>4</v>
      </c>
      <c r="F205" s="8" t="s">
        <v>5</v>
      </c>
      <c r="G205" s="144" t="s">
        <v>6</v>
      </c>
      <c r="H205" s="8" t="s">
        <v>33</v>
      </c>
      <c r="I205" s="145" t="s">
        <v>7</v>
      </c>
      <c r="J205" s="8" t="s">
        <v>8</v>
      </c>
      <c r="K205" s="8" t="s">
        <v>9</v>
      </c>
      <c r="L205" s="315" t="s">
        <v>10</v>
      </c>
    </row>
    <row r="206" spans="1:12" ht="36" x14ac:dyDescent="0.2">
      <c r="A206" s="18">
        <v>1</v>
      </c>
      <c r="B206" s="26" t="s">
        <v>64</v>
      </c>
      <c r="C206" s="71"/>
      <c r="D206" s="18" t="s">
        <v>11</v>
      </c>
      <c r="E206" s="19">
        <v>10</v>
      </c>
      <c r="F206" s="25"/>
      <c r="G206" s="23">
        <v>0.08</v>
      </c>
      <c r="H206" s="13">
        <f t="shared" ref="H206" si="156">F206*G206+F206</f>
        <v>0</v>
      </c>
      <c r="I206" s="12">
        <f t="shared" ref="I206" si="157">E206*F206</f>
        <v>0</v>
      </c>
      <c r="J206" s="13">
        <f t="shared" ref="J206" si="158">K206-I206</f>
        <v>0</v>
      </c>
      <c r="K206" s="13">
        <f t="shared" ref="K206" si="159">E206*H206</f>
        <v>0</v>
      </c>
      <c r="L206" s="120"/>
    </row>
    <row r="207" spans="1:12" x14ac:dyDescent="0.2">
      <c r="A207" s="39"/>
      <c r="B207" s="114"/>
      <c r="C207" s="39"/>
      <c r="D207" s="39"/>
      <c r="E207" s="40"/>
      <c r="F207" s="35" t="s">
        <v>14</v>
      </c>
      <c r="G207" s="36"/>
      <c r="H207" s="56"/>
      <c r="I207" s="37">
        <f>SUM(I206:I206)</f>
        <v>0</v>
      </c>
      <c r="J207" s="38">
        <f>SUM(J206:J206)</f>
        <v>0</v>
      </c>
      <c r="K207" s="38">
        <f>SUM(K206:K206)</f>
        <v>0</v>
      </c>
      <c r="L207" s="120"/>
    </row>
    <row r="208" spans="1:12" x14ac:dyDescent="0.2">
      <c r="A208" s="39"/>
      <c r="B208" s="114"/>
      <c r="C208" s="39"/>
      <c r="D208" s="39"/>
      <c r="E208" s="40"/>
      <c r="F208" s="41"/>
      <c r="G208" s="36"/>
      <c r="H208" s="56"/>
      <c r="I208" s="42"/>
      <c r="J208" s="43"/>
      <c r="K208" s="43"/>
      <c r="L208" s="321"/>
    </row>
    <row r="209" spans="1:12" x14ac:dyDescent="0.2">
      <c r="A209" s="137"/>
      <c r="B209" s="138" t="s">
        <v>118</v>
      </c>
      <c r="C209" s="139"/>
      <c r="D209" s="137"/>
      <c r="E209" s="140"/>
      <c r="F209" s="21"/>
      <c r="G209" s="24"/>
      <c r="H209" s="55"/>
      <c r="I209" s="27"/>
      <c r="J209" s="28"/>
      <c r="K209" s="28"/>
      <c r="L209" s="319"/>
    </row>
    <row r="210" spans="1:12" ht="33.75" x14ac:dyDescent="0.2">
      <c r="A210" s="141" t="s">
        <v>0</v>
      </c>
      <c r="B210" s="141" t="s">
        <v>1</v>
      </c>
      <c r="C210" s="142" t="s">
        <v>2</v>
      </c>
      <c r="D210" s="141" t="s">
        <v>3</v>
      </c>
      <c r="E210" s="143" t="s">
        <v>4</v>
      </c>
      <c r="F210" s="8" t="s">
        <v>5</v>
      </c>
      <c r="G210" s="144" t="s">
        <v>6</v>
      </c>
      <c r="H210" s="8" t="s">
        <v>33</v>
      </c>
      <c r="I210" s="145" t="s">
        <v>7</v>
      </c>
      <c r="J210" s="8" t="s">
        <v>8</v>
      </c>
      <c r="K210" s="8" t="s">
        <v>9</v>
      </c>
      <c r="L210" s="315" t="s">
        <v>10</v>
      </c>
    </row>
    <row r="211" spans="1:12" ht="24" x14ac:dyDescent="0.2">
      <c r="A211" s="18">
        <v>1</v>
      </c>
      <c r="B211" s="26" t="s">
        <v>60</v>
      </c>
      <c r="C211" s="108"/>
      <c r="D211" s="18" t="s">
        <v>11</v>
      </c>
      <c r="E211" s="19">
        <v>30</v>
      </c>
      <c r="F211" s="25"/>
      <c r="G211" s="23">
        <v>0.08</v>
      </c>
      <c r="H211" s="13">
        <f t="shared" ref="H211" si="160">F211*G211+F211</f>
        <v>0</v>
      </c>
      <c r="I211" s="12">
        <f t="shared" ref="I211" si="161">E211*F211</f>
        <v>0</v>
      </c>
      <c r="J211" s="13">
        <f t="shared" ref="J211" si="162">K211-I211</f>
        <v>0</v>
      </c>
      <c r="K211" s="13">
        <f t="shared" ref="K211" si="163">E211*H211</f>
        <v>0</v>
      </c>
      <c r="L211" s="322"/>
    </row>
    <row r="212" spans="1:12" x14ac:dyDescent="0.2">
      <c r="A212" s="14"/>
      <c r="B212" s="34"/>
      <c r="C212" s="14"/>
      <c r="D212" s="39"/>
      <c r="E212" s="40"/>
      <c r="F212" s="35" t="s">
        <v>14</v>
      </c>
      <c r="G212" s="36"/>
      <c r="H212" s="56"/>
      <c r="I212" s="37">
        <f>SUM(I211:I211)</f>
        <v>0</v>
      </c>
      <c r="J212" s="38">
        <f>SUM(J211:J211)</f>
        <v>0</v>
      </c>
      <c r="K212" s="38">
        <f>SUM(K211:K211)</f>
        <v>0</v>
      </c>
      <c r="L212" s="322"/>
    </row>
    <row r="213" spans="1:12" x14ac:dyDescent="0.2">
      <c r="A213" s="14"/>
      <c r="B213" s="34"/>
      <c r="C213" s="14"/>
      <c r="D213" s="39"/>
      <c r="E213" s="40"/>
      <c r="F213" s="41"/>
      <c r="G213" s="36"/>
      <c r="H213" s="56"/>
      <c r="I213" s="42"/>
      <c r="J213" s="43"/>
      <c r="K213" s="43"/>
      <c r="L213" s="323"/>
    </row>
    <row r="214" spans="1:12" x14ac:dyDescent="0.2">
      <c r="A214" s="137"/>
      <c r="B214" s="138" t="s">
        <v>119</v>
      </c>
      <c r="C214" s="139"/>
      <c r="D214" s="137"/>
      <c r="E214" s="140"/>
      <c r="F214" s="21"/>
      <c r="G214" s="24"/>
      <c r="H214" s="55"/>
      <c r="I214" s="27"/>
      <c r="J214" s="28"/>
      <c r="K214" s="28"/>
      <c r="L214" s="319"/>
    </row>
    <row r="215" spans="1:12" ht="33.75" x14ac:dyDescent="0.2">
      <c r="A215" s="141" t="s">
        <v>0</v>
      </c>
      <c r="B215" s="141" t="s">
        <v>1</v>
      </c>
      <c r="C215" s="142" t="s">
        <v>2</v>
      </c>
      <c r="D215" s="141" t="s">
        <v>3</v>
      </c>
      <c r="E215" s="143" t="s">
        <v>4</v>
      </c>
      <c r="F215" s="8" t="s">
        <v>5</v>
      </c>
      <c r="G215" s="144" t="s">
        <v>6</v>
      </c>
      <c r="H215" s="8" t="s">
        <v>33</v>
      </c>
      <c r="I215" s="145" t="s">
        <v>7</v>
      </c>
      <c r="J215" s="8" t="s">
        <v>8</v>
      </c>
      <c r="K215" s="8" t="s">
        <v>9</v>
      </c>
      <c r="L215" s="315" t="s">
        <v>10</v>
      </c>
    </row>
    <row r="216" spans="1:12" ht="24" x14ac:dyDescent="0.2">
      <c r="A216" s="18">
        <v>1</v>
      </c>
      <c r="B216" s="26" t="s">
        <v>120</v>
      </c>
      <c r="C216" s="108"/>
      <c r="D216" s="18" t="s">
        <v>11</v>
      </c>
      <c r="E216" s="19">
        <v>150</v>
      </c>
      <c r="F216" s="25"/>
      <c r="G216" s="23">
        <v>0.08</v>
      </c>
      <c r="H216" s="13">
        <f t="shared" ref="H216" si="164">F216*G216+F216</f>
        <v>0</v>
      </c>
      <c r="I216" s="12">
        <f t="shared" ref="I216" si="165">E216*F216</f>
        <v>0</v>
      </c>
      <c r="J216" s="13">
        <f t="shared" ref="J216" si="166">K216-I216</f>
        <v>0</v>
      </c>
      <c r="K216" s="13">
        <f t="shared" ref="K216" si="167">E216*H216</f>
        <v>0</v>
      </c>
      <c r="L216" s="322"/>
    </row>
    <row r="217" spans="1:12" x14ac:dyDescent="0.2">
      <c r="A217" s="14"/>
      <c r="B217" s="34"/>
      <c r="C217" s="14"/>
      <c r="D217" s="39"/>
      <c r="E217" s="40"/>
      <c r="F217" s="35" t="s">
        <v>14</v>
      </c>
      <c r="G217" s="36"/>
      <c r="H217" s="56"/>
      <c r="I217" s="37">
        <f>SUM(I216:I216)</f>
        <v>0</v>
      </c>
      <c r="J217" s="38">
        <f>SUM(J216:J216)</f>
        <v>0</v>
      </c>
      <c r="K217" s="38">
        <f>SUM(K216:K216)</f>
        <v>0</v>
      </c>
      <c r="L217" s="322"/>
    </row>
    <row r="218" spans="1:12" x14ac:dyDescent="0.2">
      <c r="A218" s="14"/>
      <c r="B218" s="34"/>
      <c r="C218" s="14"/>
      <c r="D218" s="39"/>
      <c r="E218" s="40"/>
      <c r="F218" s="41"/>
      <c r="G218" s="36"/>
      <c r="H218" s="56"/>
      <c r="I218" s="42"/>
      <c r="J218" s="43"/>
      <c r="K218" s="43"/>
      <c r="L218" s="323"/>
    </row>
    <row r="219" spans="1:12" x14ac:dyDescent="0.2">
      <c r="A219" s="209"/>
      <c r="B219" s="222" t="s">
        <v>123</v>
      </c>
      <c r="C219" s="190"/>
      <c r="D219" s="191"/>
      <c r="E219" s="210"/>
      <c r="F219" s="125"/>
      <c r="G219" s="192"/>
      <c r="H219" s="192"/>
      <c r="I219" s="211"/>
      <c r="J219" s="212"/>
      <c r="K219" s="195"/>
      <c r="L219" s="246"/>
    </row>
    <row r="220" spans="1:12" ht="36" x14ac:dyDescent="0.2">
      <c r="A220" s="141" t="s">
        <v>0</v>
      </c>
      <c r="B220" s="174" t="s">
        <v>1</v>
      </c>
      <c r="C220" s="142" t="s">
        <v>2</v>
      </c>
      <c r="D220" s="141" t="s">
        <v>3</v>
      </c>
      <c r="E220" s="143" t="s">
        <v>4</v>
      </c>
      <c r="F220" s="93" t="s">
        <v>5</v>
      </c>
      <c r="G220" s="144" t="s">
        <v>6</v>
      </c>
      <c r="H220" s="8" t="s">
        <v>33</v>
      </c>
      <c r="I220" s="145" t="s">
        <v>7</v>
      </c>
      <c r="J220" s="8" t="s">
        <v>8</v>
      </c>
      <c r="K220" s="196" t="s">
        <v>9</v>
      </c>
      <c r="L220" s="315" t="s">
        <v>10</v>
      </c>
    </row>
    <row r="221" spans="1:12" ht="84" x14ac:dyDescent="0.2">
      <c r="A221" s="197">
        <v>1</v>
      </c>
      <c r="B221" s="198" t="s">
        <v>121</v>
      </c>
      <c r="C221" s="221"/>
      <c r="D221" s="197" t="s">
        <v>11</v>
      </c>
      <c r="E221" s="199">
        <v>200</v>
      </c>
      <c r="F221" s="200"/>
      <c r="G221" s="220">
        <v>0.08</v>
      </c>
      <c r="H221" s="13">
        <f t="shared" ref="H221:H222" si="168">F221*G221+F221</f>
        <v>0</v>
      </c>
      <c r="I221" s="12">
        <f t="shared" ref="I221:I222" si="169">E221*F221</f>
        <v>0</v>
      </c>
      <c r="J221" s="13">
        <f t="shared" ref="J221:J222" si="170">K221-I221</f>
        <v>0</v>
      </c>
      <c r="K221" s="13">
        <f t="shared" ref="K221:K222" si="171">E221*H221</f>
        <v>0</v>
      </c>
      <c r="L221" s="243">
        <v>1</v>
      </c>
    </row>
    <row r="222" spans="1:12" ht="36" x14ac:dyDescent="0.2">
      <c r="A222" s="197">
        <v>2</v>
      </c>
      <c r="B222" s="198" t="s">
        <v>122</v>
      </c>
      <c r="C222" s="221"/>
      <c r="D222" s="197" t="s">
        <v>11</v>
      </c>
      <c r="E222" s="199">
        <v>30</v>
      </c>
      <c r="F222" s="200"/>
      <c r="G222" s="220">
        <v>0.08</v>
      </c>
      <c r="H222" s="13">
        <f t="shared" si="168"/>
        <v>0</v>
      </c>
      <c r="I222" s="12">
        <f t="shared" si="169"/>
        <v>0</v>
      </c>
      <c r="J222" s="13">
        <f t="shared" si="170"/>
        <v>0</v>
      </c>
      <c r="K222" s="13">
        <f t="shared" si="171"/>
        <v>0</v>
      </c>
      <c r="L222" s="243"/>
    </row>
    <row r="223" spans="1:12" x14ac:dyDescent="0.2">
      <c r="A223" s="209"/>
      <c r="B223" s="214"/>
      <c r="C223" s="215"/>
      <c r="D223" s="216"/>
      <c r="E223" s="217"/>
      <c r="F223" s="205" t="s">
        <v>12</v>
      </c>
      <c r="G223" s="206"/>
      <c r="H223" s="206"/>
      <c r="I223" s="218">
        <f>SUM(I221:I222)</f>
        <v>0</v>
      </c>
      <c r="J223" s="219">
        <f>SUM(J221:J222)</f>
        <v>0</v>
      </c>
      <c r="K223" s="207">
        <f>SUM(K221:K222)</f>
        <v>0</v>
      </c>
      <c r="L223" s="243"/>
    </row>
    <row r="224" spans="1:12" x14ac:dyDescent="0.2">
      <c r="A224" s="14"/>
      <c r="B224" s="34"/>
      <c r="C224" s="14"/>
      <c r="D224" s="39"/>
      <c r="E224" s="40"/>
      <c r="F224" s="41"/>
      <c r="G224" s="36"/>
      <c r="H224" s="56"/>
      <c r="I224" s="42"/>
      <c r="J224" s="43"/>
      <c r="K224" s="43"/>
      <c r="L224" s="323"/>
    </row>
    <row r="225" spans="1:12" x14ac:dyDescent="0.2">
      <c r="A225" s="223"/>
      <c r="B225" s="250" t="s">
        <v>132</v>
      </c>
      <c r="C225" s="224"/>
      <c r="D225" s="225"/>
      <c r="E225" s="226"/>
      <c r="F225" s="125"/>
      <c r="G225" s="227"/>
      <c r="H225" s="228"/>
      <c r="I225" s="212"/>
      <c r="J225" s="211"/>
      <c r="K225" s="195"/>
      <c r="L225" s="324"/>
    </row>
    <row r="226" spans="1:12" ht="36" x14ac:dyDescent="0.2">
      <c r="A226" s="141" t="s">
        <v>0</v>
      </c>
      <c r="B226" s="174" t="s">
        <v>1</v>
      </c>
      <c r="C226" s="6" t="s">
        <v>2</v>
      </c>
      <c r="D226" s="5" t="s">
        <v>3</v>
      </c>
      <c r="E226" s="7" t="s">
        <v>4</v>
      </c>
      <c r="F226" s="93" t="s">
        <v>5</v>
      </c>
      <c r="G226" s="229" t="s">
        <v>6</v>
      </c>
      <c r="H226" s="11" t="s">
        <v>33</v>
      </c>
      <c r="I226" s="145" t="s">
        <v>7</v>
      </c>
      <c r="J226" s="8" t="s">
        <v>8</v>
      </c>
      <c r="K226" s="196" t="s">
        <v>9</v>
      </c>
      <c r="L226" s="325" t="s">
        <v>124</v>
      </c>
    </row>
    <row r="227" spans="1:12" ht="84" x14ac:dyDescent="0.2">
      <c r="A227" s="230">
        <v>1</v>
      </c>
      <c r="B227" s="231" t="s">
        <v>125</v>
      </c>
      <c r="C227" s="232"/>
      <c r="D227" s="233" t="s">
        <v>71</v>
      </c>
      <c r="E227" s="234">
        <v>80</v>
      </c>
      <c r="F227" s="235"/>
      <c r="G227" s="236">
        <v>0.08</v>
      </c>
      <c r="H227" s="13">
        <f t="shared" ref="H227:H232" si="172">F227*G227+F227</f>
        <v>0</v>
      </c>
      <c r="I227" s="12">
        <f t="shared" ref="I227:I232" si="173">E227*F227</f>
        <v>0</v>
      </c>
      <c r="J227" s="13">
        <f t="shared" ref="J227:J232" si="174">K227-I227</f>
        <v>0</v>
      </c>
      <c r="K227" s="201">
        <f t="shared" ref="K227:K232" si="175">E227*H227</f>
        <v>0</v>
      </c>
      <c r="L227" s="243" t="s">
        <v>126</v>
      </c>
    </row>
    <row r="228" spans="1:12" ht="84" x14ac:dyDescent="0.2">
      <c r="A228" s="230">
        <v>2</v>
      </c>
      <c r="B228" s="231" t="s">
        <v>127</v>
      </c>
      <c r="C228" s="232"/>
      <c r="D228" s="233" t="s">
        <v>71</v>
      </c>
      <c r="E228" s="234">
        <v>100</v>
      </c>
      <c r="F228" s="235"/>
      <c r="G228" s="236">
        <v>0.08</v>
      </c>
      <c r="H228" s="13">
        <f t="shared" si="172"/>
        <v>0</v>
      </c>
      <c r="I228" s="12">
        <f t="shared" si="173"/>
        <v>0</v>
      </c>
      <c r="J228" s="13">
        <f t="shared" si="174"/>
        <v>0</v>
      </c>
      <c r="K228" s="201">
        <f t="shared" si="175"/>
        <v>0</v>
      </c>
      <c r="L228" s="243" t="s">
        <v>126</v>
      </c>
    </row>
    <row r="229" spans="1:12" ht="84" x14ac:dyDescent="0.2">
      <c r="A229" s="237">
        <v>3</v>
      </c>
      <c r="B229" s="238" t="s">
        <v>128</v>
      </c>
      <c r="C229" s="239"/>
      <c r="D229" s="240" t="s">
        <v>71</v>
      </c>
      <c r="E229" s="241">
        <v>100</v>
      </c>
      <c r="F229" s="242"/>
      <c r="G229" s="236">
        <v>0.08</v>
      </c>
      <c r="H229" s="13">
        <f t="shared" si="172"/>
        <v>0</v>
      </c>
      <c r="I229" s="12">
        <f t="shared" si="173"/>
        <v>0</v>
      </c>
      <c r="J229" s="13">
        <f t="shared" si="174"/>
        <v>0</v>
      </c>
      <c r="K229" s="201">
        <f t="shared" si="175"/>
        <v>0</v>
      </c>
      <c r="L229" s="243" t="s">
        <v>126</v>
      </c>
    </row>
    <row r="230" spans="1:12" ht="84" x14ac:dyDescent="0.2">
      <c r="A230" s="230">
        <v>4</v>
      </c>
      <c r="B230" s="202" t="s">
        <v>129</v>
      </c>
      <c r="C230" s="243"/>
      <c r="D230" s="243" t="s">
        <v>71</v>
      </c>
      <c r="E230" s="234">
        <v>100</v>
      </c>
      <c r="F230" s="235"/>
      <c r="G230" s="236">
        <v>0.08</v>
      </c>
      <c r="H230" s="13">
        <f t="shared" si="172"/>
        <v>0</v>
      </c>
      <c r="I230" s="12">
        <f t="shared" si="173"/>
        <v>0</v>
      </c>
      <c r="J230" s="13">
        <f t="shared" si="174"/>
        <v>0</v>
      </c>
      <c r="K230" s="201">
        <f t="shared" si="175"/>
        <v>0</v>
      </c>
      <c r="L230" s="243" t="s">
        <v>126</v>
      </c>
    </row>
    <row r="231" spans="1:12" ht="84" x14ac:dyDescent="0.2">
      <c r="A231" s="230">
        <v>5</v>
      </c>
      <c r="B231" s="202" t="s">
        <v>130</v>
      </c>
      <c r="C231" s="243"/>
      <c r="D231" s="243" t="s">
        <v>71</v>
      </c>
      <c r="E231" s="234">
        <v>10</v>
      </c>
      <c r="F231" s="235"/>
      <c r="G231" s="236">
        <v>0.08</v>
      </c>
      <c r="H231" s="13">
        <f t="shared" si="172"/>
        <v>0</v>
      </c>
      <c r="I231" s="12">
        <f t="shared" si="173"/>
        <v>0</v>
      </c>
      <c r="J231" s="13">
        <f t="shared" si="174"/>
        <v>0</v>
      </c>
      <c r="K231" s="201">
        <f t="shared" si="175"/>
        <v>0</v>
      </c>
      <c r="L231" s="243" t="s">
        <v>29</v>
      </c>
    </row>
    <row r="232" spans="1:12" ht="84" x14ac:dyDescent="0.2">
      <c r="A232" s="230">
        <v>6</v>
      </c>
      <c r="B232" s="202" t="s">
        <v>131</v>
      </c>
      <c r="C232" s="243"/>
      <c r="D232" s="244" t="s">
        <v>71</v>
      </c>
      <c r="E232" s="234">
        <v>10</v>
      </c>
      <c r="F232" s="235"/>
      <c r="G232" s="236">
        <v>0.08</v>
      </c>
      <c r="H232" s="13">
        <f t="shared" si="172"/>
        <v>0</v>
      </c>
      <c r="I232" s="12">
        <f t="shared" si="173"/>
        <v>0</v>
      </c>
      <c r="J232" s="13">
        <f t="shared" si="174"/>
        <v>0</v>
      </c>
      <c r="K232" s="201">
        <f t="shared" si="175"/>
        <v>0</v>
      </c>
      <c r="L232" s="243" t="s">
        <v>29</v>
      </c>
    </row>
    <row r="233" spans="1:12" x14ac:dyDescent="0.2">
      <c r="A233" s="245"/>
      <c r="B233" s="213"/>
      <c r="C233" s="246"/>
      <c r="D233" s="246"/>
      <c r="E233" s="247"/>
      <c r="F233" s="125" t="s">
        <v>12</v>
      </c>
      <c r="I233" s="248">
        <f>SUM(I227:I232)</f>
        <v>0</v>
      </c>
      <c r="J233" s="248">
        <f>SUM(J227:J232)</f>
        <v>0</v>
      </c>
      <c r="K233" s="249">
        <f>SUM(K227:K232)</f>
        <v>0</v>
      </c>
      <c r="L233" s="322"/>
    </row>
    <row r="234" spans="1:12" x14ac:dyDescent="0.2">
      <c r="A234" s="245"/>
      <c r="B234" s="213"/>
      <c r="C234" s="246"/>
      <c r="D234" s="246"/>
      <c r="E234" s="247"/>
      <c r="F234" s="125"/>
      <c r="I234" s="251"/>
      <c r="J234" s="251"/>
      <c r="K234" s="252"/>
      <c r="L234" s="323"/>
    </row>
    <row r="235" spans="1:12" x14ac:dyDescent="0.2">
      <c r="A235" s="253"/>
      <c r="B235" s="75" t="s">
        <v>135</v>
      </c>
      <c r="C235" s="254"/>
      <c r="D235" s="255"/>
      <c r="E235" s="256"/>
      <c r="F235" s="257"/>
      <c r="G235" s="257"/>
      <c r="H235" s="258"/>
      <c r="I235" s="259"/>
      <c r="J235" s="260"/>
      <c r="K235" s="261"/>
      <c r="L235" s="309"/>
    </row>
    <row r="236" spans="1:12" ht="36" x14ac:dyDescent="0.2">
      <c r="A236" s="90" t="s">
        <v>0</v>
      </c>
      <c r="B236" s="79" t="s">
        <v>1</v>
      </c>
      <c r="C236" s="91" t="s">
        <v>2</v>
      </c>
      <c r="D236" s="90" t="s">
        <v>3</v>
      </c>
      <c r="E236" s="92" t="s">
        <v>4</v>
      </c>
      <c r="F236" s="93" t="s">
        <v>5</v>
      </c>
      <c r="G236" s="94" t="s">
        <v>6</v>
      </c>
      <c r="H236" s="11" t="s">
        <v>33</v>
      </c>
      <c r="I236" s="95" t="s">
        <v>7</v>
      </c>
      <c r="J236" s="96" t="s">
        <v>8</v>
      </c>
      <c r="K236" s="262" t="s">
        <v>9</v>
      </c>
      <c r="L236" s="326" t="s">
        <v>10</v>
      </c>
    </row>
    <row r="237" spans="1:12" x14ac:dyDescent="0.2">
      <c r="A237" s="263">
        <v>1</v>
      </c>
      <c r="B237" s="264" t="s">
        <v>133</v>
      </c>
      <c r="C237" s="265"/>
      <c r="D237" s="266" t="s">
        <v>11</v>
      </c>
      <c r="E237" s="267">
        <v>5</v>
      </c>
      <c r="F237" s="268"/>
      <c r="G237" s="269">
        <v>0.08</v>
      </c>
      <c r="H237" s="13">
        <f t="shared" ref="H237:H238" si="176">F237*G237+F237</f>
        <v>0</v>
      </c>
      <c r="I237" s="12">
        <f t="shared" ref="I237:I238" si="177">E237*F237</f>
        <v>0</v>
      </c>
      <c r="J237" s="13">
        <f t="shared" ref="J237:J238" si="178">K237-I237</f>
        <v>0</v>
      </c>
      <c r="K237" s="201">
        <f t="shared" ref="K237:K238" si="179">E237*H237</f>
        <v>0</v>
      </c>
      <c r="L237" s="327"/>
    </row>
    <row r="238" spans="1:12" ht="36" x14ac:dyDescent="0.2">
      <c r="A238" s="263">
        <v>2</v>
      </c>
      <c r="B238" s="264" t="s">
        <v>134</v>
      </c>
      <c r="C238" s="270"/>
      <c r="D238" s="266" t="s">
        <v>11</v>
      </c>
      <c r="E238" s="267">
        <v>50</v>
      </c>
      <c r="F238" s="268"/>
      <c r="G238" s="269">
        <v>0.08</v>
      </c>
      <c r="H238" s="13">
        <f t="shared" si="176"/>
        <v>0</v>
      </c>
      <c r="I238" s="12">
        <f t="shared" si="177"/>
        <v>0</v>
      </c>
      <c r="J238" s="13">
        <f t="shared" si="178"/>
        <v>0</v>
      </c>
      <c r="K238" s="201">
        <f t="shared" si="179"/>
        <v>0</v>
      </c>
      <c r="L238" s="327"/>
    </row>
    <row r="239" spans="1:12" x14ac:dyDescent="0.2">
      <c r="A239" s="86"/>
      <c r="B239" s="74"/>
      <c r="C239" s="86"/>
      <c r="D239" s="86"/>
      <c r="E239" s="88"/>
      <c r="F239" s="235" t="s">
        <v>12</v>
      </c>
      <c r="G239" s="271"/>
      <c r="H239" s="272"/>
      <c r="I239" s="273">
        <f>SUM(I237:I238)</f>
        <v>0</v>
      </c>
      <c r="J239" s="273">
        <f>SUM(J237:J238)</f>
        <v>0</v>
      </c>
      <c r="K239" s="274">
        <f>SUM(K237:K238)</f>
        <v>0</v>
      </c>
      <c r="L239" s="327"/>
    </row>
    <row r="240" spans="1:12" x14ac:dyDescent="0.2">
      <c r="A240" s="245"/>
      <c r="B240" s="213"/>
      <c r="C240" s="246"/>
      <c r="D240" s="246"/>
      <c r="E240" s="247"/>
      <c r="F240" s="125"/>
      <c r="I240" s="251"/>
      <c r="J240" s="251"/>
      <c r="K240" s="252"/>
      <c r="L240" s="323"/>
    </row>
    <row r="241" spans="1:12" x14ac:dyDescent="0.2">
      <c r="A241" s="74"/>
      <c r="B241" s="75" t="s">
        <v>143</v>
      </c>
      <c r="C241" s="275"/>
      <c r="D241" s="74"/>
      <c r="E241" s="76"/>
      <c r="F241" s="125"/>
      <c r="G241" s="74"/>
      <c r="H241" s="51"/>
      <c r="I241" s="78"/>
      <c r="J241" s="78"/>
      <c r="K241" s="276"/>
      <c r="L241" s="328"/>
    </row>
    <row r="242" spans="1:12" ht="36" x14ac:dyDescent="0.2">
      <c r="A242" s="79" t="s">
        <v>0</v>
      </c>
      <c r="B242" s="79" t="s">
        <v>1</v>
      </c>
      <c r="C242" s="80" t="s">
        <v>2</v>
      </c>
      <c r="D242" s="79" t="s">
        <v>3</v>
      </c>
      <c r="E242" s="81" t="s">
        <v>4</v>
      </c>
      <c r="F242" s="93" t="s">
        <v>5</v>
      </c>
      <c r="G242" s="83" t="s">
        <v>6</v>
      </c>
      <c r="H242" s="11" t="s">
        <v>33</v>
      </c>
      <c r="I242" s="84" t="s">
        <v>7</v>
      </c>
      <c r="J242" s="85" t="s">
        <v>8</v>
      </c>
      <c r="K242" s="277" t="s">
        <v>9</v>
      </c>
      <c r="L242" s="325" t="s">
        <v>10</v>
      </c>
    </row>
    <row r="243" spans="1:12" ht="84" x14ac:dyDescent="0.2">
      <c r="A243" s="17">
        <v>1</v>
      </c>
      <c r="B243" s="278" t="s">
        <v>136</v>
      </c>
      <c r="C243" s="17"/>
      <c r="D243" s="71" t="s">
        <v>11</v>
      </c>
      <c r="E243" s="19">
        <v>300</v>
      </c>
      <c r="F243" s="130"/>
      <c r="G243" s="23">
        <v>0.08</v>
      </c>
      <c r="H243" s="13">
        <f t="shared" ref="H243:H249" si="180">F243*G243+F243</f>
        <v>0</v>
      </c>
      <c r="I243" s="12">
        <f t="shared" ref="I243:I249" si="181">E243*F243</f>
        <v>0</v>
      </c>
      <c r="J243" s="13">
        <f t="shared" ref="J243:J249" si="182">K243-I243</f>
        <v>0</v>
      </c>
      <c r="K243" s="201">
        <f t="shared" ref="K243:K249" si="183">E243*H243</f>
        <v>0</v>
      </c>
      <c r="L243" s="109"/>
    </row>
    <row r="244" spans="1:12" ht="60" x14ac:dyDescent="0.2">
      <c r="A244" s="17">
        <v>2</v>
      </c>
      <c r="B244" s="278" t="s">
        <v>137</v>
      </c>
      <c r="C244" s="17"/>
      <c r="D244" s="71" t="s">
        <v>11</v>
      </c>
      <c r="E244" s="19">
        <v>500</v>
      </c>
      <c r="F244" s="130"/>
      <c r="G244" s="23">
        <v>0.08</v>
      </c>
      <c r="H244" s="13">
        <f t="shared" si="180"/>
        <v>0</v>
      </c>
      <c r="I244" s="12">
        <f t="shared" si="181"/>
        <v>0</v>
      </c>
      <c r="J244" s="13">
        <f t="shared" si="182"/>
        <v>0</v>
      </c>
      <c r="K244" s="201">
        <f t="shared" si="183"/>
        <v>0</v>
      </c>
      <c r="L244" s="109">
        <v>1</v>
      </c>
    </row>
    <row r="245" spans="1:12" ht="24" x14ac:dyDescent="0.2">
      <c r="A245" s="18">
        <v>3</v>
      </c>
      <c r="B245" s="278" t="s">
        <v>138</v>
      </c>
      <c r="C245" s="17"/>
      <c r="D245" s="71" t="s">
        <v>11</v>
      </c>
      <c r="E245" s="19">
        <v>300</v>
      </c>
      <c r="F245" s="130"/>
      <c r="G245" s="23">
        <v>0.08</v>
      </c>
      <c r="H245" s="13">
        <f t="shared" si="180"/>
        <v>0</v>
      </c>
      <c r="I245" s="12">
        <f t="shared" si="181"/>
        <v>0</v>
      </c>
      <c r="J245" s="13">
        <f t="shared" si="182"/>
        <v>0</v>
      </c>
      <c r="K245" s="201">
        <f t="shared" si="183"/>
        <v>0</v>
      </c>
      <c r="L245" s="109">
        <v>1</v>
      </c>
    </row>
    <row r="246" spans="1:12" x14ac:dyDescent="0.2">
      <c r="A246" s="17">
        <v>4</v>
      </c>
      <c r="B246" s="278" t="s">
        <v>139</v>
      </c>
      <c r="C246" s="17"/>
      <c r="D246" s="71" t="s">
        <v>11</v>
      </c>
      <c r="E246" s="19">
        <v>300</v>
      </c>
      <c r="F246" s="130"/>
      <c r="G246" s="23">
        <v>0.08</v>
      </c>
      <c r="H246" s="13">
        <f t="shared" si="180"/>
        <v>0</v>
      </c>
      <c r="I246" s="12">
        <f t="shared" si="181"/>
        <v>0</v>
      </c>
      <c r="J246" s="13">
        <f t="shared" si="182"/>
        <v>0</v>
      </c>
      <c r="K246" s="201">
        <f t="shared" si="183"/>
        <v>0</v>
      </c>
      <c r="L246" s="109">
        <v>1</v>
      </c>
    </row>
    <row r="247" spans="1:12" ht="36" x14ac:dyDescent="0.2">
      <c r="A247" s="17">
        <v>5</v>
      </c>
      <c r="B247" s="278" t="s">
        <v>140</v>
      </c>
      <c r="C247" s="17"/>
      <c r="D247" s="71" t="s">
        <v>11</v>
      </c>
      <c r="E247" s="19">
        <v>500</v>
      </c>
      <c r="F247" s="130"/>
      <c r="G247" s="23">
        <v>0.08</v>
      </c>
      <c r="H247" s="13">
        <f t="shared" si="180"/>
        <v>0</v>
      </c>
      <c r="I247" s="12">
        <f t="shared" si="181"/>
        <v>0</v>
      </c>
      <c r="J247" s="13">
        <f t="shared" si="182"/>
        <v>0</v>
      </c>
      <c r="K247" s="201">
        <f t="shared" si="183"/>
        <v>0</v>
      </c>
      <c r="L247" s="109"/>
    </row>
    <row r="248" spans="1:12" x14ac:dyDescent="0.2">
      <c r="A248" s="17">
        <v>6</v>
      </c>
      <c r="B248" s="279" t="s">
        <v>141</v>
      </c>
      <c r="C248" s="17"/>
      <c r="D248" s="71" t="s">
        <v>11</v>
      </c>
      <c r="E248" s="19">
        <v>400</v>
      </c>
      <c r="F248" s="130"/>
      <c r="G248" s="23">
        <v>0.08</v>
      </c>
      <c r="H248" s="13">
        <f t="shared" si="180"/>
        <v>0</v>
      </c>
      <c r="I248" s="12">
        <f t="shared" si="181"/>
        <v>0</v>
      </c>
      <c r="J248" s="13">
        <f t="shared" si="182"/>
        <v>0</v>
      </c>
      <c r="K248" s="201">
        <f t="shared" si="183"/>
        <v>0</v>
      </c>
      <c r="L248" s="109">
        <v>1</v>
      </c>
    </row>
    <row r="249" spans="1:12" x14ac:dyDescent="0.2">
      <c r="A249" s="17">
        <v>7</v>
      </c>
      <c r="B249" s="279" t="s">
        <v>142</v>
      </c>
      <c r="C249" s="17"/>
      <c r="D249" s="71" t="s">
        <v>11</v>
      </c>
      <c r="E249" s="19">
        <v>100</v>
      </c>
      <c r="F249" s="130"/>
      <c r="G249" s="23">
        <v>0.08</v>
      </c>
      <c r="H249" s="13">
        <f t="shared" si="180"/>
        <v>0</v>
      </c>
      <c r="I249" s="12">
        <f t="shared" si="181"/>
        <v>0</v>
      </c>
      <c r="J249" s="13">
        <f t="shared" si="182"/>
        <v>0</v>
      </c>
      <c r="K249" s="201">
        <f t="shared" si="183"/>
        <v>0</v>
      </c>
      <c r="L249" s="109">
        <v>1</v>
      </c>
    </row>
    <row r="250" spans="1:12" x14ac:dyDescent="0.2">
      <c r="A250" s="14"/>
      <c r="B250" s="34"/>
      <c r="C250" s="14"/>
      <c r="D250" s="14"/>
      <c r="E250" s="73"/>
      <c r="F250" s="280" t="s">
        <v>14</v>
      </c>
      <c r="G250" s="36"/>
      <c r="H250" s="52"/>
      <c r="I250" s="37">
        <f>SUM(I243:I249)</f>
        <v>0</v>
      </c>
      <c r="J250" s="38">
        <f>SUM(J243:J249)</f>
        <v>0</v>
      </c>
      <c r="K250" s="281">
        <f>SUM(K243:K249)</f>
        <v>0</v>
      </c>
      <c r="L250" s="109">
        <v>1</v>
      </c>
    </row>
    <row r="251" spans="1:12" x14ac:dyDescent="0.2">
      <c r="A251" s="245"/>
      <c r="B251" s="213"/>
      <c r="C251" s="246"/>
      <c r="D251" s="246"/>
      <c r="E251" s="247"/>
      <c r="F251" s="125"/>
      <c r="I251" s="251"/>
      <c r="J251" s="251"/>
      <c r="K251" s="252"/>
      <c r="L251" s="323"/>
    </row>
    <row r="252" spans="1:12" x14ac:dyDescent="0.2">
      <c r="A252" s="16"/>
      <c r="B252" s="22" t="s">
        <v>145</v>
      </c>
      <c r="C252" s="16"/>
      <c r="D252" s="16"/>
      <c r="E252" s="20"/>
      <c r="F252" s="125"/>
      <c r="G252" s="29"/>
      <c r="H252" s="53"/>
      <c r="I252" s="27"/>
      <c r="J252" s="28"/>
      <c r="K252" s="282"/>
    </row>
    <row r="253" spans="1:12" ht="36" x14ac:dyDescent="0.2">
      <c r="A253" s="5" t="s">
        <v>0</v>
      </c>
      <c r="B253" s="79" t="s">
        <v>1</v>
      </c>
      <c r="C253" s="6" t="s">
        <v>2</v>
      </c>
      <c r="D253" s="5" t="s">
        <v>3</v>
      </c>
      <c r="E253" s="7" t="s">
        <v>4</v>
      </c>
      <c r="F253" s="93" t="s">
        <v>5</v>
      </c>
      <c r="G253" s="283" t="s">
        <v>6</v>
      </c>
      <c r="H253" s="11" t="s">
        <v>33</v>
      </c>
      <c r="I253" s="10" t="s">
        <v>7</v>
      </c>
      <c r="J253" s="11" t="s">
        <v>8</v>
      </c>
      <c r="K253" s="196" t="s">
        <v>9</v>
      </c>
      <c r="L253" s="325" t="s">
        <v>10</v>
      </c>
    </row>
    <row r="254" spans="1:12" ht="84" x14ac:dyDescent="0.2">
      <c r="A254" s="18">
        <v>1</v>
      </c>
      <c r="B254" s="15" t="s">
        <v>144</v>
      </c>
      <c r="C254" s="17"/>
      <c r="D254" s="18" t="s">
        <v>11</v>
      </c>
      <c r="E254" s="19">
        <v>16</v>
      </c>
      <c r="F254" s="130"/>
      <c r="G254" s="284">
        <v>0.08</v>
      </c>
      <c r="H254" s="13">
        <f t="shared" ref="H254" si="184">F254*G254+F254</f>
        <v>0</v>
      </c>
      <c r="I254" s="12">
        <f t="shared" ref="I254" si="185">E254*F254</f>
        <v>0</v>
      </c>
      <c r="J254" s="13">
        <f t="shared" ref="J254" si="186">K254-I254</f>
        <v>0</v>
      </c>
      <c r="K254" s="201">
        <f t="shared" ref="K254" si="187">E254*H254</f>
        <v>0</v>
      </c>
      <c r="L254" s="311"/>
    </row>
    <row r="255" spans="1:12" x14ac:dyDescent="0.2">
      <c r="A255" s="14"/>
      <c r="B255" s="34"/>
      <c r="C255" s="14"/>
      <c r="D255" s="14"/>
      <c r="E255" s="73"/>
      <c r="F255" s="280" t="s">
        <v>14</v>
      </c>
      <c r="G255" s="285"/>
      <c r="H255" s="62"/>
      <c r="I255" s="122">
        <f>SUM(I254)</f>
        <v>0</v>
      </c>
      <c r="J255" s="123">
        <f>SUM(J254)</f>
        <v>0</v>
      </c>
      <c r="K255" s="286">
        <f>SUM(K254)</f>
        <v>0</v>
      </c>
      <c r="L255" s="323"/>
    </row>
    <row r="256" spans="1:12" x14ac:dyDescent="0.2">
      <c r="A256" s="245"/>
      <c r="B256" s="213"/>
      <c r="C256" s="246"/>
      <c r="D256" s="246"/>
      <c r="E256" s="247"/>
      <c r="F256" s="125"/>
      <c r="I256" s="251"/>
      <c r="J256" s="251"/>
      <c r="K256" s="252"/>
      <c r="L256" s="323"/>
    </row>
    <row r="257" spans="1:12" x14ac:dyDescent="0.2">
      <c r="A257" s="16"/>
      <c r="B257" s="22" t="s">
        <v>151</v>
      </c>
      <c r="C257" s="57"/>
      <c r="D257" s="16"/>
      <c r="E257" s="20"/>
      <c r="F257" s="77"/>
      <c r="G257" s="24"/>
      <c r="H257" s="55"/>
      <c r="I257" s="27"/>
      <c r="J257" s="28"/>
      <c r="K257" s="282"/>
    </row>
    <row r="258" spans="1:12" ht="36" x14ac:dyDescent="0.2">
      <c r="A258" s="5" t="s">
        <v>0</v>
      </c>
      <c r="B258" s="79" t="s">
        <v>1</v>
      </c>
      <c r="C258" s="6" t="s">
        <v>2</v>
      </c>
      <c r="D258" s="5" t="s">
        <v>3</v>
      </c>
      <c r="E258" s="7" t="s">
        <v>4</v>
      </c>
      <c r="F258" s="82" t="s">
        <v>5</v>
      </c>
      <c r="G258" s="9" t="s">
        <v>6</v>
      </c>
      <c r="H258" s="11" t="s">
        <v>33</v>
      </c>
      <c r="I258" s="10" t="s">
        <v>7</v>
      </c>
      <c r="J258" s="11" t="s">
        <v>8</v>
      </c>
      <c r="K258" s="196" t="s">
        <v>9</v>
      </c>
      <c r="L258" s="325" t="s">
        <v>10</v>
      </c>
    </row>
    <row r="259" spans="1:12" x14ac:dyDescent="0.2">
      <c r="A259" s="18">
        <v>1</v>
      </c>
      <c r="B259" s="26" t="s">
        <v>146</v>
      </c>
      <c r="C259" s="71"/>
      <c r="D259" s="71" t="s">
        <v>11</v>
      </c>
      <c r="E259" s="72">
        <v>100</v>
      </c>
      <c r="F259" s="25"/>
      <c r="G259" s="23">
        <v>0.08</v>
      </c>
      <c r="H259" s="13">
        <f t="shared" ref="H259:H263" si="188">F259*G259+F259</f>
        <v>0</v>
      </c>
      <c r="I259" s="12">
        <f t="shared" ref="I259:I263" si="189">E259*F259</f>
        <v>0</v>
      </c>
      <c r="J259" s="13">
        <f t="shared" ref="J259:J263" si="190">K259-I259</f>
        <v>0</v>
      </c>
      <c r="K259" s="201">
        <f t="shared" ref="K259:K263" si="191">E259*H259</f>
        <v>0</v>
      </c>
      <c r="L259" s="322"/>
    </row>
    <row r="260" spans="1:12" x14ac:dyDescent="0.2">
      <c r="A260" s="18">
        <v>2</v>
      </c>
      <c r="B260" s="26" t="s">
        <v>147</v>
      </c>
      <c r="C260" s="71"/>
      <c r="D260" s="71" t="s">
        <v>11</v>
      </c>
      <c r="E260" s="72">
        <v>200</v>
      </c>
      <c r="F260" s="25"/>
      <c r="G260" s="23">
        <v>0.08</v>
      </c>
      <c r="H260" s="13">
        <f t="shared" si="188"/>
        <v>0</v>
      </c>
      <c r="I260" s="12">
        <f t="shared" si="189"/>
        <v>0</v>
      </c>
      <c r="J260" s="13">
        <f t="shared" si="190"/>
        <v>0</v>
      </c>
      <c r="K260" s="201">
        <f t="shared" si="191"/>
        <v>0</v>
      </c>
      <c r="L260" s="322"/>
    </row>
    <row r="261" spans="1:12" ht="24" x14ac:dyDescent="0.2">
      <c r="A261" s="18">
        <v>3</v>
      </c>
      <c r="B261" s="26" t="s">
        <v>148</v>
      </c>
      <c r="C261" s="71"/>
      <c r="D261" s="71" t="s">
        <v>11</v>
      </c>
      <c r="E261" s="72">
        <v>200</v>
      </c>
      <c r="F261" s="25"/>
      <c r="G261" s="23">
        <v>0.08</v>
      </c>
      <c r="H261" s="13">
        <f t="shared" si="188"/>
        <v>0</v>
      </c>
      <c r="I261" s="12">
        <f t="shared" si="189"/>
        <v>0</v>
      </c>
      <c r="J261" s="13">
        <f t="shared" si="190"/>
        <v>0</v>
      </c>
      <c r="K261" s="201">
        <f t="shared" si="191"/>
        <v>0</v>
      </c>
      <c r="L261" s="322"/>
    </row>
    <row r="262" spans="1:12" ht="24" x14ac:dyDescent="0.2">
      <c r="A262" s="18">
        <v>4</v>
      </c>
      <c r="B262" s="26" t="s">
        <v>149</v>
      </c>
      <c r="C262" s="71"/>
      <c r="D262" s="71" t="s">
        <v>11</v>
      </c>
      <c r="E262" s="72">
        <v>200</v>
      </c>
      <c r="F262" s="25"/>
      <c r="G262" s="23">
        <v>0.08</v>
      </c>
      <c r="H262" s="13">
        <f t="shared" si="188"/>
        <v>0</v>
      </c>
      <c r="I262" s="12">
        <f t="shared" si="189"/>
        <v>0</v>
      </c>
      <c r="J262" s="13">
        <f t="shared" si="190"/>
        <v>0</v>
      </c>
      <c r="K262" s="201">
        <f t="shared" si="191"/>
        <v>0</v>
      </c>
      <c r="L262" s="322"/>
    </row>
    <row r="263" spans="1:12" x14ac:dyDescent="0.2">
      <c r="A263" s="18">
        <v>5</v>
      </c>
      <c r="B263" s="26" t="s">
        <v>150</v>
      </c>
      <c r="C263" s="71"/>
      <c r="D263" s="71" t="s">
        <v>11</v>
      </c>
      <c r="E263" s="72">
        <v>5</v>
      </c>
      <c r="F263" s="25"/>
      <c r="G263" s="23">
        <v>0.08</v>
      </c>
      <c r="H263" s="13">
        <f t="shared" si="188"/>
        <v>0</v>
      </c>
      <c r="I263" s="12">
        <f t="shared" si="189"/>
        <v>0</v>
      </c>
      <c r="J263" s="13">
        <f t="shared" si="190"/>
        <v>0</v>
      </c>
      <c r="K263" s="201">
        <f t="shared" si="191"/>
        <v>0</v>
      </c>
      <c r="L263" s="322"/>
    </row>
    <row r="264" spans="1:12" x14ac:dyDescent="0.2">
      <c r="A264" s="39"/>
      <c r="B264" s="114"/>
      <c r="C264" s="14"/>
      <c r="D264" s="287"/>
      <c r="E264" s="288"/>
      <c r="F264" s="150" t="s">
        <v>14</v>
      </c>
      <c r="G264" s="36"/>
      <c r="H264" s="56"/>
      <c r="I264" s="110">
        <f>SUM(I259:I263)</f>
        <v>0</v>
      </c>
      <c r="J264" s="111">
        <f>SUM(J259:J263)</f>
        <v>0</v>
      </c>
      <c r="K264" s="289">
        <f>SUM(K259:K263)</f>
        <v>0</v>
      </c>
      <c r="L264" s="323"/>
    </row>
    <row r="265" spans="1:12" x14ac:dyDescent="0.2">
      <c r="A265" s="245"/>
      <c r="B265" s="213"/>
      <c r="C265" s="246"/>
      <c r="D265" s="246"/>
      <c r="E265" s="247"/>
      <c r="F265" s="125"/>
      <c r="I265" s="251"/>
      <c r="J265" s="251"/>
      <c r="K265" s="252"/>
      <c r="L265" s="323"/>
    </row>
    <row r="266" spans="1:12" x14ac:dyDescent="0.2">
      <c r="A266" s="16"/>
      <c r="B266" s="22" t="s">
        <v>154</v>
      </c>
      <c r="C266" s="57"/>
      <c r="D266" s="16"/>
      <c r="E266" s="20"/>
      <c r="F266" s="77"/>
      <c r="G266" s="24"/>
      <c r="H266" s="55"/>
      <c r="I266" s="27"/>
      <c r="J266" s="28"/>
      <c r="K266" s="282"/>
    </row>
    <row r="267" spans="1:12" ht="36" x14ac:dyDescent="0.2">
      <c r="A267" s="5" t="s">
        <v>0</v>
      </c>
      <c r="B267" s="79" t="s">
        <v>1</v>
      </c>
      <c r="C267" s="6" t="s">
        <v>2</v>
      </c>
      <c r="D267" s="5" t="s">
        <v>3</v>
      </c>
      <c r="E267" s="7" t="s">
        <v>4</v>
      </c>
      <c r="F267" s="82" t="s">
        <v>5</v>
      </c>
      <c r="G267" s="9" t="s">
        <v>6</v>
      </c>
      <c r="H267" s="11" t="s">
        <v>33</v>
      </c>
      <c r="I267" s="10" t="s">
        <v>7</v>
      </c>
      <c r="J267" s="11" t="s">
        <v>8</v>
      </c>
      <c r="K267" s="196" t="s">
        <v>9</v>
      </c>
      <c r="L267" s="325" t="s">
        <v>10</v>
      </c>
    </row>
    <row r="268" spans="1:12" ht="36" x14ac:dyDescent="0.2">
      <c r="A268" s="18">
        <v>1</v>
      </c>
      <c r="B268" s="26" t="s">
        <v>152</v>
      </c>
      <c r="C268" s="71"/>
      <c r="D268" s="71" t="s">
        <v>153</v>
      </c>
      <c r="E268" s="72">
        <v>6</v>
      </c>
      <c r="F268" s="25"/>
      <c r="G268" s="23">
        <v>0.08</v>
      </c>
      <c r="H268" s="13">
        <f>F268*G268+F268</f>
        <v>0</v>
      </c>
      <c r="I268" s="12">
        <f>E268*F268</f>
        <v>0</v>
      </c>
      <c r="J268" s="13">
        <f>K268-I268</f>
        <v>0</v>
      </c>
      <c r="K268" s="201">
        <f>E268*H268</f>
        <v>0</v>
      </c>
      <c r="L268" s="120"/>
    </row>
    <row r="269" spans="1:12" x14ac:dyDescent="0.2">
      <c r="A269" s="39"/>
      <c r="B269" s="114"/>
      <c r="C269" s="14"/>
      <c r="D269" s="287"/>
      <c r="E269" s="288"/>
      <c r="F269" s="150" t="s">
        <v>14</v>
      </c>
      <c r="G269" s="36"/>
      <c r="H269" s="56"/>
      <c r="I269" s="110">
        <f>SUM(I268:I268)</f>
        <v>0</v>
      </c>
      <c r="J269" s="111">
        <f>SUM(J268:J268)</f>
        <v>0</v>
      </c>
      <c r="K269" s="289">
        <f>SUM(K268:K268)</f>
        <v>0</v>
      </c>
      <c r="L269" s="323"/>
    </row>
    <row r="270" spans="1:12" x14ac:dyDescent="0.2">
      <c r="A270" s="39"/>
      <c r="B270" s="114"/>
      <c r="C270" s="14"/>
      <c r="D270" s="287"/>
      <c r="E270" s="288"/>
      <c r="F270" s="77"/>
      <c r="G270" s="36"/>
      <c r="H270" s="56"/>
      <c r="I270" s="42"/>
      <c r="J270" s="43"/>
      <c r="K270" s="290"/>
      <c r="L270" s="323"/>
    </row>
    <row r="271" spans="1:12" x14ac:dyDescent="0.2">
      <c r="A271" s="291"/>
      <c r="B271" s="304" t="s">
        <v>161</v>
      </c>
      <c r="C271" s="293"/>
      <c r="D271" s="291"/>
      <c r="E271" s="294"/>
      <c r="F271" s="295"/>
      <c r="G271" s="296"/>
      <c r="H271" s="296"/>
      <c r="I271" s="193"/>
      <c r="J271" s="194"/>
      <c r="K271" s="195"/>
      <c r="L271" s="329"/>
    </row>
    <row r="272" spans="1:12" ht="36" x14ac:dyDescent="0.2">
      <c r="A272" s="5" t="s">
        <v>0</v>
      </c>
      <c r="B272" s="297" t="s">
        <v>1</v>
      </c>
      <c r="C272" s="6" t="s">
        <v>2</v>
      </c>
      <c r="D272" s="5" t="s">
        <v>3</v>
      </c>
      <c r="E272" s="7" t="s">
        <v>4</v>
      </c>
      <c r="F272" s="93" t="s">
        <v>5</v>
      </c>
      <c r="G272" s="9" t="s">
        <v>6</v>
      </c>
      <c r="H272" s="11" t="s">
        <v>33</v>
      </c>
      <c r="I272" s="10" t="s">
        <v>7</v>
      </c>
      <c r="J272" s="11" t="s">
        <v>8</v>
      </c>
      <c r="K272" s="196" t="s">
        <v>9</v>
      </c>
      <c r="L272" s="325" t="s">
        <v>10</v>
      </c>
    </row>
    <row r="273" spans="1:12" ht="84" x14ac:dyDescent="0.2">
      <c r="A273" s="298">
        <v>1</v>
      </c>
      <c r="B273" s="299" t="s">
        <v>155</v>
      </c>
      <c r="C273" s="300"/>
      <c r="D273" s="301" t="s">
        <v>11</v>
      </c>
      <c r="E273" s="199">
        <v>3000</v>
      </c>
      <c r="F273" s="235"/>
      <c r="G273" s="284">
        <v>0.08</v>
      </c>
      <c r="H273" s="13">
        <f t="shared" ref="H273:H278" si="192">F273*G273+F273</f>
        <v>0</v>
      </c>
      <c r="I273" s="12">
        <f t="shared" ref="I273:I278" si="193">E273*F273</f>
        <v>0</v>
      </c>
      <c r="J273" s="13">
        <f t="shared" ref="J273:J278" si="194">K273-I273</f>
        <v>0</v>
      </c>
      <c r="K273" s="201">
        <f t="shared" ref="K273:K278" si="195">E273*H273</f>
        <v>0</v>
      </c>
      <c r="L273" s="243">
        <v>1</v>
      </c>
    </row>
    <row r="274" spans="1:12" ht="108" x14ac:dyDescent="0.2">
      <c r="A274" s="298">
        <v>2</v>
      </c>
      <c r="B274" s="299" t="s">
        <v>156</v>
      </c>
      <c r="C274" s="300"/>
      <c r="D274" s="301" t="s">
        <v>11</v>
      </c>
      <c r="E274" s="199">
        <v>1500</v>
      </c>
      <c r="F274" s="235"/>
      <c r="G274" s="284">
        <v>0.08</v>
      </c>
      <c r="H274" s="13">
        <f t="shared" si="192"/>
        <v>0</v>
      </c>
      <c r="I274" s="12">
        <f t="shared" si="193"/>
        <v>0</v>
      </c>
      <c r="J274" s="13">
        <f t="shared" si="194"/>
        <v>0</v>
      </c>
      <c r="K274" s="201">
        <f t="shared" si="195"/>
        <v>0</v>
      </c>
      <c r="L274" s="243">
        <v>1</v>
      </c>
    </row>
    <row r="275" spans="1:12" ht="72" x14ac:dyDescent="0.2">
      <c r="A275" s="298">
        <v>3</v>
      </c>
      <c r="B275" s="299" t="s">
        <v>157</v>
      </c>
      <c r="C275" s="300"/>
      <c r="D275" s="301" t="s">
        <v>11</v>
      </c>
      <c r="E275" s="199">
        <v>1000</v>
      </c>
      <c r="F275" s="235"/>
      <c r="G275" s="284">
        <v>0.08</v>
      </c>
      <c r="H275" s="13">
        <f t="shared" si="192"/>
        <v>0</v>
      </c>
      <c r="I275" s="12">
        <f t="shared" si="193"/>
        <v>0</v>
      </c>
      <c r="J275" s="13">
        <f t="shared" si="194"/>
        <v>0</v>
      </c>
      <c r="K275" s="201">
        <f t="shared" si="195"/>
        <v>0</v>
      </c>
      <c r="L275" s="243">
        <v>1</v>
      </c>
    </row>
    <row r="276" spans="1:12" ht="60" x14ac:dyDescent="0.2">
      <c r="A276" s="298">
        <v>4</v>
      </c>
      <c r="B276" s="208" t="s">
        <v>158</v>
      </c>
      <c r="C276" s="300"/>
      <c r="D276" s="197" t="s">
        <v>11</v>
      </c>
      <c r="E276" s="199">
        <v>500</v>
      </c>
      <c r="F276" s="235"/>
      <c r="G276" s="284">
        <v>0.08</v>
      </c>
      <c r="H276" s="13">
        <f t="shared" si="192"/>
        <v>0</v>
      </c>
      <c r="I276" s="12">
        <f t="shared" si="193"/>
        <v>0</v>
      </c>
      <c r="J276" s="13">
        <f t="shared" si="194"/>
        <v>0</v>
      </c>
      <c r="K276" s="201">
        <f t="shared" si="195"/>
        <v>0</v>
      </c>
      <c r="L276" s="243">
        <v>1</v>
      </c>
    </row>
    <row r="277" spans="1:12" ht="36" x14ac:dyDescent="0.2">
      <c r="A277" s="298">
        <v>5</v>
      </c>
      <c r="B277" s="208" t="s">
        <v>159</v>
      </c>
      <c r="C277" s="300"/>
      <c r="D277" s="197" t="s">
        <v>11</v>
      </c>
      <c r="E277" s="199">
        <v>500</v>
      </c>
      <c r="F277" s="235"/>
      <c r="G277" s="284">
        <v>0.08</v>
      </c>
      <c r="H277" s="13">
        <f t="shared" si="192"/>
        <v>0</v>
      </c>
      <c r="I277" s="12">
        <f t="shared" si="193"/>
        <v>0</v>
      </c>
      <c r="J277" s="13">
        <f t="shared" si="194"/>
        <v>0</v>
      </c>
      <c r="K277" s="201">
        <f t="shared" si="195"/>
        <v>0</v>
      </c>
      <c r="L277" s="243"/>
    </row>
    <row r="278" spans="1:12" ht="60" x14ac:dyDescent="0.2">
      <c r="A278" s="298">
        <v>6</v>
      </c>
      <c r="B278" s="208" t="s">
        <v>160</v>
      </c>
      <c r="C278" s="300"/>
      <c r="D278" s="197" t="s">
        <v>11</v>
      </c>
      <c r="E278" s="199">
        <v>2000</v>
      </c>
      <c r="F278" s="235"/>
      <c r="G278" s="284">
        <v>0.08</v>
      </c>
      <c r="H278" s="13">
        <f t="shared" si="192"/>
        <v>0</v>
      </c>
      <c r="I278" s="12">
        <f t="shared" si="193"/>
        <v>0</v>
      </c>
      <c r="J278" s="13">
        <f t="shared" si="194"/>
        <v>0</v>
      </c>
      <c r="K278" s="201">
        <f t="shared" si="195"/>
        <v>0</v>
      </c>
      <c r="L278" s="243"/>
    </row>
    <row r="279" spans="1:12" x14ac:dyDescent="0.2">
      <c r="A279" s="189"/>
      <c r="B279" s="292"/>
      <c r="C279" s="203"/>
      <c r="D279" s="189"/>
      <c r="E279" s="204"/>
      <c r="F279" s="257" t="s">
        <v>12</v>
      </c>
      <c r="G279" s="302"/>
      <c r="H279" s="302"/>
      <c r="I279" s="303">
        <f>SUM(I273:I276)</f>
        <v>0</v>
      </c>
      <c r="J279" s="219">
        <f>SUM(J273:J276)</f>
        <v>0</v>
      </c>
      <c r="K279" s="207">
        <f>SUM(K273:K276)</f>
        <v>0</v>
      </c>
      <c r="L279" s="243"/>
    </row>
    <row r="280" spans="1:12" x14ac:dyDescent="0.2">
      <c r="A280" s="189"/>
      <c r="B280" s="292"/>
      <c r="C280" s="203"/>
      <c r="D280" s="189"/>
      <c r="E280" s="204"/>
      <c r="F280" s="257"/>
      <c r="G280" s="302"/>
      <c r="H280" s="302"/>
      <c r="I280" s="306"/>
      <c r="J280" s="41"/>
      <c r="K280" s="307"/>
      <c r="L280" s="246"/>
    </row>
    <row r="281" spans="1:12" x14ac:dyDescent="0.2">
      <c r="A281" s="16"/>
      <c r="B281" s="22" t="s">
        <v>164</v>
      </c>
      <c r="C281" s="57"/>
      <c r="D281" s="16"/>
      <c r="E281" s="20"/>
      <c r="F281" s="77"/>
      <c r="G281" s="24"/>
      <c r="H281" s="55"/>
      <c r="I281" s="27"/>
      <c r="J281" s="28"/>
      <c r="K281" s="282"/>
    </row>
    <row r="282" spans="1:12" ht="36" x14ac:dyDescent="0.2">
      <c r="A282" s="5" t="s">
        <v>0</v>
      </c>
      <c r="B282" s="79" t="s">
        <v>1</v>
      </c>
      <c r="C282" s="6" t="s">
        <v>2</v>
      </c>
      <c r="D282" s="5" t="s">
        <v>3</v>
      </c>
      <c r="E282" s="7" t="s">
        <v>4</v>
      </c>
      <c r="F282" s="82" t="s">
        <v>5</v>
      </c>
      <c r="G282" s="9" t="s">
        <v>6</v>
      </c>
      <c r="H282" s="11" t="s">
        <v>33</v>
      </c>
      <c r="I282" s="10" t="s">
        <v>7</v>
      </c>
      <c r="J282" s="11" t="s">
        <v>8</v>
      </c>
      <c r="K282" s="196" t="s">
        <v>9</v>
      </c>
      <c r="L282" s="325" t="s">
        <v>10</v>
      </c>
    </row>
    <row r="283" spans="1:12" ht="36" x14ac:dyDescent="0.2">
      <c r="A283" s="18">
        <v>1</v>
      </c>
      <c r="B283" s="26" t="s">
        <v>165</v>
      </c>
      <c r="C283" s="71"/>
      <c r="D283" s="71" t="s">
        <v>11</v>
      </c>
      <c r="E283" s="72">
        <v>20</v>
      </c>
      <c r="F283" s="25"/>
      <c r="G283" s="23">
        <v>0.08</v>
      </c>
      <c r="H283" s="13">
        <f>F283*G283+F283</f>
        <v>0</v>
      </c>
      <c r="I283" s="12">
        <f>E283*F283</f>
        <v>0</v>
      </c>
      <c r="J283" s="13">
        <f>K283-I283</f>
        <v>0</v>
      </c>
      <c r="K283" s="201">
        <f>E283*H283</f>
        <v>0</v>
      </c>
      <c r="L283" s="120"/>
    </row>
    <row r="284" spans="1:12" x14ac:dyDescent="0.2">
      <c r="A284" s="39"/>
      <c r="B284" s="114"/>
      <c r="C284" s="14"/>
      <c r="D284" s="287"/>
      <c r="E284" s="288"/>
      <c r="F284" s="150" t="s">
        <v>14</v>
      </c>
      <c r="G284" s="36"/>
      <c r="H284" s="56"/>
      <c r="I284" s="110">
        <f>SUM(I283:I283)</f>
        <v>0</v>
      </c>
      <c r="J284" s="111">
        <f>SUM(J283:J283)</f>
        <v>0</v>
      </c>
      <c r="K284" s="289">
        <f>SUM(K283:K283)</f>
        <v>0</v>
      </c>
      <c r="L284" s="323"/>
    </row>
    <row r="285" spans="1:12" x14ac:dyDescent="0.2">
      <c r="A285" s="39"/>
      <c r="B285" s="114"/>
      <c r="C285" s="14"/>
      <c r="D285" s="287"/>
      <c r="E285" s="288"/>
      <c r="F285" s="77"/>
      <c r="G285" s="36"/>
      <c r="H285" s="56"/>
      <c r="I285" s="42"/>
      <c r="J285" s="43"/>
      <c r="K285" s="290"/>
      <c r="L285" s="323"/>
    </row>
    <row r="286" spans="1:12" x14ac:dyDescent="0.2">
      <c r="A286" s="16"/>
      <c r="B286" s="22" t="s">
        <v>166</v>
      </c>
      <c r="C286" s="57"/>
      <c r="D286" s="16"/>
      <c r="E286" s="20"/>
      <c r="F286" s="77"/>
      <c r="G286" s="24"/>
      <c r="H286" s="55"/>
      <c r="I286" s="27"/>
      <c r="J286" s="28"/>
      <c r="K286" s="282"/>
    </row>
    <row r="287" spans="1:12" ht="36" x14ac:dyDescent="0.2">
      <c r="A287" s="5" t="s">
        <v>0</v>
      </c>
      <c r="B287" s="79" t="s">
        <v>1</v>
      </c>
      <c r="C287" s="6" t="s">
        <v>2</v>
      </c>
      <c r="D287" s="5" t="s">
        <v>3</v>
      </c>
      <c r="E287" s="7" t="s">
        <v>4</v>
      </c>
      <c r="F287" s="82" t="s">
        <v>5</v>
      </c>
      <c r="G287" s="9" t="s">
        <v>6</v>
      </c>
      <c r="H287" s="11" t="s">
        <v>33</v>
      </c>
      <c r="I287" s="10" t="s">
        <v>7</v>
      </c>
      <c r="J287" s="11" t="s">
        <v>8</v>
      </c>
      <c r="K287" s="196" t="s">
        <v>9</v>
      </c>
      <c r="L287" s="325" t="s">
        <v>10</v>
      </c>
    </row>
    <row r="288" spans="1:12" ht="96" x14ac:dyDescent="0.2">
      <c r="A288" s="18">
        <v>1</v>
      </c>
      <c r="B288" s="26" t="s">
        <v>167</v>
      </c>
      <c r="C288" s="71"/>
      <c r="D288" s="71" t="s">
        <v>11</v>
      </c>
      <c r="E288" s="72">
        <v>500</v>
      </c>
      <c r="F288" s="25"/>
      <c r="G288" s="23">
        <v>0.08</v>
      </c>
      <c r="H288" s="13">
        <f>F288*G288+F288</f>
        <v>0</v>
      </c>
      <c r="I288" s="12">
        <f>E288*F288</f>
        <v>0</v>
      </c>
      <c r="J288" s="13">
        <f>K288-I288</f>
        <v>0</v>
      </c>
      <c r="K288" s="201">
        <f>E288*H288</f>
        <v>0</v>
      </c>
      <c r="L288" s="120">
        <v>1</v>
      </c>
    </row>
    <row r="289" spans="1:12" x14ac:dyDescent="0.2">
      <c r="A289" s="39"/>
      <c r="B289" s="114"/>
      <c r="C289" s="14"/>
      <c r="D289" s="287"/>
      <c r="E289" s="288"/>
      <c r="F289" s="150" t="s">
        <v>14</v>
      </c>
      <c r="G289" s="36"/>
      <c r="H289" s="56"/>
      <c r="I289" s="110">
        <f>SUM(I288:I288)</f>
        <v>0</v>
      </c>
      <c r="J289" s="111">
        <f>SUM(J288:J288)</f>
        <v>0</v>
      </c>
      <c r="K289" s="289">
        <f>SUM(K288:K288)</f>
        <v>0</v>
      </c>
      <c r="L289" s="323"/>
    </row>
    <row r="290" spans="1:12" x14ac:dyDescent="0.2">
      <c r="A290" s="39"/>
      <c r="B290" s="114"/>
      <c r="C290" s="14"/>
      <c r="D290" s="287"/>
      <c r="E290" s="288"/>
      <c r="F290" s="77"/>
      <c r="G290" s="36"/>
      <c r="H290" s="56"/>
      <c r="I290" s="42"/>
      <c r="J290" s="43"/>
      <c r="K290" s="290"/>
      <c r="L290" s="323"/>
    </row>
    <row r="291" spans="1:12" x14ac:dyDescent="0.2">
      <c r="A291" s="39"/>
      <c r="B291" s="114"/>
      <c r="C291" s="14"/>
      <c r="D291" s="287"/>
      <c r="E291" s="288"/>
      <c r="F291" s="77"/>
      <c r="G291" s="36"/>
      <c r="H291" s="56"/>
      <c r="I291" s="42"/>
      <c r="J291" s="43"/>
      <c r="K291" s="290"/>
      <c r="L291" s="323"/>
    </row>
    <row r="292" spans="1:12" x14ac:dyDescent="0.2">
      <c r="A292" s="189"/>
      <c r="B292" s="292"/>
      <c r="C292" s="203"/>
      <c r="D292" s="189"/>
      <c r="E292" s="204"/>
      <c r="F292" s="257"/>
      <c r="G292" s="302"/>
      <c r="H292" s="302"/>
      <c r="I292" s="306"/>
      <c r="J292" s="41"/>
      <c r="K292" s="307"/>
      <c r="L292" s="246"/>
    </row>
    <row r="293" spans="1:12" ht="25.5" x14ac:dyDescent="0.2">
      <c r="B293" s="30" t="s">
        <v>25</v>
      </c>
      <c r="F293" s="31" t="s">
        <v>26</v>
      </c>
      <c r="G293" s="32"/>
      <c r="H293" s="31"/>
      <c r="I293" s="31">
        <f>I289+I284+I279+I217+I223+I233+I239+I250+I255+I264+I269+I212+I207+I202+I197+I192+I187+I182+I177+I172+I167+I162+I157+I151+I146+I141+I136+I131+I126+I121+I116+I111+I106+I100+I95+I88+I83+I76+I69+I61+I55+I50+I45+I34+I28+I22+I14+I8</f>
        <v>0</v>
      </c>
      <c r="J293" s="31">
        <f>K293-I293</f>
        <v>0</v>
      </c>
      <c r="K293" s="31">
        <f>K289+K284+K279+K217+K223+K233+K239+K250+K255+K264+K269+K212+K207+K202+K197+K192+K187+K182+K177+K172+K167+K162+K157+K151+K146+K141+K136+K131+K126+K121+K116+K111+K106+K100+K95+K88+K83+K76+K69+K61+K55+K50+K45+K34+K28+K22+K14+K8</f>
        <v>0</v>
      </c>
    </row>
    <row r="294" spans="1:12" ht="51" x14ac:dyDescent="0.2">
      <c r="B294" s="33" t="s">
        <v>27</v>
      </c>
      <c r="F294" s="31" t="s">
        <v>28</v>
      </c>
      <c r="G294" s="32"/>
      <c r="H294" s="31"/>
      <c r="I294" s="31">
        <f>I293/4.1749</f>
        <v>0</v>
      </c>
    </row>
    <row r="295" spans="1:12" x14ac:dyDescent="0.2">
      <c r="F295" s="31"/>
      <c r="G295" s="32"/>
      <c r="H295" s="31"/>
      <c r="I295" s="31"/>
    </row>
  </sheetData>
  <pageMargins left="0.44" right="0.43" top="0.39370078740157483" bottom="0.39370078740157483" header="0" footer="0.51181102362204722"/>
  <pageSetup paperSize="9" scale="70" orientation="landscape" horizontalDpi="4294967294"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2016-04-04T06:24:08Z</cp:lastPrinted>
  <dcterms:created xsi:type="dcterms:W3CDTF">2014-01-27T14:03:12Z</dcterms:created>
  <dcterms:modified xsi:type="dcterms:W3CDTF">2016-04-04T07:53:47Z</dcterms:modified>
</cp:coreProperties>
</file>