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440" windowWidth="20730" windowHeight="10710"/>
  </bookViews>
  <sheets>
    <sheet name="Arkusz1" sheetId="1" r:id="rId1"/>
  </sheets>
  <definedNames>
    <definedName name="_xlnm.Print_Area" localSheetId="0">Arkusz1!$A$1:$N$548</definedName>
  </definedNames>
  <calcPr calcId="145621" iterateDelta="1E-4"/>
</workbook>
</file>

<file path=xl/calcChain.xml><?xml version="1.0" encoding="utf-8"?>
<calcChain xmlns="http://schemas.openxmlformats.org/spreadsheetml/2006/main">
  <c r="K532" i="1" l="1"/>
  <c r="L532" i="1"/>
  <c r="M532" i="1"/>
  <c r="K530" i="1"/>
  <c r="L530" i="1"/>
  <c r="M530" i="1"/>
  <c r="K531" i="1"/>
  <c r="M531" i="1"/>
  <c r="L531" i="1" s="1"/>
  <c r="J531" i="1"/>
  <c r="J530" i="1"/>
  <c r="J143" i="1" l="1"/>
  <c r="M143" i="1" s="1"/>
  <c r="K143" i="1"/>
  <c r="J144" i="1"/>
  <c r="M144" i="1" s="1"/>
  <c r="L144" i="1" s="1"/>
  <c r="K144" i="1"/>
  <c r="J145" i="1"/>
  <c r="K145" i="1"/>
  <c r="M145" i="1"/>
  <c r="L145" i="1" s="1"/>
  <c r="J146" i="1"/>
  <c r="M146" i="1" s="1"/>
  <c r="K146" i="1"/>
  <c r="L146" i="1" l="1"/>
  <c r="L143" i="1"/>
  <c r="J253" i="1"/>
  <c r="M253" i="1" s="1"/>
  <c r="K253" i="1"/>
  <c r="J254" i="1"/>
  <c r="M254" i="1" s="1"/>
  <c r="K254" i="1"/>
  <c r="J255" i="1"/>
  <c r="M255" i="1" s="1"/>
  <c r="K255" i="1"/>
  <c r="J256" i="1"/>
  <c r="M256" i="1" s="1"/>
  <c r="K256" i="1"/>
  <c r="J257" i="1"/>
  <c r="M257" i="1" s="1"/>
  <c r="K257" i="1"/>
  <c r="J258" i="1"/>
  <c r="M258" i="1" s="1"/>
  <c r="K258" i="1"/>
  <c r="J259" i="1"/>
  <c r="M259" i="1" s="1"/>
  <c r="K259" i="1"/>
  <c r="J260" i="1"/>
  <c r="M260" i="1" s="1"/>
  <c r="K260" i="1"/>
  <c r="J261" i="1"/>
  <c r="M261" i="1" s="1"/>
  <c r="K261" i="1"/>
  <c r="J262" i="1"/>
  <c r="M262" i="1" s="1"/>
  <c r="K262" i="1"/>
  <c r="J263" i="1"/>
  <c r="M263" i="1" s="1"/>
  <c r="K263" i="1"/>
  <c r="J264" i="1"/>
  <c r="M264" i="1" s="1"/>
  <c r="K264" i="1"/>
  <c r="J265" i="1"/>
  <c r="M265" i="1" s="1"/>
  <c r="K265" i="1"/>
  <c r="J266" i="1"/>
  <c r="M266" i="1" s="1"/>
  <c r="K266" i="1"/>
  <c r="J267" i="1"/>
  <c r="M267" i="1" s="1"/>
  <c r="K267" i="1"/>
  <c r="J268" i="1"/>
  <c r="M268" i="1" s="1"/>
  <c r="K268" i="1"/>
  <c r="J269" i="1"/>
  <c r="M269" i="1" s="1"/>
  <c r="K269" i="1"/>
  <c r="J270" i="1"/>
  <c r="M270" i="1" s="1"/>
  <c r="K270" i="1"/>
  <c r="J271" i="1"/>
  <c r="M271" i="1" s="1"/>
  <c r="K271" i="1"/>
  <c r="J272" i="1"/>
  <c r="M272" i="1" s="1"/>
  <c r="K272" i="1"/>
  <c r="J273" i="1"/>
  <c r="M273" i="1" s="1"/>
  <c r="K273" i="1"/>
  <c r="J274" i="1"/>
  <c r="M274" i="1" s="1"/>
  <c r="K274" i="1"/>
  <c r="J275" i="1"/>
  <c r="M275" i="1" s="1"/>
  <c r="K275" i="1"/>
  <c r="J276" i="1"/>
  <c r="M276" i="1" s="1"/>
  <c r="K276" i="1"/>
  <c r="J277" i="1"/>
  <c r="M277" i="1" s="1"/>
  <c r="K277" i="1"/>
  <c r="J278" i="1"/>
  <c r="M278" i="1" s="1"/>
  <c r="K278" i="1"/>
  <c r="J279" i="1"/>
  <c r="M279" i="1" s="1"/>
  <c r="K279" i="1"/>
  <c r="J280" i="1"/>
  <c r="M280" i="1" s="1"/>
  <c r="K280" i="1"/>
  <c r="J281" i="1"/>
  <c r="M281" i="1" s="1"/>
  <c r="K281" i="1"/>
  <c r="J282" i="1"/>
  <c r="M282" i="1" s="1"/>
  <c r="K282" i="1"/>
  <c r="K75" i="1"/>
  <c r="J75" i="1"/>
  <c r="M75" i="1" s="1"/>
  <c r="L75" i="1" s="1"/>
  <c r="K40" i="1"/>
  <c r="J40" i="1"/>
  <c r="M40" i="1" s="1"/>
  <c r="L40" i="1" s="1"/>
  <c r="K39" i="1"/>
  <c r="J39" i="1"/>
  <c r="M39" i="1" s="1"/>
  <c r="L39" i="1" s="1"/>
  <c r="K38" i="1"/>
  <c r="J38" i="1"/>
  <c r="M38" i="1" s="1"/>
  <c r="L38" i="1" s="1"/>
  <c r="J9" i="1"/>
  <c r="M9" i="1" s="1"/>
  <c r="K9" i="1"/>
  <c r="J10" i="1"/>
  <c r="M10" i="1" s="1"/>
  <c r="K10" i="1"/>
  <c r="J11" i="1"/>
  <c r="M11" i="1" s="1"/>
  <c r="K11" i="1"/>
  <c r="J12" i="1"/>
  <c r="M12" i="1" s="1"/>
  <c r="K12" i="1"/>
  <c r="L11" i="1" l="1"/>
  <c r="L9" i="1"/>
  <c r="L281" i="1"/>
  <c r="L279" i="1"/>
  <c r="L277" i="1"/>
  <c r="L275" i="1"/>
  <c r="L273" i="1"/>
  <c r="L271" i="1"/>
  <c r="L269" i="1"/>
  <c r="L267" i="1"/>
  <c r="L265" i="1"/>
  <c r="L263" i="1"/>
  <c r="L261" i="1"/>
  <c r="L259" i="1"/>
  <c r="L257" i="1"/>
  <c r="L255" i="1"/>
  <c r="L253" i="1"/>
  <c r="L12" i="1"/>
  <c r="L10" i="1"/>
  <c r="L282" i="1"/>
  <c r="L280" i="1"/>
  <c r="L278" i="1"/>
  <c r="L276" i="1"/>
  <c r="L274" i="1"/>
  <c r="L272" i="1"/>
  <c r="L270" i="1"/>
  <c r="L268" i="1"/>
  <c r="L266" i="1"/>
  <c r="L264" i="1"/>
  <c r="L262" i="1"/>
  <c r="L260" i="1"/>
  <c r="L258" i="1"/>
  <c r="L256" i="1"/>
  <c r="L254" i="1"/>
  <c r="J432" i="1"/>
  <c r="M432" i="1" s="1"/>
  <c r="K432" i="1"/>
  <c r="J47" i="1"/>
  <c r="M47" i="1" s="1"/>
  <c r="K47" i="1"/>
  <c r="L432" i="1" l="1"/>
  <c r="L47" i="1"/>
  <c r="K529" i="1"/>
  <c r="J529" i="1"/>
  <c r="M529" i="1" s="1"/>
  <c r="K524" i="1"/>
  <c r="K525" i="1" s="1"/>
  <c r="J524" i="1"/>
  <c r="M524" i="1" s="1"/>
  <c r="L529" i="1" l="1"/>
  <c r="M525" i="1"/>
  <c r="L524" i="1"/>
  <c r="L525" i="1" s="1"/>
  <c r="K55" i="1" l="1"/>
  <c r="J55" i="1"/>
  <c r="M55" i="1" s="1"/>
  <c r="L55" i="1" l="1"/>
  <c r="J188" i="1"/>
  <c r="M188" i="1" s="1"/>
  <c r="J187" i="1"/>
  <c r="M187" i="1" s="1"/>
  <c r="J186" i="1"/>
  <c r="M186" i="1" s="1"/>
  <c r="K186" i="1"/>
  <c r="L186" i="1" l="1"/>
  <c r="K89" i="1"/>
  <c r="J89" i="1"/>
  <c r="M89" i="1" s="1"/>
  <c r="K88" i="1"/>
  <c r="J88" i="1"/>
  <c r="M88" i="1" s="1"/>
  <c r="K129" i="1"/>
  <c r="J129" i="1"/>
  <c r="M129" i="1" s="1"/>
  <c r="L129" i="1" l="1"/>
  <c r="L88" i="1"/>
  <c r="L89" i="1"/>
  <c r="K330" i="1" l="1"/>
  <c r="J330" i="1"/>
  <c r="M330" i="1" s="1"/>
  <c r="K329" i="1"/>
  <c r="J329" i="1"/>
  <c r="M329" i="1" s="1"/>
  <c r="K306" i="1"/>
  <c r="J306" i="1"/>
  <c r="M306" i="1" s="1"/>
  <c r="L306" i="1" l="1"/>
  <c r="L329" i="1"/>
  <c r="L330" i="1"/>
  <c r="J393" i="1"/>
  <c r="M393" i="1" s="1"/>
  <c r="K393" i="1"/>
  <c r="K519" i="1"/>
  <c r="J519" i="1"/>
  <c r="M519" i="1" s="1"/>
  <c r="K518" i="1"/>
  <c r="J518" i="1"/>
  <c r="M518" i="1" s="1"/>
  <c r="J174" i="1"/>
  <c r="M174" i="1" s="1"/>
  <c r="K174" i="1"/>
  <c r="J328" i="1"/>
  <c r="M328" i="1" s="1"/>
  <c r="K328" i="1"/>
  <c r="J492" i="1"/>
  <c r="M492" i="1" s="1"/>
  <c r="K492" i="1"/>
  <c r="L393" i="1" l="1"/>
  <c r="L492" i="1"/>
  <c r="L328" i="1"/>
  <c r="L174" i="1"/>
  <c r="L519" i="1"/>
  <c r="K520" i="1"/>
  <c r="L518" i="1"/>
  <c r="M520" i="1"/>
  <c r="L520" i="1" l="1"/>
  <c r="K134" i="1"/>
  <c r="K135" i="1" s="1"/>
  <c r="J134" i="1"/>
  <c r="M134" i="1" s="1"/>
  <c r="L134" i="1" l="1"/>
  <c r="L135" i="1" s="1"/>
  <c r="M135" i="1"/>
  <c r="K25" i="1"/>
  <c r="J25" i="1"/>
  <c r="M25" i="1" s="1"/>
  <c r="K24" i="1"/>
  <c r="J24" i="1"/>
  <c r="M24" i="1" s="1"/>
  <c r="K23" i="1"/>
  <c r="J23" i="1"/>
  <c r="M23" i="1" s="1"/>
  <c r="K22" i="1"/>
  <c r="J22" i="1"/>
  <c r="M22" i="1" s="1"/>
  <c r="K21" i="1"/>
  <c r="J21" i="1"/>
  <c r="M21" i="1" s="1"/>
  <c r="K20" i="1"/>
  <c r="J20" i="1"/>
  <c r="M20" i="1" s="1"/>
  <c r="K19" i="1"/>
  <c r="J19" i="1"/>
  <c r="M19" i="1" s="1"/>
  <c r="K18" i="1"/>
  <c r="J18" i="1"/>
  <c r="M18" i="1" s="1"/>
  <c r="K17" i="1"/>
  <c r="J17" i="1"/>
  <c r="M17" i="1" s="1"/>
  <c r="L19" i="1" l="1"/>
  <c r="L21" i="1"/>
  <c r="L23" i="1"/>
  <c r="L17" i="1"/>
  <c r="L18" i="1"/>
  <c r="L20" i="1"/>
  <c r="L22" i="1"/>
  <c r="L24" i="1"/>
  <c r="L25" i="1"/>
  <c r="J122" i="1"/>
  <c r="M122" i="1" s="1"/>
  <c r="K122" i="1"/>
  <c r="J449" i="1"/>
  <c r="M449" i="1" s="1"/>
  <c r="K449" i="1"/>
  <c r="J447" i="1"/>
  <c r="M447" i="1" s="1"/>
  <c r="K447" i="1"/>
  <c r="L449" i="1" l="1"/>
  <c r="L122" i="1"/>
  <c r="L447" i="1"/>
  <c r="K41" i="1" l="1"/>
  <c r="M41" i="1"/>
  <c r="J198" i="1"/>
  <c r="M198" i="1" s="1"/>
  <c r="K198" i="1"/>
  <c r="J165" i="1"/>
  <c r="M165" i="1" s="1"/>
  <c r="K165" i="1"/>
  <c r="L41" i="1" l="1"/>
  <c r="L198" i="1"/>
  <c r="L165" i="1"/>
  <c r="K373" i="1"/>
  <c r="K374" i="1"/>
  <c r="K375" i="1"/>
  <c r="K376" i="1"/>
  <c r="K377" i="1"/>
  <c r="K378" i="1"/>
  <c r="J153" i="1" l="1"/>
  <c r="M153" i="1" s="1"/>
  <c r="K153" i="1"/>
  <c r="J160" i="1"/>
  <c r="M160" i="1" s="1"/>
  <c r="K160" i="1"/>
  <c r="J161" i="1"/>
  <c r="M161" i="1" s="1"/>
  <c r="K161" i="1"/>
  <c r="J162" i="1"/>
  <c r="M162" i="1" s="1"/>
  <c r="K162" i="1"/>
  <c r="J163" i="1"/>
  <c r="M163" i="1" s="1"/>
  <c r="K163" i="1"/>
  <c r="J164" i="1"/>
  <c r="M164" i="1" s="1"/>
  <c r="K164" i="1"/>
  <c r="J166" i="1"/>
  <c r="M166" i="1" s="1"/>
  <c r="K166" i="1"/>
  <c r="J167" i="1"/>
  <c r="M167" i="1" s="1"/>
  <c r="K167" i="1"/>
  <c r="J168" i="1"/>
  <c r="M168" i="1" s="1"/>
  <c r="K168" i="1"/>
  <c r="J169" i="1"/>
  <c r="M169" i="1" s="1"/>
  <c r="K169" i="1"/>
  <c r="J170" i="1"/>
  <c r="M170" i="1" s="1"/>
  <c r="K170" i="1"/>
  <c r="J171" i="1"/>
  <c r="M171" i="1" s="1"/>
  <c r="K171" i="1"/>
  <c r="J172" i="1"/>
  <c r="M172" i="1" s="1"/>
  <c r="K172" i="1"/>
  <c r="J173" i="1"/>
  <c r="M173" i="1" s="1"/>
  <c r="K173" i="1"/>
  <c r="J175" i="1"/>
  <c r="M175" i="1" s="1"/>
  <c r="K175" i="1"/>
  <c r="J176" i="1"/>
  <c r="M176" i="1" s="1"/>
  <c r="K176" i="1"/>
  <c r="J177" i="1"/>
  <c r="M177" i="1" s="1"/>
  <c r="K177" i="1"/>
  <c r="J178" i="1"/>
  <c r="M178" i="1" s="1"/>
  <c r="K178" i="1"/>
  <c r="J179" i="1"/>
  <c r="M179" i="1" s="1"/>
  <c r="K179" i="1"/>
  <c r="J180" i="1"/>
  <c r="M180" i="1" s="1"/>
  <c r="K180" i="1"/>
  <c r="J181" i="1"/>
  <c r="M181" i="1" s="1"/>
  <c r="K181" i="1"/>
  <c r="J182" i="1"/>
  <c r="M182" i="1" s="1"/>
  <c r="K182" i="1"/>
  <c r="J183" i="1"/>
  <c r="M183" i="1" s="1"/>
  <c r="K183" i="1"/>
  <c r="J184" i="1"/>
  <c r="M184" i="1" s="1"/>
  <c r="K184" i="1"/>
  <c r="J185" i="1"/>
  <c r="M185" i="1" s="1"/>
  <c r="K185" i="1"/>
  <c r="J189" i="1"/>
  <c r="M189" i="1" s="1"/>
  <c r="K189" i="1"/>
  <c r="J190" i="1"/>
  <c r="M190" i="1" s="1"/>
  <c r="K190" i="1"/>
  <c r="J191" i="1"/>
  <c r="M191" i="1" s="1"/>
  <c r="K191" i="1"/>
  <c r="J192" i="1"/>
  <c r="M192" i="1" s="1"/>
  <c r="K192" i="1"/>
  <c r="J193" i="1"/>
  <c r="M193" i="1" s="1"/>
  <c r="K193" i="1"/>
  <c r="J194" i="1"/>
  <c r="M194" i="1" s="1"/>
  <c r="K194" i="1"/>
  <c r="J195" i="1"/>
  <c r="M195" i="1" s="1"/>
  <c r="K195" i="1"/>
  <c r="J196" i="1"/>
  <c r="M196" i="1" s="1"/>
  <c r="K196" i="1"/>
  <c r="J197" i="1"/>
  <c r="M197" i="1" s="1"/>
  <c r="K197" i="1"/>
  <c r="J199" i="1"/>
  <c r="M199" i="1" s="1"/>
  <c r="K199" i="1"/>
  <c r="J200" i="1"/>
  <c r="M200" i="1" s="1"/>
  <c r="K200" i="1"/>
  <c r="J201" i="1"/>
  <c r="M201" i="1" s="1"/>
  <c r="K201" i="1"/>
  <c r="J202" i="1"/>
  <c r="M202" i="1" s="1"/>
  <c r="K202" i="1"/>
  <c r="J203" i="1"/>
  <c r="M203" i="1" s="1"/>
  <c r="K203" i="1"/>
  <c r="J204" i="1"/>
  <c r="M204" i="1" s="1"/>
  <c r="K204" i="1"/>
  <c r="J205" i="1"/>
  <c r="M205" i="1" s="1"/>
  <c r="K205" i="1"/>
  <c r="J252" i="1"/>
  <c r="M252" i="1" s="1"/>
  <c r="K252" i="1"/>
  <c r="J322" i="1"/>
  <c r="M322" i="1" s="1"/>
  <c r="K322" i="1"/>
  <c r="J323" i="1"/>
  <c r="M323" i="1" s="1"/>
  <c r="K323" i="1"/>
  <c r="J324" i="1"/>
  <c r="M324" i="1" s="1"/>
  <c r="K324" i="1"/>
  <c r="J325" i="1"/>
  <c r="M325" i="1" s="1"/>
  <c r="K325" i="1"/>
  <c r="J326" i="1"/>
  <c r="M326" i="1" s="1"/>
  <c r="K326" i="1"/>
  <c r="J327" i="1"/>
  <c r="M327" i="1" s="1"/>
  <c r="K327" i="1"/>
  <c r="J321" i="1"/>
  <c r="M321" i="1" s="1"/>
  <c r="K321" i="1"/>
  <c r="K283" i="1" l="1"/>
  <c r="M283" i="1"/>
  <c r="L326" i="1"/>
  <c r="L324" i="1"/>
  <c r="L322" i="1"/>
  <c r="L161" i="1"/>
  <c r="L153" i="1"/>
  <c r="L252" i="1"/>
  <c r="L180" i="1"/>
  <c r="L176" i="1"/>
  <c r="L179" i="1"/>
  <c r="L177" i="1"/>
  <c r="L167" i="1"/>
  <c r="L164" i="1"/>
  <c r="L162" i="1"/>
  <c r="L175" i="1"/>
  <c r="K331" i="1"/>
  <c r="L327" i="1"/>
  <c r="L183" i="1"/>
  <c r="L168" i="1"/>
  <c r="L189" i="1"/>
  <c r="L182" i="1"/>
  <c r="L173" i="1"/>
  <c r="L171" i="1"/>
  <c r="L166" i="1"/>
  <c r="L185" i="1"/>
  <c r="L170" i="1"/>
  <c r="L203" i="1"/>
  <c r="L199" i="1"/>
  <c r="L194" i="1"/>
  <c r="L190" i="1"/>
  <c r="L181" i="1"/>
  <c r="M331" i="1"/>
  <c r="L205" i="1"/>
  <c r="L201" i="1"/>
  <c r="L196" i="1"/>
  <c r="L192" i="1"/>
  <c r="L184" i="1"/>
  <c r="L178" i="1"/>
  <c r="L172" i="1"/>
  <c r="L169" i="1"/>
  <c r="L163" i="1"/>
  <c r="L160" i="1"/>
  <c r="L325" i="1"/>
  <c r="L204" i="1"/>
  <c r="L202" i="1"/>
  <c r="L200" i="1"/>
  <c r="L197" i="1"/>
  <c r="L195" i="1"/>
  <c r="L193" i="1"/>
  <c r="L191" i="1"/>
  <c r="L321" i="1"/>
  <c r="L323" i="1"/>
  <c r="J458" i="1"/>
  <c r="M458" i="1" s="1"/>
  <c r="K458" i="1"/>
  <c r="J304" i="1"/>
  <c r="M304" i="1" s="1"/>
  <c r="K304" i="1"/>
  <c r="J305" i="1"/>
  <c r="M305" i="1" s="1"/>
  <c r="K305" i="1"/>
  <c r="J307" i="1"/>
  <c r="M307" i="1" s="1"/>
  <c r="K307" i="1"/>
  <c r="J308" i="1"/>
  <c r="M308" i="1" s="1"/>
  <c r="K308" i="1"/>
  <c r="J303" i="1"/>
  <c r="M303" i="1" s="1"/>
  <c r="K303" i="1"/>
  <c r="J301" i="1"/>
  <c r="M301" i="1" s="1"/>
  <c r="K301" i="1"/>
  <c r="J302" i="1"/>
  <c r="M302" i="1" s="1"/>
  <c r="K302" i="1"/>
  <c r="K152" i="1"/>
  <c r="K154" i="1" s="1"/>
  <c r="J152" i="1"/>
  <c r="M152" i="1" s="1"/>
  <c r="M154" i="1" s="1"/>
  <c r="K110" i="1"/>
  <c r="K111" i="1" s="1"/>
  <c r="J110" i="1"/>
  <c r="M110" i="1" s="1"/>
  <c r="K300" i="1"/>
  <c r="J300" i="1"/>
  <c r="M300" i="1" s="1"/>
  <c r="K299" i="1"/>
  <c r="J299" i="1"/>
  <c r="M299" i="1" s="1"/>
  <c r="K298" i="1"/>
  <c r="J298" i="1"/>
  <c r="M298" i="1" s="1"/>
  <c r="K297" i="1"/>
  <c r="J297" i="1"/>
  <c r="M297" i="1" s="1"/>
  <c r="K296" i="1"/>
  <c r="J296" i="1"/>
  <c r="M296" i="1" s="1"/>
  <c r="K295" i="1"/>
  <c r="J295" i="1"/>
  <c r="M295" i="1" s="1"/>
  <c r="K294" i="1"/>
  <c r="J294" i="1"/>
  <c r="M294" i="1" s="1"/>
  <c r="L283" i="1" l="1"/>
  <c r="L331" i="1"/>
  <c r="L458" i="1"/>
  <c r="L308" i="1"/>
  <c r="L304" i="1"/>
  <c r="L307" i="1"/>
  <c r="L305" i="1"/>
  <c r="L303" i="1"/>
  <c r="L301" i="1"/>
  <c r="L302" i="1"/>
  <c r="L294" i="1"/>
  <c r="L296" i="1"/>
  <c r="L295" i="1"/>
  <c r="L297" i="1"/>
  <c r="L299" i="1"/>
  <c r="L298" i="1"/>
  <c r="L300" i="1"/>
  <c r="L152" i="1"/>
  <c r="L154" i="1" s="1"/>
  <c r="M111" i="1"/>
  <c r="L110" i="1"/>
  <c r="L111" i="1" s="1"/>
  <c r="J503" i="1" l="1"/>
  <c r="M503" i="1" s="1"/>
  <c r="K503" i="1"/>
  <c r="L503" i="1" l="1"/>
  <c r="K513" i="1"/>
  <c r="J513" i="1"/>
  <c r="M513" i="1" s="1"/>
  <c r="K514" i="1" l="1"/>
  <c r="M514" i="1"/>
  <c r="L513" i="1"/>
  <c r="K507" i="1"/>
  <c r="J507" i="1"/>
  <c r="M507" i="1" s="1"/>
  <c r="K506" i="1"/>
  <c r="J506" i="1"/>
  <c r="M506" i="1" s="1"/>
  <c r="K505" i="1"/>
  <c r="J505" i="1"/>
  <c r="M505" i="1" s="1"/>
  <c r="K504" i="1"/>
  <c r="J504" i="1"/>
  <c r="M504" i="1" s="1"/>
  <c r="K502" i="1"/>
  <c r="J502" i="1"/>
  <c r="M502" i="1" s="1"/>
  <c r="L514" i="1" l="1"/>
  <c r="M508" i="1"/>
  <c r="L506" i="1"/>
  <c r="L505" i="1"/>
  <c r="L504" i="1"/>
  <c r="K508" i="1"/>
  <c r="L507" i="1"/>
  <c r="L502" i="1"/>
  <c r="L508" i="1" l="1"/>
  <c r="K474" i="1" l="1"/>
  <c r="J474" i="1"/>
  <c r="M474" i="1" s="1"/>
  <c r="K473" i="1"/>
  <c r="J473" i="1"/>
  <c r="M473" i="1" s="1"/>
  <c r="K472" i="1"/>
  <c r="J472" i="1"/>
  <c r="M472" i="1" s="1"/>
  <c r="K471" i="1"/>
  <c r="J471" i="1"/>
  <c r="M471" i="1" s="1"/>
  <c r="L474" i="1" l="1"/>
  <c r="L473" i="1"/>
  <c r="L471" i="1"/>
  <c r="L472" i="1"/>
  <c r="J439" i="1" l="1"/>
  <c r="M439" i="1" s="1"/>
  <c r="K439" i="1"/>
  <c r="L439" i="1" l="1"/>
  <c r="J375" i="1" l="1"/>
  <c r="M375" i="1" s="1"/>
  <c r="L375" i="1" s="1"/>
  <c r="J376" i="1"/>
  <c r="M376" i="1" s="1"/>
  <c r="L376" i="1" s="1"/>
  <c r="J377" i="1"/>
  <c r="M377" i="1" s="1"/>
  <c r="L377" i="1" s="1"/>
  <c r="J378" i="1"/>
  <c r="M378" i="1" s="1"/>
  <c r="L378" i="1" s="1"/>
  <c r="J374" i="1"/>
  <c r="M374" i="1" s="1"/>
  <c r="L374" i="1" s="1"/>
  <c r="J213" i="1" l="1"/>
  <c r="M213" i="1" s="1"/>
  <c r="K213" i="1"/>
  <c r="J214" i="1"/>
  <c r="M214" i="1" s="1"/>
  <c r="K214" i="1"/>
  <c r="K497" i="1"/>
  <c r="K498" i="1" s="1"/>
  <c r="J497" i="1"/>
  <c r="M497" i="1" s="1"/>
  <c r="J392" i="1"/>
  <c r="M392" i="1" s="1"/>
  <c r="K392" i="1"/>
  <c r="L392" i="1" l="1"/>
  <c r="L497" i="1"/>
  <c r="L498" i="1" s="1"/>
  <c r="M498" i="1"/>
  <c r="L213" i="1"/>
  <c r="L214" i="1"/>
  <c r="K247" i="1"/>
  <c r="K248" i="1" s="1"/>
  <c r="J247" i="1"/>
  <c r="M247" i="1" s="1"/>
  <c r="M248" i="1" s="1"/>
  <c r="K491" i="1"/>
  <c r="J491" i="1"/>
  <c r="M491" i="1" s="1"/>
  <c r="K490" i="1"/>
  <c r="J490" i="1"/>
  <c r="M490" i="1" s="1"/>
  <c r="K484" i="1"/>
  <c r="K485" i="1" s="1"/>
  <c r="J484" i="1"/>
  <c r="M484" i="1" s="1"/>
  <c r="M493" i="1" l="1"/>
  <c r="K493" i="1"/>
  <c r="L247" i="1"/>
  <c r="L248" i="1" s="1"/>
  <c r="L491" i="1"/>
  <c r="L490" i="1"/>
  <c r="L484" i="1"/>
  <c r="L485" i="1" s="1"/>
  <c r="M485" i="1"/>
  <c r="K479" i="1"/>
  <c r="K480" i="1" s="1"/>
  <c r="J479" i="1"/>
  <c r="M479" i="1" s="1"/>
  <c r="M480" i="1" s="1"/>
  <c r="L493" i="1" l="1"/>
  <c r="L479" i="1"/>
  <c r="L480" i="1" s="1"/>
  <c r="J128" i="1"/>
  <c r="M128" i="1" s="1"/>
  <c r="K128" i="1"/>
  <c r="L128" i="1" l="1"/>
  <c r="K470" i="1"/>
  <c r="K475" i="1" s="1"/>
  <c r="J470" i="1"/>
  <c r="M470" i="1" s="1"/>
  <c r="M475" i="1" s="1"/>
  <c r="L470" i="1" l="1"/>
  <c r="L475" i="1" s="1"/>
  <c r="J106" i="1" l="1"/>
  <c r="M106" i="1" s="1"/>
  <c r="K106" i="1"/>
  <c r="K465" i="1"/>
  <c r="K466" i="1" s="1"/>
  <c r="J465" i="1"/>
  <c r="M465" i="1" s="1"/>
  <c r="J105" i="1"/>
  <c r="M105" i="1" s="1"/>
  <c r="K105" i="1"/>
  <c r="J95" i="1"/>
  <c r="M95" i="1" s="1"/>
  <c r="K95" i="1"/>
  <c r="L106" i="1" l="1"/>
  <c r="M466" i="1"/>
  <c r="L465" i="1"/>
  <c r="L466" i="1" s="1"/>
  <c r="L105" i="1"/>
  <c r="L95" i="1"/>
  <c r="K457" i="1" l="1"/>
  <c r="J457" i="1"/>
  <c r="M457" i="1" s="1"/>
  <c r="K456" i="1"/>
  <c r="J456" i="1"/>
  <c r="M456" i="1" s="1"/>
  <c r="K459" i="1" l="1"/>
  <c r="L457" i="1"/>
  <c r="M459" i="1"/>
  <c r="L456" i="1"/>
  <c r="K115" i="1"/>
  <c r="K116" i="1" s="1"/>
  <c r="J115" i="1"/>
  <c r="M115" i="1" s="1"/>
  <c r="M76" i="1"/>
  <c r="K76" i="1"/>
  <c r="L459" i="1" l="1"/>
  <c r="M116" i="1"/>
  <c r="L115" i="1"/>
  <c r="L116" i="1" s="1"/>
  <c r="L76" i="1"/>
  <c r="K316" i="1" l="1"/>
  <c r="J316" i="1"/>
  <c r="M316" i="1" s="1"/>
  <c r="K315" i="1"/>
  <c r="J315" i="1"/>
  <c r="M315" i="1" s="1"/>
  <c r="K314" i="1"/>
  <c r="J314" i="1"/>
  <c r="M314" i="1" s="1"/>
  <c r="K313" i="1"/>
  <c r="J313" i="1"/>
  <c r="M313" i="1" s="1"/>
  <c r="L316" i="1" l="1"/>
  <c r="K317" i="1"/>
  <c r="L314" i="1"/>
  <c r="L313" i="1"/>
  <c r="M317" i="1"/>
  <c r="L315" i="1"/>
  <c r="K346" i="1"/>
  <c r="J346" i="1"/>
  <c r="M346" i="1" s="1"/>
  <c r="L317" i="1" l="1"/>
  <c r="L346" i="1"/>
  <c r="J69" i="1" l="1"/>
  <c r="M69" i="1" s="1"/>
  <c r="K69" i="1"/>
  <c r="L69" i="1" l="1"/>
  <c r="K338" i="1"/>
  <c r="J338" i="1"/>
  <c r="M338" i="1" s="1"/>
  <c r="L338" i="1" l="1"/>
  <c r="K448" i="1" l="1"/>
  <c r="J448" i="1"/>
  <c r="M448" i="1" s="1"/>
  <c r="K446" i="1"/>
  <c r="J446" i="1"/>
  <c r="M446" i="1" s="1"/>
  <c r="K450" i="1" l="1"/>
  <c r="M450" i="1"/>
  <c r="L448" i="1"/>
  <c r="L446" i="1"/>
  <c r="L450" i="1" l="1"/>
  <c r="J356" i="1" l="1"/>
  <c r="M356" i="1" s="1"/>
  <c r="K356" i="1"/>
  <c r="L356" i="1" l="1"/>
  <c r="J394" i="1" l="1"/>
  <c r="M394" i="1" s="1"/>
  <c r="K394" i="1"/>
  <c r="L394" i="1" l="1"/>
  <c r="K215" i="1"/>
  <c r="J215" i="1"/>
  <c r="M215" i="1" s="1"/>
  <c r="K212" i="1"/>
  <c r="J212" i="1"/>
  <c r="M212" i="1" s="1"/>
  <c r="K211" i="1"/>
  <c r="J211" i="1"/>
  <c r="M211" i="1" s="1"/>
  <c r="K210" i="1"/>
  <c r="J210" i="1"/>
  <c r="M210" i="1" s="1"/>
  <c r="K242" i="1"/>
  <c r="J242" i="1"/>
  <c r="M242" i="1" s="1"/>
  <c r="K241" i="1"/>
  <c r="J241" i="1"/>
  <c r="M241" i="1" s="1"/>
  <c r="K240" i="1"/>
  <c r="J240" i="1"/>
  <c r="M240" i="1" s="1"/>
  <c r="K239" i="1"/>
  <c r="J239" i="1"/>
  <c r="M239" i="1" s="1"/>
  <c r="K238" i="1"/>
  <c r="J238" i="1"/>
  <c r="M238" i="1" s="1"/>
  <c r="K237" i="1"/>
  <c r="J237" i="1"/>
  <c r="M237" i="1" s="1"/>
  <c r="K216" i="1" l="1"/>
  <c r="M216" i="1"/>
  <c r="L237" i="1"/>
  <c r="L240" i="1"/>
  <c r="K243" i="1"/>
  <c r="L215" i="1"/>
  <c r="L212" i="1"/>
  <c r="L211" i="1"/>
  <c r="L210" i="1"/>
  <c r="L242" i="1"/>
  <c r="L241" i="1"/>
  <c r="L239" i="1"/>
  <c r="M243" i="1"/>
  <c r="L238" i="1"/>
  <c r="L216" i="1" l="1"/>
  <c r="L243" i="1"/>
  <c r="K438" i="1"/>
  <c r="K440" i="1" s="1"/>
  <c r="J438" i="1"/>
  <c r="M438" i="1" s="1"/>
  <c r="M440" i="1" s="1"/>
  <c r="K431" i="1"/>
  <c r="J431" i="1"/>
  <c r="M431" i="1" s="1"/>
  <c r="K430" i="1"/>
  <c r="J430" i="1"/>
  <c r="M430" i="1" s="1"/>
  <c r="K429" i="1"/>
  <c r="J429" i="1"/>
  <c r="M429" i="1" s="1"/>
  <c r="K428" i="1"/>
  <c r="J428" i="1"/>
  <c r="M428" i="1" s="1"/>
  <c r="K423" i="1"/>
  <c r="J423" i="1"/>
  <c r="M423" i="1" s="1"/>
  <c r="K418" i="1"/>
  <c r="J418" i="1"/>
  <c r="M418" i="1" s="1"/>
  <c r="K417" i="1"/>
  <c r="J417" i="1"/>
  <c r="M417" i="1" s="1"/>
  <c r="K412" i="1"/>
  <c r="J412" i="1"/>
  <c r="M412" i="1" s="1"/>
  <c r="K407" i="1"/>
  <c r="J407" i="1"/>
  <c r="M407" i="1" s="1"/>
  <c r="K402" i="1"/>
  <c r="J402" i="1"/>
  <c r="M402" i="1" s="1"/>
  <c r="K401" i="1"/>
  <c r="J401" i="1"/>
  <c r="M401" i="1" s="1"/>
  <c r="K400" i="1"/>
  <c r="J400" i="1"/>
  <c r="M400" i="1" s="1"/>
  <c r="K399" i="1"/>
  <c r="J399" i="1"/>
  <c r="M399" i="1" s="1"/>
  <c r="K391" i="1"/>
  <c r="J391" i="1"/>
  <c r="M391" i="1" s="1"/>
  <c r="K390" i="1"/>
  <c r="J390" i="1"/>
  <c r="M390" i="1" s="1"/>
  <c r="K389" i="1"/>
  <c r="J389" i="1"/>
  <c r="M389" i="1" s="1"/>
  <c r="K383" i="1"/>
  <c r="J383" i="1"/>
  <c r="M383" i="1" s="1"/>
  <c r="J373" i="1"/>
  <c r="M373" i="1" s="1"/>
  <c r="L373" i="1" s="1"/>
  <c r="K372" i="1"/>
  <c r="K379" i="1" s="1"/>
  <c r="J372" i="1"/>
  <c r="M372" i="1" s="1"/>
  <c r="K366" i="1"/>
  <c r="J366" i="1"/>
  <c r="M366" i="1" s="1"/>
  <c r="K361" i="1"/>
  <c r="J361" i="1"/>
  <c r="M361" i="1" s="1"/>
  <c r="K360" i="1"/>
  <c r="J360" i="1"/>
  <c r="M360" i="1" s="1"/>
  <c r="K359" i="1"/>
  <c r="J359" i="1"/>
  <c r="M359" i="1" s="1"/>
  <c r="K358" i="1"/>
  <c r="J358" i="1"/>
  <c r="M358" i="1" s="1"/>
  <c r="K357" i="1"/>
  <c r="J357" i="1"/>
  <c r="M357" i="1" s="1"/>
  <c r="K355" i="1"/>
  <c r="J355" i="1"/>
  <c r="M355" i="1" s="1"/>
  <c r="K354" i="1"/>
  <c r="J354" i="1"/>
  <c r="M354" i="1" s="1"/>
  <c r="K353" i="1"/>
  <c r="J353" i="1"/>
  <c r="M353" i="1" s="1"/>
  <c r="K352" i="1"/>
  <c r="J352" i="1"/>
  <c r="M352" i="1" s="1"/>
  <c r="K351" i="1"/>
  <c r="J351" i="1"/>
  <c r="M351" i="1" s="1"/>
  <c r="K350" i="1"/>
  <c r="J350" i="1"/>
  <c r="M350" i="1" s="1"/>
  <c r="K349" i="1"/>
  <c r="J349" i="1"/>
  <c r="M349" i="1" s="1"/>
  <c r="K348" i="1"/>
  <c r="J348" i="1"/>
  <c r="M348" i="1" s="1"/>
  <c r="K347" i="1"/>
  <c r="J347" i="1"/>
  <c r="M347" i="1" s="1"/>
  <c r="K345" i="1"/>
  <c r="J345" i="1"/>
  <c r="M345" i="1" s="1"/>
  <c r="K337" i="1"/>
  <c r="J337" i="1"/>
  <c r="M337" i="1" s="1"/>
  <c r="K336" i="1"/>
  <c r="J336" i="1"/>
  <c r="M336" i="1" s="1"/>
  <c r="K293" i="1"/>
  <c r="J293" i="1"/>
  <c r="M293" i="1" s="1"/>
  <c r="K292" i="1"/>
  <c r="J292" i="1"/>
  <c r="M292" i="1" s="1"/>
  <c r="K291" i="1"/>
  <c r="J291" i="1"/>
  <c r="M291" i="1" s="1"/>
  <c r="K290" i="1"/>
  <c r="J290" i="1"/>
  <c r="M290" i="1" s="1"/>
  <c r="K289" i="1"/>
  <c r="J289" i="1"/>
  <c r="M289" i="1" s="1"/>
  <c r="K288" i="1"/>
  <c r="J288" i="1"/>
  <c r="M288" i="1" s="1"/>
  <c r="K232" i="1"/>
  <c r="J232" i="1"/>
  <c r="M232" i="1" s="1"/>
  <c r="K231" i="1"/>
  <c r="J231" i="1"/>
  <c r="M231" i="1" s="1"/>
  <c r="K230" i="1"/>
  <c r="J230" i="1"/>
  <c r="M230" i="1" s="1"/>
  <c r="K229" i="1"/>
  <c r="J229" i="1"/>
  <c r="M229" i="1" s="1"/>
  <c r="K228" i="1"/>
  <c r="J228" i="1"/>
  <c r="M228" i="1" s="1"/>
  <c r="K227" i="1"/>
  <c r="J227" i="1"/>
  <c r="M227" i="1" s="1"/>
  <c r="K221" i="1"/>
  <c r="J221" i="1"/>
  <c r="M221" i="1" s="1"/>
  <c r="K220" i="1"/>
  <c r="J220" i="1"/>
  <c r="M220" i="1" s="1"/>
  <c r="K159" i="1"/>
  <c r="K206" i="1" s="1"/>
  <c r="J159" i="1"/>
  <c r="M159" i="1" s="1"/>
  <c r="M206" i="1" s="1"/>
  <c r="K142" i="1"/>
  <c r="J142" i="1"/>
  <c r="M142" i="1" s="1"/>
  <c r="K127" i="1"/>
  <c r="J127" i="1"/>
  <c r="M127" i="1" s="1"/>
  <c r="K121" i="1"/>
  <c r="J121" i="1"/>
  <c r="M121" i="1" s="1"/>
  <c r="K120" i="1"/>
  <c r="J120" i="1"/>
  <c r="M120" i="1" s="1"/>
  <c r="M433" i="1" l="1"/>
  <c r="K433" i="1"/>
  <c r="K309" i="1"/>
  <c r="M233" i="1"/>
  <c r="M309" i="1"/>
  <c r="K233" i="1"/>
  <c r="M123" i="1"/>
  <c r="K123" i="1"/>
  <c r="M379" i="1"/>
  <c r="M362" i="1"/>
  <c r="K362" i="1"/>
  <c r="L345" i="1"/>
  <c r="L348" i="1"/>
  <c r="L350" i="1"/>
  <c r="L352" i="1"/>
  <c r="L354" i="1"/>
  <c r="L358" i="1"/>
  <c r="L360" i="1"/>
  <c r="L366" i="1"/>
  <c r="L372" i="1"/>
  <c r="L379" i="1" s="1"/>
  <c r="L430" i="1"/>
  <c r="L121" i="1"/>
  <c r="L347" i="1"/>
  <c r="L349" i="1"/>
  <c r="L351" i="1"/>
  <c r="L353" i="1"/>
  <c r="L355" i="1"/>
  <c r="L357" i="1"/>
  <c r="L359" i="1"/>
  <c r="L361" i="1"/>
  <c r="L389" i="1"/>
  <c r="L390" i="1"/>
  <c r="L391" i="1"/>
  <c r="L438" i="1"/>
  <c r="L440" i="1" s="1"/>
  <c r="M403" i="1"/>
  <c r="L418" i="1"/>
  <c r="L429" i="1"/>
  <c r="M147" i="1"/>
  <c r="K395" i="1"/>
  <c r="L231" i="1"/>
  <c r="L293" i="1"/>
  <c r="L402" i="1"/>
  <c r="L227" i="1"/>
  <c r="L289" i="1"/>
  <c r="L120" i="1"/>
  <c r="L230" i="1"/>
  <c r="L428" i="1"/>
  <c r="L127" i="1"/>
  <c r="L142" i="1"/>
  <c r="L221" i="1"/>
  <c r="L159" i="1"/>
  <c r="L206" i="1" s="1"/>
  <c r="L220" i="1"/>
  <c r="L228" i="1"/>
  <c r="L431" i="1"/>
  <c r="K147" i="1"/>
  <c r="L229" i="1"/>
  <c r="L288" i="1"/>
  <c r="L292" i="1"/>
  <c r="M395" i="1"/>
  <c r="L401" i="1"/>
  <c r="L417" i="1"/>
  <c r="L232" i="1"/>
  <c r="L290" i="1"/>
  <c r="L336" i="1"/>
  <c r="L399" i="1"/>
  <c r="L407" i="1"/>
  <c r="L423" i="1"/>
  <c r="K403" i="1"/>
  <c r="L291" i="1"/>
  <c r="L337" i="1"/>
  <c r="L383" i="1"/>
  <c r="L400" i="1"/>
  <c r="L412" i="1"/>
  <c r="K104" i="1"/>
  <c r="J104" i="1"/>
  <c r="M104" i="1" s="1"/>
  <c r="K99" i="1"/>
  <c r="J99" i="1"/>
  <c r="M99" i="1" s="1"/>
  <c r="K98" i="1"/>
  <c r="J98" i="1"/>
  <c r="M98" i="1" s="1"/>
  <c r="K97" i="1"/>
  <c r="J97" i="1"/>
  <c r="M97" i="1" s="1"/>
  <c r="K96" i="1"/>
  <c r="J96" i="1"/>
  <c r="M96" i="1" s="1"/>
  <c r="K94" i="1"/>
  <c r="J94" i="1"/>
  <c r="M94" i="1" s="1"/>
  <c r="K87" i="1"/>
  <c r="J87" i="1"/>
  <c r="M87" i="1" s="1"/>
  <c r="K86" i="1"/>
  <c r="J86" i="1"/>
  <c r="M86" i="1" s="1"/>
  <c r="K85" i="1"/>
  <c r="J85" i="1"/>
  <c r="M85" i="1" s="1"/>
  <c r="K84" i="1"/>
  <c r="J84" i="1"/>
  <c r="M84" i="1" s="1"/>
  <c r="K83" i="1"/>
  <c r="J83" i="1"/>
  <c r="M83" i="1" s="1"/>
  <c r="K82" i="1"/>
  <c r="J82" i="1"/>
  <c r="M82" i="1" s="1"/>
  <c r="K68" i="1"/>
  <c r="J68" i="1"/>
  <c r="M68" i="1" s="1"/>
  <c r="K67" i="1"/>
  <c r="J67" i="1"/>
  <c r="M67" i="1" s="1"/>
  <c r="K66" i="1"/>
  <c r="J66" i="1"/>
  <c r="M66" i="1" s="1"/>
  <c r="K65" i="1"/>
  <c r="J65" i="1"/>
  <c r="M65" i="1" s="1"/>
  <c r="K64" i="1"/>
  <c r="J64" i="1"/>
  <c r="M64" i="1" s="1"/>
  <c r="K63" i="1"/>
  <c r="J63" i="1"/>
  <c r="M63" i="1" s="1"/>
  <c r="K56" i="1"/>
  <c r="J56" i="1"/>
  <c r="M56" i="1" s="1"/>
  <c r="K54" i="1"/>
  <c r="J54" i="1"/>
  <c r="M54" i="1" s="1"/>
  <c r="K49" i="1"/>
  <c r="J49" i="1"/>
  <c r="M49" i="1" s="1"/>
  <c r="K48" i="1"/>
  <c r="J48" i="1"/>
  <c r="M48" i="1" s="1"/>
  <c r="K46" i="1"/>
  <c r="J46" i="1"/>
  <c r="M46" i="1" s="1"/>
  <c r="K45" i="1"/>
  <c r="J45" i="1"/>
  <c r="M45" i="1" s="1"/>
  <c r="K33" i="1"/>
  <c r="J33" i="1"/>
  <c r="M33" i="1" s="1"/>
  <c r="K32" i="1"/>
  <c r="J32" i="1"/>
  <c r="M32" i="1" s="1"/>
  <c r="K16" i="1"/>
  <c r="K26" i="1" s="1"/>
  <c r="J16" i="1"/>
  <c r="M16" i="1" s="1"/>
  <c r="M26" i="1" s="1"/>
  <c r="J8" i="1"/>
  <c r="M8" i="1" s="1"/>
  <c r="M13" i="1" s="1"/>
  <c r="L433" i="1" l="1"/>
  <c r="K50" i="1"/>
  <c r="L309" i="1"/>
  <c r="M50" i="1"/>
  <c r="M100" i="1"/>
  <c r="K100" i="1"/>
  <c r="M70" i="1"/>
  <c r="M90" i="1"/>
  <c r="L233" i="1"/>
  <c r="K70" i="1"/>
  <c r="K90" i="1"/>
  <c r="L123" i="1"/>
  <c r="L362" i="1"/>
  <c r="L56" i="1"/>
  <c r="L94" i="1"/>
  <c r="L97" i="1"/>
  <c r="L99" i="1"/>
  <c r="L147" i="1"/>
  <c r="L67" i="1"/>
  <c r="L33" i="1"/>
  <c r="L45" i="1"/>
  <c r="L48" i="1"/>
  <c r="L96" i="1"/>
  <c r="L98" i="1"/>
  <c r="L54" i="1"/>
  <c r="M57" i="1"/>
  <c r="L16" i="1"/>
  <c r="L26" i="1" s="1"/>
  <c r="L63" i="1"/>
  <c r="L104" i="1"/>
  <c r="M107" i="1"/>
  <c r="L66" i="1"/>
  <c r="L84" i="1"/>
  <c r="L87" i="1"/>
  <c r="K57" i="1"/>
  <c r="L65" i="1"/>
  <c r="L83" i="1"/>
  <c r="L86" i="1"/>
  <c r="L32" i="1"/>
  <c r="L46" i="1"/>
  <c r="L49" i="1"/>
  <c r="L64" i="1"/>
  <c r="L68" i="1"/>
  <c r="L82" i="1"/>
  <c r="L85" i="1"/>
  <c r="K107" i="1"/>
  <c r="L395" i="1"/>
  <c r="L403" i="1"/>
  <c r="L50" i="1" l="1"/>
  <c r="L70" i="1"/>
  <c r="L90" i="1"/>
  <c r="L100" i="1"/>
  <c r="L57" i="1"/>
  <c r="L107" i="1"/>
  <c r="M222" i="1" l="1"/>
  <c r="K222" i="1"/>
  <c r="L222" i="1"/>
  <c r="L424" i="1" l="1"/>
  <c r="L367" i="1"/>
  <c r="K130" i="1"/>
  <c r="K8" i="1"/>
  <c r="K13" i="1" s="1"/>
  <c r="L8" i="1" l="1"/>
  <c r="L13" i="1" s="1"/>
  <c r="K34" i="1"/>
  <c r="K367" i="1"/>
  <c r="L413" i="1"/>
  <c r="K419" i="1"/>
  <c r="K424" i="1"/>
  <c r="L34" i="1"/>
  <c r="M367" i="1"/>
  <c r="L408" i="1"/>
  <c r="K408" i="1"/>
  <c r="L419" i="1"/>
  <c r="L130" i="1"/>
  <c r="M130" i="1"/>
  <c r="K339" i="1"/>
  <c r="K413" i="1"/>
  <c r="M339" i="1"/>
  <c r="L384" i="1"/>
  <c r="K384" i="1"/>
  <c r="M424" i="1"/>
  <c r="K534" i="1" l="1"/>
  <c r="K536" i="1" s="1"/>
  <c r="M413" i="1"/>
  <c r="L339" i="1"/>
  <c r="M384" i="1"/>
  <c r="M34" i="1"/>
  <c r="M408" i="1"/>
  <c r="M419" i="1"/>
  <c r="M534" i="1" l="1"/>
  <c r="L534" i="1" s="1"/>
</calcChain>
</file>

<file path=xl/sharedStrings.xml><?xml version="1.0" encoding="utf-8"?>
<sst xmlns="http://schemas.openxmlformats.org/spreadsheetml/2006/main" count="1819" uniqueCount="490">
  <si>
    <t>Pakiet 1 - Cewniki do żył centralnych</t>
  </si>
  <si>
    <t>Lp.</t>
  </si>
  <si>
    <t>opis towaru</t>
  </si>
  <si>
    <t>Nr katalogowy  /Nazwa jak na fakturze</t>
  </si>
  <si>
    <t>jm</t>
  </si>
  <si>
    <t>Ilość</t>
  </si>
  <si>
    <t>cena jednostkowa netto</t>
  </si>
  <si>
    <t>VAT %</t>
  </si>
  <si>
    <t>Wartość netto</t>
  </si>
  <si>
    <t>Wartość VAT</t>
  </si>
  <si>
    <t>Wartość brutto</t>
  </si>
  <si>
    <t>Próbki</t>
  </si>
  <si>
    <t>1.</t>
  </si>
  <si>
    <t>Cewnik do żył centralnych, poliuretanowy, 1-światłowy( 14 G), rozmiar 7F x 15 cm, z odporną na zaginanie   tytanowo-niklową  prowadnicą z końcówką J, o dlugości 50 cm, średnicy 0,89 mm. Z zastawkami dostepu bezigłowego do poszczegolnych świateł cewnika, z dwupunktowym systemem(stałe i ruchome skrzydełko) mocowania cewnika do skóry oraz przezroczystym drenikiem z zaciskiem ślizgowym.  W zestawie igła Seldingera 18G x 70 mm, rozszerzadło   oraz  kabelek umożliwiający  identyfikację położenia cewnika w naczyniu za pomocą odczytu EKG.</t>
  </si>
  <si>
    <t>szt</t>
  </si>
  <si>
    <t>2.</t>
  </si>
  <si>
    <t xml:space="preserve">Cewnik do żył centralnych, poliuretanowy, 2-światłowy(16 G/16G ), rozmiar 7F x 15 cm, z odporną na zaginanie   tytanowo-niklową  prowadnicą z końcówką J, o dlugości 50 cm, średnicy 0,89 mm. Z zastawkami dostepu bezigłowego do poszczegolnych świateł cewnika, z dwupunktowym systemem(stałe i ruchome skrzydełko) mocowania cewnika do skóry oraz przezroczystym drenikiem z zaciskiem ślizgowym. W zestawie igła Seldingera 18G x 70 mm, rozszerzadło   oraz kabelek umożliwiający                                                                                                                                                                           identyfikację położenia cewnika w naczyniu za pomocą odczytu  EKG. </t>
  </si>
  <si>
    <t>3.</t>
  </si>
  <si>
    <t xml:space="preserve">Cewnik do żył centralnych, poliuretanowy,  3-światłowy(16 G/18G/18G ), rozmiar 7F x 15 cm, z odporną na zaginanie   tytanowo-niklową  prowadnicą z końcówką J, o dlugości 50 cm, średnicy 0,89 mm. Z zastawkami dostepu bezigłowego do poszczegolnych świateł cewnika, z dwupunktowym systemem(stałe i ruchome skrzydełko) mocowania cewnika do skóry oraz przezroczystym drenikiem z zaciskiem ślizgowym.  W zestawie igła Seldingera 18G x 70 mm, rozszerzadło   oraz kabelek umożliwiający                                                                                                                                                                           identyfikację położenia cewnika w naczyniu za pomocą odczytu  EKG. </t>
  </si>
  <si>
    <t>RAZEM</t>
  </si>
  <si>
    <t>Pakiet 2 - Akcesoria anestezjologiczne</t>
  </si>
  <si>
    <t>szt.</t>
  </si>
  <si>
    <t>4.</t>
  </si>
  <si>
    <t>Pojemnik wielorazowego użytku 1000ml na wkłady workowe (nie jałowy), wykonany z przezroczystego tworzywa ze skalą pomiarową, wyposażony w zintegrowany zaczep do mocowania oraz króciec obrotowy, chodkowy do przyłączenia próżni, możliwość sterylizacji w temp. 121 st.C, kompatybilny z poz. 4</t>
  </si>
  <si>
    <t>Pojemnik wielorazowego użytku 2000ml na wkłady workowe (nie jałowy), wykonany z przezroczystego tworzywa ze skalą pomiarową, wyposażony w zintegrowany zaczep do mocowania oraz króciec obrotowy, chodkowy do przyłączenia próżni, możliwość sterylizacji w temp. 121 st.C, kompatybilny z poz. 5</t>
  </si>
  <si>
    <t>Dreny do drenażu klatki piersiowej Thorax z trocarem F24x390mm</t>
  </si>
  <si>
    <t>Dreny do drenażu klatki piersiowej Thorax z trocarem F26x390mm</t>
  </si>
  <si>
    <t>Dreny do drenażu klatki piersiowej Thorax z trocarem F28x390mm</t>
  </si>
  <si>
    <t>Dreny do drenażu klatki piersiowej Thorax z trocarem F30x390mm</t>
  </si>
  <si>
    <t>Dreny do drenażu klatki piersiowej Thorax z trocarem F32x390mm</t>
  </si>
  <si>
    <t>op</t>
  </si>
  <si>
    <t>5.</t>
  </si>
  <si>
    <t>6.</t>
  </si>
  <si>
    <t>7.</t>
  </si>
  <si>
    <t>Igła 19G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</si>
  <si>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20G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</si>
  <si>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22G dł.88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</si>
  <si>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 xml:space="preserve">Igła 25G  dł. 120 mm do znieczulenia podpajęczynókowego typu Pencil Point  z igłą prowadzącą 20G/35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</si>
  <si>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 xml:space="preserve">Igła 27G dł. 88 mm   do znieczulenia podpajęczynókowego typu Pencil Point  z igłą prowadzącą 22G/35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</si>
  <si>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Razem</t>
  </si>
  <si>
    <t>Jednorazowy układ oddechowy jednorurowy dwuświatłowy o średnicy 22mm do respiratora dł. 150-280 cm, z kolankiem. Wydajność ogrzania powietrza wdychanego 4,1 stopnia Celcjusza przy przepływie 10 l/min. Rura wydechowa do podłączenia do respiratora rozciągliwa do 50 cm. Jednorazowy, bez zawartości ftalanów, z elastycznymi złączami</t>
  </si>
  <si>
    <t>Zestaw do żywienia dojelitowego Flocare PEG CH 10</t>
  </si>
  <si>
    <t>Zestaw do żywienia dojelitowego Flocare Peg CH 14</t>
  </si>
  <si>
    <t>Zestaw do żywienia dojelitowego Flocare Peg CH 18</t>
  </si>
  <si>
    <t>Worek z zestawem Kangaroo do stosowania grawitacyjnego. Worek wyskalowany, z dużym wlewem od góry, zamykany korkiem, pojemność 1,0 - 1,5 litr. Wykonany z EVA. Zestaw składa się: komora kroplowa, zacisk rolkowy, dren elastyczny posiadający końcówki do podawania leków i płukania zgłębnika, kompatybilny z zgłębnikiem żołądkowym i PEG-iem, nasadka ochronna na końcówkę, pakowany pojedyńczo, sterylizowany (ważność 36 miesięcy), wykonany z PVC</t>
  </si>
  <si>
    <t>Strzykawka j.u. 1ml z igłą 0,45x12mm do tuberkuliny, a'100szt</t>
  </si>
  <si>
    <t>op.</t>
  </si>
  <si>
    <t>Strzykawka j.u do insuliny z igłą G29 (0,33x12) a'100</t>
  </si>
  <si>
    <t xml:space="preserve">Strzykawka j.u. trzyczęściowa 50-60ml cewnikowa typu Janet </t>
  </si>
  <si>
    <t>Aparat do szybkiego przetaczania płynów</t>
  </si>
  <si>
    <t>Igła iniekcyjna j.u.  0,6x30 a 100szt opis j.w</t>
  </si>
  <si>
    <t>Igła iniekcyjna j.u.  0,7x30 a 100szt opis j.w</t>
  </si>
  <si>
    <t>Igła iniekcyjna j.u.  0,8x22 a 100szt opis j.w</t>
  </si>
  <si>
    <t>Igła iniekcyjna j.u.  0,8x40 a 100szt opis j.w</t>
  </si>
  <si>
    <t>Igła iniekcyjna j.u.  0,9x40 a 100szt opis j.w</t>
  </si>
  <si>
    <t>Pojemniki na odpady medyczne 1,0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t>
  </si>
  <si>
    <t>Pojemniki na odpady medyczne 2,0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t>
  </si>
  <si>
    <t>Pojemniki na odpady medyczne 3,0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t>
  </si>
  <si>
    <t>Pojemniki na odpady medyczne 5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t>
  </si>
  <si>
    <t>Pojemniki na odpady medyczne 10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t>
  </si>
  <si>
    <t>Cewnik do odsysania drzewa oskrzelowego z kontrolą ssania, prosty z otworem końcowym i dwoma bocznymi  jednorazowego użytku, gładki, jałowy, rozmiar 14,16, 18CH dł. 50-60cm</t>
  </si>
  <si>
    <t>Worki do dobowej zbiórki moczu 2 litry jałowe z zaworem spustowym typ T</t>
  </si>
  <si>
    <t>Woreczki do pobierania próbek moczu dla chłopców</t>
  </si>
  <si>
    <t>Woreczki do pobierania próbek moczu dla dziewczynek</t>
  </si>
  <si>
    <t>Słoje do dobowej zbiórki moczu z zakrętką  plastikowe 2-2,5l z portem do pobierania próbek</t>
  </si>
  <si>
    <t>Sonda z zatyczką do karmienia noworodków i wcześniaków 6CH</t>
  </si>
  <si>
    <t>Sonda z zatyczką do karmienia noworodków i wcześniaków 8CH</t>
  </si>
  <si>
    <t>Pojemnik bakteriologiczny poj. do 30ml, niesterylny</t>
  </si>
  <si>
    <t xml:space="preserve">Pojemnik bakteriologiczny z łopatką z PP, niesterylny </t>
  </si>
  <si>
    <t>Pojemnik na mocz 100ml</t>
  </si>
  <si>
    <t>Zacisk do pępowiny mikrobiologicznie czysty</t>
  </si>
  <si>
    <t>Szpatułka laryngologiczna jednorazowa  a'100szt.</t>
  </si>
  <si>
    <t>Opaski identyfikacyjne dla noworodków</t>
  </si>
  <si>
    <t>Obuwie ochronne foliowe</t>
  </si>
  <si>
    <t>Pensety jednorazowe</t>
  </si>
  <si>
    <t>Elektrody do EKG samoprzylepne ø 50 mm, op=50 szt</t>
  </si>
  <si>
    <t>Elektrody do EKG samoprzylepne ø 25mm pediatryczne; baza-gąbka; żel-stały</t>
  </si>
  <si>
    <t>Elektrody EKG dla wcześniaków, jednorazowe, samoprzylepne, z przewodami dł. 50 cm, kompatybilne z monitorem MP-30/X2 typ M8002A marki Philips (zestaw zawiera 3 szt)</t>
  </si>
  <si>
    <t>zestaw</t>
  </si>
  <si>
    <t>Żel do USG - wodny, hypoalergiczny, opakowanie = 5 litrów</t>
  </si>
  <si>
    <t>Żel do USG, szt=0,5 litr</t>
  </si>
  <si>
    <t>Żel do EKG, o pojemności 0,5 litra</t>
  </si>
  <si>
    <t xml:space="preserve">Papier EKG do Page Writer 200/300pi M1771A/1770A do HP M1709A </t>
  </si>
  <si>
    <t>Papier EKG do defibrylatora ZOLL M</t>
  </si>
  <si>
    <t>Papier do Printera K65HM USG -High Denistite type</t>
  </si>
  <si>
    <t xml:space="preserve">Papier do Printera K91HG-CE USG   </t>
  </si>
  <si>
    <t>Papier do aparatu KTG Sonical Oxford Team, rozm. 143mm x 150mm x300mm</t>
  </si>
  <si>
    <t>Papier do programatora Biotronik EPR 1000, rozm. 125mm x 111mm</t>
  </si>
  <si>
    <t>Papier do programatora Medtronic 9790/9790c, rozm. 110mm x 150mm</t>
  </si>
  <si>
    <t>Aparat do przetoczeń Infusomat Space Line Standard</t>
  </si>
  <si>
    <t>Aparat do przetoczeń Infusomat Space Line do żywienia dojelitowego z multikonektorem</t>
  </si>
  <si>
    <t>Jałowy zestaw opatrunkowy do terapi podciśnieniowej duży o składzie : opatrunek piankowy z siatkowego poliuretanu o otwartych porach, w kolorze czarnym, w rozmiarze 25x15x3 cm - 1 szt, z drenem w postaci miekkiego elestycznego kanału, zapobiegającego uszkodzeniom tkanek w trakcie terapii, zakończonym z jednej strony szybko-złączką, a z drugiej kątownikiem z prostokątną folią samoprzylepną z zaokrąglonymi brzegami - 1 szt, folia samoprzylepna, okluzyjna 20x30cm - 3 szt, Kompatybilny z urządzeniem Renasys EZ Plus posiadanym przez Zamawiającego</t>
  </si>
  <si>
    <t>Jałowy jednorazowy zbiornik z żelem bakteriobójczym o pojemności 250 ml, z drenem, filtrem przepływowym do podłączenia z aparatem do podciśnieniowego leczenia ran, oraz dodatkowym drenem zakończonym z jednej strony szybko-złączką, a z drugiej  końcówką do podłączenia ze zbiornikiem. Zbiornik bez otworów umożliwiających przypadkową kontaminację i wydostanie się skażonego materiału. Kompatybilny z urządzeniem Renasys EZ Plus posiadanym przez Zamawiającego</t>
  </si>
  <si>
    <t>Dren w postaci miękkiego elastycznego kanału, zapobiegającego uszkodzeniom tkanek w trakcie terapii, zakończonym z jednej strony szybko-złączką, a z drugiej kątownikiem z prostokątną folia samoprzyleną z zaokrąglonymi nbrzegami - 1 szt, Kompatybilny z urządzeniem Renasys EZ Plus posiadanym przez Zamawiającego.</t>
  </si>
  <si>
    <t>Paroprzepuszczalny, transparentny opatrunek z folii poliuretanowej z systemem aplikacji, sterylny, w rozmiarze 15 cm x 20 cm</t>
  </si>
  <si>
    <t>Dot. pakietów, do których nie są wymagane próbki przy składaniu ofert</t>
  </si>
  <si>
    <t>Podsumowanie</t>
  </si>
  <si>
    <t>W celu potwierdzenia spełnienia wymagań Oferent jest zobowiązany dostarczyć próbki towaru (w ilości 1 szt lub 2 szt danej pozycji) na żądanie zamawiającego w terminie do 3 dni roboczych od momentu zawiadomienia pisemnego (fax) o takiej potrzebie.</t>
  </si>
  <si>
    <t>Wartość w €</t>
  </si>
  <si>
    <t>Strzykawka j.u. 5ml dwuczęściowa, skala co 0,2ml rozszerzana do 6ml, przezroczysty cylinder, tłok mleczny,  nazwa producenta na pojedynczej strzykawce, a'100szt</t>
  </si>
  <si>
    <t>Igła iniekcyjna j.u. 1,1x40 a 100szt krótko i długościęta opis j.w</t>
  </si>
  <si>
    <t>Igła iniekcyjna j.u. 1,2x40 a 100szt krótko i długościęta opis j.w</t>
  </si>
  <si>
    <t>Igła iniekcyjna bezpieczna j.u. 0,8x40 a 100 szt opis j.w.</t>
  </si>
  <si>
    <t>Igła iniekcyjna  bezpieczna j.u. 0,9 x40 a 100 szt opis j.w.</t>
  </si>
  <si>
    <t>1 szt</t>
  </si>
  <si>
    <t>3 szt</t>
  </si>
  <si>
    <t>Strzykawka j.u. 2ml dwuczęściowa, skala co 0,1ml rozszerzana do 2,5 ml, przezroczysty cylinder, tłok mleczny,  nazwa producenta na pojedynczej strzykawce, a'100szt</t>
  </si>
  <si>
    <t>Strzykawka j.u. 10 ml dwuczęściowa, skala co 0,5 ml rozszerzana do 11ml, przezroczysty cylinder, tłok mleczny,  nazwa producenta na pojedynczej strzykawce, a'100szt</t>
  </si>
  <si>
    <t>Strzykawka j.u. 20ml dwuczęściowa, skala co 1 ml rozszerzana do 24ml, przezroczysty cylinder, tłok mleczny,  nazwa producenta na pojedynczej strzykawce, a'100szt</t>
  </si>
  <si>
    <t>Golarki jednorazowe, podwójne ostrze, precyzyjnie i dokładnie golące pole operacyjne</t>
  </si>
  <si>
    <t xml:space="preserve">Igła 25G  dł. 88-90 mm do znieczulenia podpajęczynókowego typu Pencil Point  z igłą prowadzącą 20G/35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</si>
  <si>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Uwaga do pakietu: Zestaw - końcówka z regulacją siły ssania i bez regulacji. Ilości w poszczególnych rodzajach w zależności od zapotrzebowań Zamawiającego</t>
  </si>
  <si>
    <t>cena jednostkowa brutto</t>
  </si>
  <si>
    <t>Obuwie ochronne wzmocnione</t>
  </si>
  <si>
    <t>Sonda gastrostomijna do podawania pokarmu, rozm w zakresie CH 18-24, średnica balonu 20 mm, ilość w poszczególnych rozmiarach uzależniony od zapotrzebowań Zamawiającego</t>
  </si>
  <si>
    <t>Pojemnik histopatologiczny z PS ze szczelnym zamknięciem, odporny na formalinę opojemności 500 ml</t>
  </si>
  <si>
    <t>Pojemnik histopatologiczny z PS ze szczelnym zamknięciem, odporny na formalinę opojemności 1000 ml</t>
  </si>
  <si>
    <t>Pojemnik histopatologiczny z PS ze szczelnym zamknięciem, odporny na formalinę opojemności 2000 ml</t>
  </si>
  <si>
    <t>Pojemnik histopatologiczny z PS ze szczelnym zamknięciem, odporny na formalinę opojemności 5000 ml</t>
  </si>
  <si>
    <t>Pojemnik histopatologiczny z PS ze szczelnym zamknięciem, odporny na formalinę opojemności 10000 ml</t>
  </si>
  <si>
    <t>Strzykawka trzyczęściowa bezpieczna, o pojemności 3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</si>
  <si>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5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</si>
  <si>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10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</si>
  <si>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20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</si>
  <si>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Szczoteczki z tworzywa sztucznego jednorazowego użytku sterylne do pobierania wymazów cytologicznych umożliwiających pobranie w rozmazie jednocześnie komórek szyjki macicy, kanału szyjki i strefy transformacji, Cervex-brush</t>
  </si>
  <si>
    <t>Szczoteczki z tworzywa sztucznego jednorazowego użytku sterylne do pobierania wymazów cytologicznych umożliwiających pobranie w rozmazie jednocześnie komórek szyjki macicy, kanału szyjki i strefy transformacji, Cervex-brush combi</t>
  </si>
  <si>
    <t>Szczoteczka cytologiczna wewnątrzkanałowa TYP 1 jałowa</t>
  </si>
  <si>
    <t xml:space="preserve">Maska z osłoną na oczy </t>
  </si>
  <si>
    <t>Żanety do płukania przewodu słuchowego. Sterylne, niepirogenne, poj. 100 ml, z ostrą końcówką typ stożek</t>
  </si>
  <si>
    <t>Zestawy do nakłucia jamy opłucnowej (paracentezy/teracentezy), jałowy, jednorazowy, zawiera: trójdrożny kranik odcinający, 3 igły typ Lancet(14G,18G,16G), worek 2 litrowy z zaworem spustowym</t>
  </si>
  <si>
    <t>Papier do drukarki SONY do aparatu RTG z ramieniem /C/, SONY UPP-210HD, 210mm x 25m</t>
  </si>
  <si>
    <t>Sterylny zestaw osłona na głowicę USG wraz z żelem. Skład: osłona na głowicę USG w rozmiarze 13 x 61 cm, żel sterylny do USG, dwa rodzaje dwupunktowych mocowań osłony do głowicy, sterylna serweta 40 x 40 cm</t>
  </si>
  <si>
    <t>Zamkniety system do nawilżania ResspiFlo o pojemności 500 ml z głowicą</t>
  </si>
  <si>
    <t>Zestaw do paracentezy i teracentezy z igłą Veresa, z zaworemjednokierunkowym lun kranikiem trójdrożnym</t>
  </si>
  <si>
    <t>Szyna aluminiowa Zimmera 420x20mm</t>
  </si>
  <si>
    <t>Elektrody silikonowe z 2 wejściami 6 x 12cm</t>
  </si>
  <si>
    <t>Podkłady do elektrod silikonowych 6x12cm</t>
  </si>
  <si>
    <t>Membrana gumowa z gąbką do aparatu AQUAWIBRON, który Zamawiający posiada</t>
  </si>
  <si>
    <t>Membrana trzyrzędowa - grzebien do aparatu AQUAWIBRON, który Zamawiający posiada</t>
  </si>
  <si>
    <t>Ostrza wymienne chirurgiczne 22 ze stali węglowej opak 100 szt z napisem prdoucenta na każdym ostrzu</t>
  </si>
  <si>
    <t>Ostrza wymienne chirurgiczne 20 ze stali węglowej
opak 100 szt  z napisem prdoucenta na każdym ostrzu</t>
  </si>
  <si>
    <t>Ostrza wymienne chirurgiczne 18 ze stali węglowej
opak 100 szt z napisem prodoucenta na każdym ostrzu</t>
  </si>
  <si>
    <t>Ostrza wymienne chirurgiczne 15 ze stali węglowej
opak 100 szt z napisem producenta na każdym ostrzu</t>
  </si>
  <si>
    <t>Ostrza wymienne chirurgiczne 12 ze stali węglowej
opak 100 szt z napisem prodoucenta na każdym ostrzu</t>
  </si>
  <si>
    <t>Ostrza wymienne chirurgiczne 11 ze stali węglowej
opak 100 szt z napisem prodoucenta na każdym ostrzu</t>
  </si>
  <si>
    <t>Ostrza wymienne chirurgiczne 10 ze stali węglowej
opak 100 szt z napisem prodoucenta na każdym ostrzu</t>
  </si>
  <si>
    <t>Słoje do dobowej zbiórki moczu tzw. Tulipan, plastikowe 2-2,5l z podziałką, z zakrywką</t>
  </si>
  <si>
    <t>Kranik trójdrożny a 50 szt</t>
  </si>
  <si>
    <t>Zatyczka do cewników schodkowa a 100 szt</t>
  </si>
  <si>
    <t>Elektrody do EKG, jednorazowe , żelowe, prostokątne 42 x 56mm, z otworem na przewody holterowskie</t>
  </si>
  <si>
    <t>Jednorazowe spódniczki ginekologiczne, z gumką, nieprześwitujące</t>
  </si>
  <si>
    <t>Jednorazowe klapki włókninowe, antypoślizgowe, z gumką</t>
  </si>
  <si>
    <t xml:space="preserve">Strzykawka j.u. do pomp infuzyjnych 50/60 ml trzyczęściowa, Luer-Lock, tłoczek gumowy, przezroczysty cylinder z polipropylenu, minimalna objetość zalegająca, idealna szczelność i bezskokowy przesuw tłoka w cylindrze, wyraźna, czytelna i trwała skala co 2 ml ułatwiająca dawkowanie, kompatybilna z pompami marki Medima, Ascor, które zamawiający posiada, </t>
  </si>
  <si>
    <t>Strzykawka j.u. 50/60 ml trzyczęściowa do leków światłoczułych (bursztynowa) luer-lock do pomp infuzyjnych. Opis paramatrów j.w.</t>
  </si>
  <si>
    <t>Cewnik Pezzer, sterylny. W zakresie rozmiarów: CH 22, CH 28, CH 30, CH 32, CH 34. Ilości w poszczególnych rozmiarach w zależności od zapotrzebowania Zamawiającego.</t>
  </si>
  <si>
    <t>Cewnik Tiemanna. W zakresie rozmiarów: CH 10, CH 12, CH 14, CH 16, CH 18. Ilości w poszczególnych rozmiarach w zależności od zapotrzebowania Zamawiającego.</t>
  </si>
  <si>
    <t>Igła GRIPPER PLUS wyposażona w gwintowany łącznik luer-lock, nie silikowaną igłę ze szlifem Hubera zapewniającą bezpieczne i pewne wkłucie. Posiada zdejmowany uchwyt igły służący do kontrolowanego wkłucia, zintegrowany dren długości 20,3 cm z zaciskiem typu C pozwalający na szybkie i łatwe zamknięcie lini jedną ręką. Materiał drenu - TOTM, port boczny typ Y z łącznikiem luer-lock, Igła do portów z zabezpieczeniem przed samozakłuciem, nie zawierający lateksu, jednorazowego użytku. zawartość DEHP mniej niż 0,2%. Rozmiar 22G, 20G. Ilość w poszczególnych rozmiarach w zależności od zapotrzebowania Zamawiającego</t>
  </si>
  <si>
    <t>Maska nosowa w rozmiarze XS,S,M,L,XL. Rozmiar w zależności od zapotrzebowań Zamawiającego</t>
  </si>
  <si>
    <t>Układ oddechowy jednorazowego użytku do respiratora FABIAN</t>
  </si>
  <si>
    <t>kpl</t>
  </si>
  <si>
    <t>Rurka tracheostomijna z ruchomym szyldem wg opisu: ruchomy szyld, wykonana z termoplastycznego PVC, silikonowana, mankiet niskociśnieniowy, wysokoobjętościowy, linia rtg na całej długości rurki, miękkie i gładkie przezroczyste skrzydełka szyldu, prowadnica, dwie tasiemki mocujące, balonik kontrolny znakowany rozmiarem rurki, znacznik głębokości wprowadzania, bez lateksu i ftalanów, jałowa jednorazowego użytku</t>
  </si>
  <si>
    <t>Igła motylek z drenem 30cm, 22G</t>
  </si>
  <si>
    <t>Maska tlenowa z drenem 210 cm (dla noworodków, dzieci i dorosłych), wykonana z nietoksycznego PCV, bez lateksu, posiada regulowaną blaszkę na nos i gumke mocującą, dren zakończony uniwersalnymi łącznikami i odporny na zagięcia o przekroju gwiazdkowym, obrotowy łacznik umożliwiający dostosowanie do pozycji pacjenta, jednorazowa, sterylizowana tlenkiem etylenu. Pełen asortyment rozmiarów. Rozmiar wg bieżącego zapotrzebowania Zamawiającego</t>
  </si>
  <si>
    <t>Worki urostomijne, system jednoczęściowy z możliwością odpuszczania treści kranikiem, przeźroczyste, pojemność do 350 ml, wypukłość ok. 3mm, Rozmiar 250 x 150 mm, średnica otworu w zakresie 12-46 mm</t>
  </si>
  <si>
    <t>Worki stomijne jednorazowe, jednoczęściowe z otworem do dopasowania, poprzez docięcie średnicy i możliwością odpuszczania treści. Przeźroczyste lub półprzeźroczyste, zamknięcie na rzepy lub zapinkę, możliwość dopasowania otworu, średnica do przycięcia w zakresie 15-60 mm, rozmiar około 265 x 149 mm, pojemność 650 ml</t>
  </si>
  <si>
    <t>Półmaska ochronna FS-17 VFFP1 nr D klasy FFP2 z zaworem filtrującym, do ochrony dróg oddechowych przed pyłami, aerozolami cząsteczek stałych i aerozolami ciekłymi</t>
  </si>
  <si>
    <t>Strzykawka trzyczęściowa bezpieczna, o pojemności 30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</si>
  <si>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50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</si>
  <si>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 xml:space="preserve">Igła do znieczuleń splotów nerwów obwodowych z krotkim szlifem 30 stopni o rozmiarze 22G x 50 mm. Wpełni izolowana aż do szlifu, połączona na stałe z kablem elektrycznym i drenem do infuzjii. Skalibrowana z Neurostymulatorem Stimuplex HNS 12, który zamawiajacy posiada.  </t>
  </si>
  <si>
    <t xml:space="preserve">Pieluszki  junior dla dzieci o wadze 12-25kg.Posiadają elastyczne ściągacze taliowe, szerokie elastyczne rzepy zapewniają prawidłowe zapięcie,  superchłonny wkład wewnątrz pieluszki wiąże wilgoć w żel i sprawia, że nie ma ona kontaktu ze skórą dziecka, wysokie elastyczne falbanki znajdujące się po obu stronach pieluszki, utrzymują jej zawartość wewnątrz zapobiegając bocznemu przeciekaniu. Pieluszki posiadają atest jakości PZH oraz pozytywną opinię Instytutu Matki i Dziecka.
op.21szt
</t>
  </si>
  <si>
    <t xml:space="preserve">Pieluszki dla niemowląt Mini o wadze od 3 do 6 kilogramów. Mocne rzepy - zapięcia wielokrotnego użytku zapewniające właściwe mocowanie pieluszki. Wysoka chłonność - superchłonny wkład wewnątrz pieluszki wiąże wilgoć w żel i sprawia, że nie ma ona kontaktu ze skórą dziecka. Miękka włóknina o strukturze mikrooczek umożliwia szybkie wchłanianie moczu i wolnych stolców do wnętrza pieluszki, dzięki czemu nie podrażniają one wrażliwej skóry dziecka. Wysokie, elastyczne falbanki znajdujące się po obu stronach pieluszki, utrzymują jej zawartość wewnątrz zapobiegając bocznemu przeciekaniu. Nie zawiera elementów lateksowych i chlorowanych. .Pieluszki posiadają atest jakości PZH oraz pozytywną opinię Instytutu Matki i Dziecka.
 Opakowanie 38szt
</t>
  </si>
  <si>
    <t>Pieluszki Midi  dla niemowląt o wadze od 5 do 9 kg. Szerokie, elastyczne rzepy - zapewniają prawidłowe zapięcie i komfort dziecka podczas poruszania. Szeroki, elastyczny pas taliowy - zapewnia idealne dopasowanie pieluszki i komfort dziecka podczas poruszania. Superchłonny wkład wewnątrz pieluszki wiąże wilgoć w żel i sprawia, że nie ma ona kontaktu ze skórą dziecka. Wysokie elastyczne falbanki - znajdujące się po obu stronach pieluszki, utrzymują jej zawartość wewnątrz zapobiegając bocznemu przeciekaniu. Nie zawiera elementów lateksowych i chlorowanych. .Pieluszki posiadają atest jakości PZH oraz pozytywną opinię Instytutu Matki i Dziecka.Op.32szt</t>
  </si>
  <si>
    <t xml:space="preserve">Pieluszki Maxi  dla niemowląt o wadze od 8 do 18 kg. Szerokie, elastyczne rzepy - zapewniają prawidłowe zapięcie i komfort dziecka podczas poruszania. Szeroki, elastyczny pas taliowy - zapewnia idealne dopasowanie pieluszki i komfort dziecka podczas poruszania. Elastyczne gumki - zapobiegają bocznym przeciekom. Superchłonny wkład wewnątrz pieluszki wiąże wilgoć w żel i sprawia, że nie ma ona kontaktu ze skórą dziecka.
Wysokie elastyczne falbanki - znajdujące się po obu stronach pieluszki, utrzymują jej zawartość wewnątrz zapobiegając bocznemu przeciekaniu .Nie zawiera elementów lateksowych i chlorowanych. .Pieluszki posiadają atest jakości PZH oraz pozytywną opinię Instytutu Matki i Dziecka. Op,27szt
</t>
  </si>
  <si>
    <t>Taśmy rehabilitacyjne Thera Band 5,5 m. Różne kolory</t>
  </si>
  <si>
    <t>Generator + końcówki donosowe</t>
  </si>
  <si>
    <t>Nawilżacz z komorą i z automatycznym pobieraniem wody kompatybilne z układem oddechowym z poz. nr 1</t>
  </si>
  <si>
    <t>Sprawa P/08/02/2017/SJU-MED.</t>
  </si>
  <si>
    <t>Wielkość opakowania handlowego</t>
  </si>
  <si>
    <t>Kryterium jakościowe</t>
  </si>
  <si>
    <t>Filtry do lampy SOLUX niebieskie i czerwone</t>
  </si>
  <si>
    <t>elastyczność, trwałość</t>
  </si>
  <si>
    <t>grubość w zakresie 3 do 5 mm pojedyńczej ścianki</t>
  </si>
  <si>
    <t xml:space="preserve">Wytrzymałość, </t>
  </si>
  <si>
    <t>3 szt.</t>
  </si>
  <si>
    <t>Przyrząd do pobierania leków i płynów z butelek i worków z bezigłowym zaworem., objętość wypełnienia 0,59ml, długość 7,5 cm, przepływ min. 315 ml.</t>
  </si>
  <si>
    <t>Nakładka na palec z haczykiem do amniotomii. Op/100 szt</t>
  </si>
  <si>
    <t>par</t>
  </si>
  <si>
    <t>Ochraniacze na obuwie włókninowe z wkładką antypoślizgową</t>
  </si>
  <si>
    <t>pakowane pojedyńczo w sterylny blister. Sprężystość włosia</t>
  </si>
  <si>
    <t>Wysoka czułość i rozdzielczość</t>
  </si>
  <si>
    <t>Butelka z korkiem typ Pull-Push</t>
  </si>
  <si>
    <t>Wzierniki ginekologiczne jednorazowe XS i S CUSCO. Mocno trzymający zamek, niwelujący ryzyko zamknięcia się wziernika podczas badania.</t>
  </si>
  <si>
    <t>Wzierniki ginekologiczne jednorazowe M CUSCO. Mocno trzymający zamek, niwelujący ryzyko zamknięcia się wziernika podczas badania.</t>
  </si>
  <si>
    <t>Łatwe i szybkie otwieranie z foli za pomocą nacięcia na zgrzewie</t>
  </si>
  <si>
    <t>Uniwersalność rozmiaru, wytrzymałość włókniny, preferowany kolor zielony</t>
  </si>
  <si>
    <t>1 szt.</t>
  </si>
  <si>
    <t>Opakowanie papier-folia - 30 pkt. Opakowanie inne, dopuszczone przez Zamawiającego - 0 pkt.</t>
  </si>
  <si>
    <t>Długość 70 cm - 30 pkt.                Długość powyżej 70 cm - 0 pkt.</t>
  </si>
  <si>
    <t>Cewnik do podawania tlenu przez nos dł. 420 - 500 cm. Miękkie końcówki o gładkich zakończeniach, uniwersalny łącznik, pakowane pojedyńczo</t>
  </si>
  <si>
    <t>Długość 500 cm - 30 pkt.                   Długość poniżej 500cm - 0 pkt.</t>
  </si>
  <si>
    <t>Cewnik urologiczny typ Nelaton nr 6, jednorazowego użytku, sterylny  dł. 40-50cm</t>
  </si>
  <si>
    <t>Cewnik urologiczny typ Nelaton nr 8, jednorazowego użytku, sterylny  dł.  40-50cm</t>
  </si>
  <si>
    <t>Cewnik urologiczny typ Nelaton nr 10, jednorazowego użytku, sterylny  dł. 40-50cm</t>
  </si>
  <si>
    <t>Cewnik urologiczny typ Nelaton nr 12, jednorazowego użytku, sterylny  dł. 40-50cm</t>
  </si>
  <si>
    <t>Cewnik urologiczny typ Nelaton nr 14, jednorazowego użytku, sterylny  dł. 40-50cm</t>
  </si>
  <si>
    <t>Cewnik urologiczny typ Nelaton nr 16, jednorazowego użytku, sterylny  dł. 40-50cm</t>
  </si>
  <si>
    <t>Cewnik urologiczny typ Nelaton nr 18, jednorazowego użytku, sterylny  dł. 40-50cm</t>
  </si>
  <si>
    <t>Cewnik urologiczny typ Nelaton nr 20, jednorazowego użytku, sterylny  dł.  40-50cm</t>
  </si>
  <si>
    <t>Cewnik urologiczny typ Nelaton nr 22, jednorazowego użytku, sterylny  dł.  40-50cm</t>
  </si>
  <si>
    <t>Długość 40cm - 30 pkt.            Długość powyżej 40 cm - 0 pkt.</t>
  </si>
  <si>
    <t>Długość 800cm - 30 pkt.            Długość powyżej 800 cm - 0 pkt.</t>
  </si>
  <si>
    <t>Zgłębnik żołądkowy rozm. 30 oraz rozm. 32,  ilości w poszczególnych rozmiarach wg zapotrzebowania Zamawiającego. Długość w zakresie 800-1000 mm</t>
  </si>
  <si>
    <t>Cewnik do odsysania górnych dróg oddechowych, wykonany z PCW   jednorazowego użytku, gładki , jałowy, sterylizowane tlenkiem etylenu, kolor konektora jest kodem średnicy cewnika. W zakresie rozmiarów: CH 08, CH 10, CH 12, CH 14, CH 16, CH 18. Ilości w poszczególnych rozmiarach w zależności od zapotrzebowania Zamawiającego. Długość w zakresie 40-50cm.</t>
  </si>
  <si>
    <t>Długość 50cm - 30 pkt.            Długość poniżej 50 cm - 0 pkt.</t>
  </si>
  <si>
    <t>Z podziałką - 30 pkt.                              Bez podziałki - 0 pkt.</t>
  </si>
  <si>
    <t>Pojemność 2,5 litr - 30 pkt.                 Pojemność poniżej 2,5 litr - 0 pkt.</t>
  </si>
  <si>
    <t>Cewnik do żyły pępowinowej, rozm.  4CH oraz 5CH, długość w zakresie 30-40 cm, pakowane w sztywnym opakowaniu, sterylne</t>
  </si>
  <si>
    <t>Długość drenu 10 cm - 30 pkt.         Długość drenu poniżej 10cm - 0 pkt.</t>
  </si>
  <si>
    <t>Kranik trójdroźny z drenem o długości w zakresie 5 - 10 cm</t>
  </si>
  <si>
    <t>Łaczniki do drenów typ Y,T i proste. Wykonane z przezroczystego tworzywa, jednorazowe, sterylne, rozmiary kodowane cyframi, oznaczenie na łączniku. Ilości w poszczególnych rozmiarach wg zapotrzebowania Zamawiającego.</t>
  </si>
  <si>
    <t>Pieluchomajtki M   op=30szt. Opis: dwa anatomiczne ukształtowane wkłady chłonne z pulpy celulozowej z superabsorbentem, osłonki boczne na całej długości pieluchy skierowane na zewnątrz, falbanki z przędzą elastyczną zapobiegającą wyciekom w obszarze pachwin, ściągacze taliowe z przudu i z tyłu, cztery elastyczne zapięcia do wielokrotnego mocowania  o rozciągliwości 1 cm (przylepcorzepy), dwa indykatory wilgoci (czrny i zielony), warstwa izolacyjna paroprzepuszczalna na całej powierzchni pieluchy łącznie z bokami, obwód w pasie 75-110 cm, chłonność 2000-2300 ml.</t>
  </si>
  <si>
    <t>Chłonność 2300ml - 30 pkt.            Chłonność poniżej 2300ml - 0 pkt.</t>
  </si>
  <si>
    <t>Pieluchomajtki L   op=30szt, opis jak wyżej, obwód w pasie 100-150 cm, chłonność 2000-2300 ml.</t>
  </si>
  <si>
    <t>Pieluchomajtki XL   op=30szt, opis jak wyżej, obwód w pasie 130-170 cm, chłonność 2300-2600 ml.</t>
  </si>
  <si>
    <t>Chłonność 2600ml - 30 pkt.            Chłonność poniżej 2600ml - 0 pkt.</t>
  </si>
  <si>
    <t>Zgłębnik żołądkowy rozm. w zakresie 12-24, wykonany PCV, sterylny, pakowany pojedyńczo, bez lini RTG, kolor konektora jest oznaczeniem średnicy cewnika, 2 boczne otwory naprzemienne, 2 lub 4 znaczniki głębokości, otwór na końcu cewnika zamknięty, ilości w poszczególnych rozmiarach wg zapotrzebowania Zamawiającego. Długość w zakresie 800-1000 mm</t>
  </si>
  <si>
    <t>Zatyczka uszczelniająca do strzykawki z końcówką Luer i Luer Lock, sterylna, opakowanie a'100szt.</t>
  </si>
  <si>
    <t>składek</t>
  </si>
  <si>
    <t>Papier do EKG ASCARD A 4, 100 lub 150 arkuszy w składce</t>
  </si>
  <si>
    <t>100 arkuszy - 30 pkt.                             150 arkuszy - 0 pkt.</t>
  </si>
  <si>
    <t>Rozszerzenie 20% - 30 pkt.         Rozszerzenie poniżej 20% - 0 pkt.</t>
  </si>
  <si>
    <t>Długościęte - 30 pkt.                   Krótkościęte - 0 pkt.</t>
  </si>
  <si>
    <t>Igła aspiracyjna, szlifowana końcówka ścięta centralnie pod kątem 45 lub 90 stopni 1,2x40 ju. bez filtra, tępa.</t>
  </si>
  <si>
    <t>Cewnik do podawania tlenu przez nos dł. 200-210cm. Miękkie końcówki o gładkich zakończeniach, uniwersalny łącznik, pakowane pojedyńczo</t>
  </si>
  <si>
    <t xml:space="preserve">Strzykawka j.u. do pomp infuzyjnych  20 ml trzyczęściowa, Luer-Lock, tłoczek gumowy, przezroczysty cylinder z polipropylenu, minimalna objetość zalegająca, idealna szczelność i bezskokowy przesuw tłoka w cylindrze, wyraźna, czytelna i trwała skala co 2 ml ułatwiająca dawkowanie, kompatybilna z pompami marki Medima, Ascor, które zamawiający posiada, </t>
  </si>
  <si>
    <t xml:space="preserve">Strzykawka j.u. do pomp infuzyjnych  10 ml trzyczęściowa, Luer-Lock, tłoczek gumowy, przezroczysty cylinder z polipropylenu, minimalna objetość zalegająca, idealna szczelność i bezskokowy przesuw tłoka w cylindrze, wyraźna, czytelna i trwała skala co 2 ml ułatwiająca dawkowanie, kompatybilna z pompami marki Medima, Ascor, które zamawiający posiada, </t>
  </si>
  <si>
    <t xml:space="preserve">Strzykawka j.u. do pomp infuzyjnych  5 ml trzyczęściowa, Luer-Lock, tłoczek gumowy, przezroczysty cylinder z polipropylenu, minimalna objetość zalegająca, idealna szczelność i bezskokowy przesuw tłoka w cylindrze, wyraźna, czytelna i trwała skala co 2 ml ułatwiająca dawkowanie, kompatybilna z pompami marki Medima, Ascor, które zamawiający posiada, </t>
  </si>
  <si>
    <t>Długość 200 cm - 30 pkt.          Długość poniżej 200 cm - 0 pkt.</t>
  </si>
  <si>
    <t xml:space="preserve">Przedłużacz do pomp infuzyjnych przezroczysty, długość drenu 150-200cm, opakowanie jednostkowe typu blister - pack </t>
  </si>
  <si>
    <t>Przedłużacz do pomp infuzyjnych do leków światłoczułych (nie przezroczysty), Długość w zakresie 150-200 cm.</t>
  </si>
  <si>
    <t xml:space="preserve">Kaniula dożylna bezpieczna  w  rozmiarze 22G, 0,9x25 mm, przepływ  min. 36ml/min (niebieska)
Kaniula do wlewów dożylnych typu bezpiecznego z portem bocznym, cewnik wykończony z PUR, samodomykający korek portu górnego, komora wypływu w porcie głównym wyposażona filtr hydrofobowy ułatwiający wizualizację prawidłowości wkłucia, cewnik widoczny w RTG, automatycznie aktywne zabezpieczenie igły w postaci plastikowego zatrzasku zabezpieczającego przed zakłuciem. Paski kontrastujące w promieniach RTG w ilości od 1 do 4
</t>
  </si>
  <si>
    <t xml:space="preserve">Kaniula dożylna bezpieczna  w  rozmiarze:  20G, 1,1x32mm i 1,1x25mm przepływ min. 65ml/min, (różowa)
Kaniula do wlewów dożylnych typu bezpiecznego z portem bocznym, cewnik wykończony z PUR, samodomykający korek portu górmego, komora wypływu w porcie głównym wyposażona w filtr hydrofobowy ułatwiający wizualizację prawidłowości wkłucia, cewnik widoczny w RTG, automatycznie aktywne zabezpieczenie igły w postaci plastikowego zatrzasku zabezpieczającego przed zakłuciem. Paski kontrastujące w promieniach RTG w ilości od 1 do 4
</t>
  </si>
  <si>
    <t xml:space="preserve">Kaniula dożylna bezpieczna  w  rozmiarze:  18G, 1,3x32mm i 1,3x45mm przepływ min. 95ml/min, (zielona)
Kaniula do wlewów dożylnych typu bezpiecznego z portem bocznym, cewnik wykończony z PUR, samodomykający korek portu górmego, komora wypływu w porcie głównym wyposażona w filtr hydrofobowy ułatwiający wizualizację prawidłowości wkłucia, cewnik widoczny w RTG, automatycznie aktywne zabezpieczenie igły w postaci plastikowego zatrzasku zabezpieczającego przed zakłuciem. Paski kontrastujące w promieniach RTG w ilości od 1 do 4
</t>
  </si>
  <si>
    <t>Worki foliowe na zwłoki, białe- matowe ,  na zamek
błyskawiczny, z minimum 4 uchwytami dodatkowo
wzmocnionymi folią, worki muszą być wykonane z wytrzymałej
folii o grubości min. 0,18 mm i wytrzymałości od 150 do 180 kg w
rozmiarach min. 220 cm x min. 90 cm, dno każdego worka
dodatkowo wzmocnione folią – tzn. podwójne dno, pakowane
pojedynczo + do każdego worka dołączone 2 pary rękawiczek
jednorazowych.</t>
  </si>
  <si>
    <t>Wytrzymałość 180 kg - 30 pkt.       Wytrzymałość poniżej 180 kg - 0 pkt.</t>
  </si>
  <si>
    <t>Obwód oddechowy jednorazowy do respiratorów dla dorosłych rozmiar 22M/15F dł. Od 160 do 180cm (2 rury + łącznik Y dł. 180cm)z możliwością odłączenia jednej rury od łącznika Y</t>
  </si>
  <si>
    <t xml:space="preserve">Obwód oddechowy jednorazowy do aparatów do znieczuleń dla dorosłych, dla wielu pacjentów rozmiar 22M-22M/15F dł. 160 do 180cm (2 rury z łącznikiem Y dł. 180cm + 1 rura z workiem oddechowym o pojemności 1,5 - 2l) </t>
  </si>
  <si>
    <t xml:space="preserve">Długość 180 cm - 30 pkt.        Długość poniżej 180 cm - 0 pkt. </t>
  </si>
  <si>
    <t>Zestaw  Yankauer, z kontrolą ssania i bez kontroli ssania.</t>
  </si>
  <si>
    <t>Dren do ssaka dwukrotnie rozszerzony 9x6,6x2500 do 3000mm</t>
  </si>
  <si>
    <t>Staza bezlateksowa, chroniąca przed reakcjami alergicznymi i podrażnieniami, do uciskania żyły przy pobieraniu krwi. Wykonana z szerokiego i rozciągliwego paska gumy syntetycznej. Wysoka wytrzymałość na rozciąganie. Opakowanie a'25szt. umożliwiające wygodne dzielenie perforowanych opasek o długości 45 cm i szerokości 2,0 do 2,5 cm.</t>
  </si>
  <si>
    <t>Szerokość 2,5 cm - 30 pkt. Poniżej 2,5 cm - 0 pkt.</t>
  </si>
  <si>
    <t>Średnica 8 mm - 30 pkt.</t>
  </si>
  <si>
    <t>Zestaw do tracheostomii przezskórnej metodą Seldingera: zestw do tracheotomii przezskórnej bez peana, rurka Blue Line Ultra z mankietem Soft Seal o średnicy wew. 6 do 8mm,</t>
  </si>
  <si>
    <t>Zestaw do tracheostomii przezskórnej metodą Seldingera: zestaw do tracheotomii przezskórnej z peanem wielorazowym, rurka Blue Line Ultra z mankietem Soft Seal o średnicy wew. 6 do 8mm,</t>
  </si>
  <si>
    <t>Miski nerkowate plastikowe białe, długość 18 do 25 cm</t>
  </si>
  <si>
    <t>Baseny dla chorych z pokrywką. Kolor biały lub niebieski. Wielorazowego użytku, odporne na działanie preparatów dezynfekujących zawierające związki chloru i temperaturę do 100 stopni Celcjusza</t>
  </si>
  <si>
    <t>Kolor niebieski - 30 pkt.                    Kolor biały - 0 pkt.</t>
  </si>
  <si>
    <t>Kaczki plastikowe damskie lub męskie w zależności od zapotrzebowań Zamawiającego, z uchwytem do zawieszenia na łóżko. Z zamknięciem higienicznym, pojemność 1200, z podziałką lub bez. Wielorazowego użytku, odporne na działanie preparatów dezynfekujących zawierające związki chlorui temperaturę do 100 stopni Celcjusza.</t>
  </si>
  <si>
    <t>Z podziałką - 30 pkt. Bez podziałki - 0 pkt.</t>
  </si>
  <si>
    <t>Kubek plastikowy - pojniki dla chorych, pojemność 200- 300 ml. W zestawie 2 pokrywki: z małym i dużym otworem.</t>
  </si>
  <si>
    <t>200 ml - 30 pkt.                               Powyżej 200 ml - 0 pkt.</t>
  </si>
  <si>
    <t>Opaski identyfikacyjne dla dorosłych, Wykonane z PVC. Możliwość zapisu danych na kartoniku wsuwanym, zaokrąglone brzegi nie uszkadzające skóry pacjenta. Pakowane po 50 lub 100 szt w opakowaniu</t>
  </si>
  <si>
    <t>Zamknięcie na rzep - 30 pkt.           Zamknięcie na zapinkę - 0 pkt.</t>
  </si>
  <si>
    <t>Przewód doprowadzający wodę - 120 cm - 30 pkt.                                     Poniżej 120 cm - 0 pkt.</t>
  </si>
  <si>
    <t>Dren Redon nr 10 dł. 700 do 750 mm, sterylny, wykonany z medycznejodmiany PCV o optymalnym współczynniku twardości , zapewniającym drożnośc drenu przy jednoczesnym zachowaniu wysokiego stopnia atraumatyczności, naprzemienna perforacja  o długości 15 cm, zapobiegająca aspiracji i wrastaniu tkanek, specjalnie wyprofilowaneatraumatyczne otwory drenujące, miękkie zakończenie drenu, pasek kontrastujący w RTG na całej długości drenu, czytnik głębokości co 1 cm w odległości 5 cm od zakończenia perforacji. Pakowany podwójnie papier folia</t>
  </si>
  <si>
    <t>Długość 700 cm - 30 pkt.                Długość powyżej 700 cm - 0 pkt.</t>
  </si>
  <si>
    <t>Dren Redon nr 12 dł. 700 do 750 mm, sterylny, wykonany z medycznejodmiany PCV o optymalnym współczynniku twardości , zapewniającym drożnośc drenu przy jednoczesnym zachowaniu wysokiego stopnia atraumatyczności, naprzemienna perforacja  o długości 15 cm, zapobiegająca aspiracji i wrastaniu tkanek, specjalnie wyprofilowaneatraumatyczne otwory drenujące, miękkie zakończenie drenu, pasek kontrastujący w RTG na całej długości drenu, czytnik głębokości co 1 cm w odległości 5 cm od zakończenia perforacji. Pakowany podwójnie papier folia</t>
  </si>
  <si>
    <t>Dren Redon nr 14 dł. 700 do 750 mm, sterylny, wykonany z medycznejodmiany PCV o optymalnym współczynniku twardości , zapewniającym drożnośc drenu przy jednoczesnym zachowaniu wysokiego stopnia atraumatyczności, naprzemienna perforacja  o długości 15 cm, zapobiegająca aspiracji i wrastaniu tkanek, specjalnie wyprofilowaneatraumatyczne otwory drenujące, miękkie zakończenie drenu, pasek kontrastujący w RTG na całej długości drenu, czytnik głębokości co 1 cm w odległości 5 cm od zakończenia perforacji. Pakowany podwójnie papier folia</t>
  </si>
  <si>
    <t>Dren Redon nr 16 dł. 700 do 750 mm, sterylny, wykonany z medycznejodmiany PCV o optymalnym współczynniku twardości , zapewniającym drożnośc drenu przy jednoczesnym zachowaniu wysokiego stopnia atraumatyczności, naprzemienna perforacja  o długości 15 cm, zapobiegająca aspiracji i wrastaniu tkanek, specjalnie wyprofilowaneatraumatyczne otwory drenujące, miękkie zakończenie drenu, pasek kontrastujący w RTG na całej długości drenu, czytnik głębokości co 1 cm w odległości 5 cm od zakończenia perforacji. Pakowany podwójnie papier folia</t>
  </si>
  <si>
    <t>Dren Redon nr 18 dł. 700 do 750 mm, sterylny, wykonany z medycznejodmiany PCV o optymalnym współczynniku twardości , zapewniającym drożnośc drenu przy jednoczesnym zachowaniu wysokiego stopnia atraumatyczności, naprzemienna perforacja  o długości 15 cm, zapobiegająca aspiracji i wrastaniu tkanek, specjalnie wyprofilowaneatraumatyczne otwory drenujące, miękkie zakończenie drenu, pasek kontrastujący w RTG na całej długości drenu, czytnik głębokości co 1 cm w odległości 5 cm od zakończenia perforacji. Pakowany podwójnie papier folia</t>
  </si>
  <si>
    <t>Dren Redon nr 20 dł. 700 do 750 mm, sterylny, wykonany z medycznejodmiany PCV o optymalnym współczynniku twardości , zapewniającym drożnośc drenu przy jednoczesnym zachowaniu wysokiego stopnia atraumatyczności, naprzemienna perforacja  o długości 15 cm, zapobiegająca aspiracji i wrastaniu tkanek, specjalnie wyprofilowaneatraumatyczne otwory drenujące, miękkie zakończenie drenu, pasek kontrastujący w RTG na całej długości drenu, czytnik głębokości co 1 cm w odległości 5 cm od zakończenia perforacji. Pakowany podwójnie papier folia</t>
  </si>
  <si>
    <t>Pakiet 3 - System do odsysania pacjenta</t>
  </si>
  <si>
    <t>Pakiet 5 - Wkłady workowe</t>
  </si>
  <si>
    <t>Pakiet 6 - Zestaw Yankauer i dren do ssaka</t>
  </si>
  <si>
    <t>Pakiet 7- Torakochirurgia</t>
  </si>
  <si>
    <t>Pakiet 8 - Zestaw kompaktowy do drenazu klatki piersiowej</t>
  </si>
  <si>
    <t>Pakiet 9 - Igły do znieczuleń</t>
  </si>
  <si>
    <t>Pakiet 10- Dreny Redon</t>
  </si>
  <si>
    <t>Pakiet 11- Nakłuwacze</t>
  </si>
  <si>
    <t>Pakiet 12 - Pojemniki na próbki śluzu</t>
  </si>
  <si>
    <t>Pakiet 13 - Golarki</t>
  </si>
  <si>
    <t>Pakiet 14 - Obwody oddechowe</t>
  </si>
  <si>
    <t>Pakiet 15 - Igła do znieczuleń splotów</t>
  </si>
  <si>
    <t>Pakiet 17- Zgłębnik do żywienia dojelitowego</t>
  </si>
  <si>
    <t>Papier do EKG  Hellige Cardio Smart 21 (o wymiarach składki 297mm x210mm, (100 lub 150)arkuszy w składce)</t>
  </si>
  <si>
    <t>101 arkuszy - 30 pkt.                             150 arkuszy - 0 pkt.</t>
  </si>
  <si>
    <t>Długość 25 cm - 30 pkt.                   Długość poniżej 25 cm - 0 pkt.</t>
  </si>
  <si>
    <t>Przyrząd do przetoczeń płynów infuzyjnych - bursztynowy.  jałowy, niepirogenny, nietoksyczny, nie zawiera lateksu. W składzie: igła biorcza dwukanałowa, osłonka igły biorczej, hydrofobowy filtr powietrza, zatyczka filtra, komora kroplowa o dł. min. 60mm; poj. 12ml wolna od PCV; 20 kropli=1ml+/-0,1ml, filtr płynu o wielkości oczek 15 um, zaciskacz rolkowy regulacja min. 15mm, rolka zaciskacza, dren o długości 150 cm wykonany z PCV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</si>
  <si>
    <t>4 paski wideczne w promieniach RTG - 30 pkt.                                     3 paski - 20pkt.                                                                                2 paski - 10pkt.       1 pasek - 0 pkt.</t>
  </si>
  <si>
    <t>Pojemność 15 ml - 30 pkt.                  Pojemność powyżej 15 ml - 0 pkt.</t>
  </si>
  <si>
    <t>Dłudość drenu 3000 mm - 30 pkt.                                  Długość drenu poniżej 3000 mm - 0 pkt.</t>
  </si>
  <si>
    <t>Pojemność zbiornika 250 ml - 30 pkt. Pojemność inna niż 250 ml w tolerancji +/- 10% i dopuszczona przez Zamawiającego - 0 pkt.</t>
  </si>
  <si>
    <t>Opatrunek w rozmiarze 25x15x3cm - 30 pkt.                                        Opatrunek o innych parametrach +/- 10% i dopuszczony przez Zamawiającego - 0 pkt.</t>
  </si>
  <si>
    <t>Opatrunek w rozmiarze 15x20cm - 30 pkt.                                        Opatrunek o innych parametrach +/- 10% i dopuszczony przez Zamawiającego - 0 pkt.</t>
  </si>
  <si>
    <t>Pakowane po 50 szt - 30 pkt.          Pakowane po 100 szt. - 0 pkt.</t>
  </si>
  <si>
    <t>Nakłuwacze nożykowe, 1,5mm, pakowane po 100 lub 200 szt.</t>
  </si>
  <si>
    <t>Nakłuwacze nożykowe,  2,0mm, pakowane po 100 lub 200 szt.</t>
  </si>
  <si>
    <t>op=200 szt.</t>
  </si>
  <si>
    <t>op= 100 szt.</t>
  </si>
  <si>
    <t>Zamknięty system do odsysania zaintubowanego pacjenta (dorosłego) z cewnikiem o podwójnym świetle dł. cewnika 570mm, rozmiar 12 lub 14, do 72 godz</t>
  </si>
  <si>
    <t>Zamknięty system do odsysania dla pacjentów dorosłych z tracheostomią - dł. cewnika 300mm, rozmiar 12 lub 14 ,do 72 godz</t>
  </si>
  <si>
    <t>Rozmiar 14 - 30 pkt.     Rozmiar 12 - 0 pkt.</t>
  </si>
  <si>
    <t>80 ml - 30 pkt.    100 ml - 0 pkt.</t>
  </si>
  <si>
    <t>Butelki na pokarm matki z zakrętką, pojemność 80 do 100 ml z podziałko co 10 ml, wykonana z tworzywa do przechowywania żywności, jednorazowe, biologicznie czyste</t>
  </si>
  <si>
    <t>Dren płaski 200x7 cm, kompatybilny z urządzeniem Renasys EZ Plus posiadanym przez Zamawiającego</t>
  </si>
  <si>
    <t>Zamkniety system do nawilżania ResspiFlo o pojemności 250 ml z głowicą</t>
  </si>
  <si>
    <t>Pojemnik wielorazowy do dozownika rotametrycznego do tlenu, poliweglanowy, możliwość sterylizacji w 120 stopniach Celcjusza, kompatybilny do dozownika.</t>
  </si>
  <si>
    <t>Pakowane po 100 szt. - 30 pkt.      Pakowane inaczej niż po 100 szt. I dopuszczone przez Zamawiającego - 0 pkt.</t>
  </si>
  <si>
    <t>Nakłuwacze igłowe, głębokość nacięcia 1,5 lub 1,8 mm, pakowane po 100 lub 200 szt.</t>
  </si>
  <si>
    <t>Taca na leki o wymiarach 430x325x60mm, zawiera 16-20 podstawek z miejscami na kieliszki i wsuwki na szczegółowy opis (nazwisko pacjenta, przepisane leki). W kolorze niebieskim lub białym.</t>
  </si>
  <si>
    <t>16 podstawek - 30 pkt.       Więcej niż 16 - 0 pkt.</t>
  </si>
  <si>
    <t>Zgłebnik żołądkowy z zatyczką (klipsem) długość w zakresie 800-1000 mm, rozm. CH14, CH16 oraz CH18</t>
  </si>
  <si>
    <t xml:space="preserve">Linia RTG na całej długości rurki - 30 pkt. </t>
  </si>
  <si>
    <t>Mankiet w kształcie walca - 30 pkt. Mankiet w kształcie stożka - 0 pkt.</t>
  </si>
  <si>
    <t>Z prowadnicą - 30 pkt. Bez prowadnicy - 0 pkt.</t>
  </si>
  <si>
    <t>Maska krtaniowa, silikonowa, jedno lub wielorazowa. Wykonana z PCV, przezroczysta. Rozmiar i objętość mankietu oznaczona na tubusie, uniwersalny łącznik 15 mm, bez lateksu, bez ftalanów. Rozm. 3, 4, 5 w zależności od zapotrzebowania Zamawiającego.</t>
  </si>
  <si>
    <t>Jednorazowa - 30 pkt. Wielorazowa - 0 pkt.</t>
  </si>
  <si>
    <t>Bezigłowy port do zabezpieczania dostępów naczyniowych dla dorosłych z silikonową przezroczystą membraną, kompatybilny ze sprzętem medycznym o zakończeniu Luer - Lock (pojedynczy zawór), wykonany z copolyestru, objętość wypełnienia 0,085ml, przepływ 312ml/min; sterylizowany tlenkiem etylenu, odporny na lipidy i cytostatyki, okres stosowania od 500 do 600 aktywacji</t>
  </si>
  <si>
    <t>600 aktywacji - 30 pkt.   Mniej niż 600 - 0 pkt.</t>
  </si>
  <si>
    <t>W razie potrzeby Zamawiający wezwie o uzupełnienie próbki</t>
  </si>
  <si>
    <t xml:space="preserve">Zestaw do pobierania próbek wydzieliny     pacjentów o pojemności 15 – 40 ml , z możliwością       stosowania w zamkniętym systemie do odsysania oraz ze standardowymi cewnikami w systemie
Otwartym . W składzie pojemnik próbek śluzu połączony z dwoma drenami do systemu ssącego.
Dreny zakończone końcówką „lejek” oraz łącznikiem „schodkowym”, z dodatkową nakrętką do zamknięcia pojemnika.
</t>
  </si>
  <si>
    <t xml:space="preserve">RURKA  INTUBACYJNA  Z MANKIETEM NISKOCIŚNIENIOWYM  , typ Murphy , mankiet w kształcie walca lub stożka , niskociśnieniowy , linia Rtg na całej długości rurki , czytelne oznaczenie rurki , balonik kontrolny oznaczony rozmiarem rurki , zaopatrzona w znaczniki głębokości , jałowa , jednorazowego użytku , przezroczysta, o  zaokrąglonych krawędziach
Rozmiar :  5.0 ; 5.5 ; 6.0 ; 6.5 ; 7.0 ; 7.5 ; 8.0 ; 8.5 ; 9.0 
w zależności od zapotrzebowania zamawiającego.
</t>
  </si>
  <si>
    <t xml:space="preserve">RURKA INTUBACYJNA  DO TERAPII  SURFAKTANTEM  z drugim światłem, bez mankietu,              ustno-nosowa , o zaokrąglonych krawędziach, z oznaczeniem głębokości na rurce , z linią Rtg na całej długości rurki , z opisem rozmiaru na rurce i na łączniku , silikonowa, bez  ftalanów, bez lateksu
Rozmiar :  2.0 ; 2.5 ; 3.0; 3.5 ; 4.0 ; 4,5
</t>
  </si>
  <si>
    <t xml:space="preserve">RURKA  INTUBACYJNA  ZBROJONA typu WOODBRIDGE  z mankietem niskociśnieniowym, 
z prowadnicą lub bez prowadnicy  w komplecie , ze znacznikiem głębokości , wzmocniona drutem ze stali  kwasoodpornej  , linia Rtg na całej długości rurki , dwa oznaczenia rozmiaru rurki na korpusie 
oraz na baloniku  kontrolnym , bez lateksu , bez  ftalanów , sterylna , pakowana folia-papier , 
rozmiar : 7.0 ; 8.0
w zależności od zapotrzebowania zamawiającego
</t>
  </si>
  <si>
    <t xml:space="preserve">RURKA  GUEDEL   ustno-gardłowa , półprzezroczysta , pakowana pojedynczo folia-papier, Sterylna. Rozmiar  :  3  ,  4  ,  5 ,  6 w   zależności od zapotrzebowania
</t>
  </si>
  <si>
    <t>Rozmiar oznaczony kolorem - 30 pkt.  Rozmiar oznaczony w inny sposób - 0 pkt.</t>
  </si>
  <si>
    <t xml:space="preserve">RURKA TRACHEOSTOMIJNA Z MANKIETEM   wykonana z termoplastycznego PVC , mankiet niskociśnieniowy w kształcie walca lub stożka, linia Rtg na całej długości rurki ,   miękkie, gładkie, przezroczyste skrzydełka  szyldu , prowadnica , 
dwie tasiemki  do mocowania , balonik kontrolny znakowany rozmiarem rurki , 
bez lateksu , bez  ftalanów , sterylna , jednorazowego użytku
Rozmiar ;  5.0 ; 5.5 ; 6.0 ; 6.5 ; 7.0 ; 7.5 ; 8.0 ; 9.0
w zależności od zapotrzebowania zamawiającego
</t>
  </si>
  <si>
    <t xml:space="preserve">RURKA TRACHEOSTOMIJNA  BEZ  MANKIETU  wykonana z termoplastycznego PVC , miękkie , gładkie ,przezroczyste skrzydełka szyldu , linia Rtg na całej długości rurki, prowadnica w rurce, z łącznikiem 15 mm,
dwie tasiemki do mocowania , bez lateksu ,bez  ftalanów , sterylna , j.u.
Rozmiar :  5.0 ; 6.0 ; 7.0 ; 8.0 ; 9.0 w zależności od zapotrzebowania zamawiającego.
</t>
  </si>
  <si>
    <t>PROWADNICA DO RUREK INTUBACYJNYCH  aluminiowa , pokryta PVC, z miękką końcówką ,sterylna , jednorazowego użytku, pełny zakres rozmiarów  2.0 ; 3.0 ; 4.0 ,5.0 w zależności od zapotrzebowań zamawiającego</t>
  </si>
  <si>
    <t>Pakiet 4 - Maski</t>
  </si>
  <si>
    <t xml:space="preserve">MASKA  DO WENTYLACJI  NIEINWAZYJNEJ    USTNO-NOSOWA ,   FullLife , bez portu wydechowego, bezprzeciekowa ,  nie ograniczająca pola widzenia , zapewnia minimalny kontakt z twarzą pacjenta, wyposażona w minimum dwa paski mocujące : żuchwowy i szyjny, Jednorazowego użytku. Rozmiar: M, L 
</t>
  </si>
  <si>
    <t xml:space="preserve">MASKA TWARZOWA  jednorazowego użytku , z nadmuchiwanym mankietem , z zaworem lub bez zaworu do regulacji mankietu, rozmiary kodowane kolorem , bez lateksu i DEHP
Rozmiar : 3 ; 4 ; 5 ; 6  w zależności od zapotrzebowania
</t>
  </si>
  <si>
    <t>Z zaworem do regulacji - 30 pkt.   Bez zaworu - 0 pkt.</t>
  </si>
  <si>
    <t>Na żądanie</t>
  </si>
  <si>
    <t xml:space="preserve">Dwa paski mocujące – 30
Inny sposób mocowania -   0
</t>
  </si>
  <si>
    <t xml:space="preserve">RURKA   INTUBACYJNA   bez mankietu ,  ustno- nosowa ,typ MURPHY, wykonana z  termoplastycznego PVC , linia RTG, czytelne oznaczenie rurki , podwójne oznaczenie głębokości, skala co 1 -2  cm, bez lateksu , bez  ftalanów , jałowa , ju , przezroczysta , o zaokrąglonych krawędziach, w  rozmiarach :  2.0 ; 2.5 ; 3.0 ; 3.5 ;  4.0  ; 5.0 ;  6.0 ;  7.0  w zależności  od  zapotrzebowania zamawiającego.
</t>
  </si>
  <si>
    <t>Zamawiający będzie oceniał ostrość igieł na podstawie subiektywnej oceny dostarczonych próbek w skali od 0 do 30.</t>
  </si>
  <si>
    <r>
      <t>Jednorazowy fartuch chirurgiczny, jałowy, pełnobarierowy zgodny z normą EN 13795 1-3, gramatura 35-40 g/m</t>
    </r>
    <r>
      <rPr>
        <sz val="9"/>
        <rFont val="Calibri"/>
        <family val="2"/>
        <charset val="238"/>
      </rPr>
      <t>²</t>
    </r>
    <r>
      <rPr>
        <sz val="9"/>
        <rFont val="Arial"/>
        <family val="2"/>
      </rPr>
      <t>. Rękaw zakończony elastycznym mankietem z dzianiny, rękaw o kroju typu reglan w całości wzmocnione poprzez zastosowanie włókniny PP/PE o gramaturze 63-83 g/m</t>
    </r>
    <r>
      <rPr>
        <sz val="9"/>
        <rFont val="Calibri"/>
        <family val="2"/>
        <charset val="238"/>
      </rPr>
      <t>²</t>
    </r>
    <r>
      <rPr>
        <sz val="9"/>
        <rFont val="Arial"/>
        <family val="2"/>
      </rPr>
      <t>. Tylne części fartucha zachodzą na siebie, umiejscowienie troków w kartoniku umożliwia zawiązywanie ich zgodnie z procedurami postępowania aseptycznego, zachowanie sterylności tylnej części fartucha. Szwy wykonane techniką ultradźwiękową. Rozmiar M, L</t>
    </r>
  </si>
  <si>
    <t>Zamawiający będzie oceniał jakość golarek na podstawie subiektywnej oceny dostarczonych próbek w skali od 0 do 30.</t>
  </si>
  <si>
    <t>Dren tlenowy do Ambu dł. 200-213 cm</t>
  </si>
  <si>
    <t xml:space="preserve">Długość drenu </t>
  </si>
  <si>
    <t>Maska tlenowa z nebulizatorem i drenem 210 cm, wykonana z nietoksycznego PCV, bez lateksu, posiada regulowaną blaszkę na nos i gumke mocującą, dren zakończony uniwersalnymi łącznikami i odporny na zagięcia o przekroju gwiazdkowym, Nebulizator o poj. 6-10 ml i skalowany co 1 ml. Jednorazowa, sterylizowana tlenkiem etylenu.</t>
  </si>
  <si>
    <t>Pojemność nebulizatora 6 ml - 30 pkt. powyżej 6 ml - 0 pkt.</t>
  </si>
  <si>
    <t>Zestaw kompaktowy do drenażu klatki piersiowej, sterylny, dwukomorowy, umożliwiający podłączenie drenów umieszczonych w jamie opłucnowej podczas zabiegu operacyjnego lub w sytuacjach nagłych, komora kolekcyjna o pojemności 2500 do 3000 ml, wyraźna skala ilości drenowanego płynu, zabezpieczony port przy drenie łączącym umożliwiający pobieranie świeżo zdrenowanego płynu do badań, przycisk z filtrem do rozszczelniania układu i wyrównania poziomu ciśnień, port do podłączenia i współpracy z "przenośną próznią", stabilny, z uchwytem do przenoszenia i zawieszania przy łóżku pacjenta, dren łączący elastyczny i przeźroczysty, zabezpieczony przed zagięciem metalową sprężyną, umożliwiający zlokalizowanie zaległej treści, z zatyczką, wszystkie elementy w jednym sterylnym opakowaniu</t>
  </si>
  <si>
    <t>Pojemność komory 3000 ml - 30 pkt.   Poniżej 3000 ml - 0 pkt</t>
  </si>
  <si>
    <t>Igła 18G dł. 88 mm do znieczulenia podpajęczynkówkowego  ze szlifem Quinkiego. Z mandrynem szczelnie wypełniającym światło igły  oraz przezroczystym uchwytem z lub bez pryzmatu zmieniającego kolor  w momencie  kontaktu z płynem mózgowo – rdzeniowym. Uchwyt igły ze znacznikiem kierunku ścięcia szlifu igły, uchwyt mandrynu w kolorze odpowiadającym kodowi rozmiarów</t>
  </si>
  <si>
    <t>Z pryzmatem zmieniającym kolor - 30 pkt.  Bez pryzmatu - 0 pkt.</t>
  </si>
  <si>
    <t>Zgłębnik PUR do żywienia dojelitowego  CH 10 dł 110-130 cm. Przezroczysty, elastyczny przewód zgłębnika, z poliuretanu, z linią kontrastującą w promieniach RTG, łącznik umożliwiający polączenie z przyrządem do żywienia dojelitowego,  z prowadnicą umożliwiającą wprowadzenie zgłębnika do przewodu pokarmowego, sterylny</t>
  </si>
  <si>
    <t>Długośc 130 cm - 30 pkt.   Poniżej 130 cm - 0 pkt.</t>
  </si>
  <si>
    <t>Zgłębnik PUR do żywienia dojelitowego CH 12 dł. 110 - 130 cm. Opis jak wyżej.</t>
  </si>
  <si>
    <t>Długośc 130 cm - 30 pkt.   Długość 120 cm - 20 pkt. Długość 110 cm - 0 pkt.</t>
  </si>
  <si>
    <t>Pojemność worka 1,5 litr - 30 pkt. Poniżej 1,5 litr - 0 pkt.</t>
  </si>
  <si>
    <t>Średnica balonu 20 mm - 30 pkt. Powyęj 20 mm - 0 pkt.</t>
  </si>
  <si>
    <t>Igła do znieczuleń splotów nerwów obwodowych typu Stimuplex Ultra 360, 22G. Rozm. igły 0,70 x 45mm lub 0,7x50mm, o podwyższonej echogeniczności, bardzo dobrze widoczna pod USG. Skalibrowana do pracy z neurostymulatorem Stimuplex HNS 12, który Zamawiający posiada. Wygodny karbowany uchwyt ze znacznikiem kierunku szlifu oraz zintegrowanymi w tylnej części kabelkiem elektrycznym i drenikiem infuzyjnym. Igła pokryta gładką warstwą izolacyjną na całej swojej długości poza szlifem. Szlif 30 stopni, znaczniki głębokości wkłucia igły co 1 cm, powierzchnia echogeniczna o lepszej widoczności pod USG na trzech odcinkach od czubka igły, powierzchnia echogeniczna musi znajdować się na odcinku 20 mm od czubka igły i dawać echo w postaci trzech czytelnych odcinków, sterylna, pakowana pojedyńczo.</t>
  </si>
  <si>
    <t>Rozm. Igły 0,7x50mm - 30 pkt. Rozm. Igły 0,7x45mm - 0 pkt.</t>
  </si>
  <si>
    <t>Jednorazowy układ oddechowy do nieinwazyjnego wspomagania oddychania u noworodków Infant Flow (średnica 10mm na całości układu). Podgrzewane ramię wdechowe, przewód doprowadzający wodę do nawilżacza 90-120cm (odcinek pomiarowy do proxymalnego pomiaru ciśnienia w drogach oddechowych zakończony końcówką cylindryczno - stożkową), ramię wdechowe kompatybilne z nawilżaczem z serii MR290, MR850</t>
  </si>
  <si>
    <t>Z odżywką - 30 pkt. Bez odżywki - 0 pkt.</t>
  </si>
  <si>
    <t>Trwałośc termometru 80000 pomiarów - 30 pkt.  Poniżej 80000 pomiarów - 0 pkt.</t>
  </si>
  <si>
    <r>
      <t>Termometry medyczne bezdotykowe, technologia podczerwieni, pomiar na tętnicy skroniowej z odległości 5-8 cm, gwarancja min. 12 miesiące, czas pomiaru 1-5 sekund, zakres temperatury 10</t>
    </r>
    <r>
      <rPr>
        <sz val="9"/>
        <rFont val="Calibri"/>
        <family val="2"/>
        <charset val="238"/>
      </rPr>
      <t>°C - 40°C, wilgotność ≤85%, zasilanie na baterie AA, dokładność pomiaru ±0,3°C, automatyczne wyłączenie po 5 sekundach, trwałość termometru gwarantowana na conajmniej 40000 - 80000 pomiarów, instrukcja obsługi w języku polskim, możliwość pomiaru temperatury pokojowej i powierzchni.</t>
    </r>
  </si>
  <si>
    <t>Dozownik wykonany z mosiądzu chromowanego, odpornego na uderzenia i pęknięcia - 30 pkt.  Dozownik wykonany z tworzywa - 0 pkt.</t>
  </si>
  <si>
    <t>Na żadanie</t>
  </si>
  <si>
    <t>Objetość worka resuscytatora 2000 ml - 30 pkt.  Poniżej 2000 ml - 0 pkt.</t>
  </si>
  <si>
    <r>
      <t>Resuscytator dla dorosłych, worek wykonany z silikonu, bez lateksu, Końcówki wlotu i wylotu powietrzastożkowe zgodnie z normą ISO, zastawka oddechowa posiada stożek 22M i 15F umożliwiające podłączenie maski lub rurki dotchawicznej, zawór pacjenta wyposażony w zawór nadmiarowy ciśnieniowy, wyposażony w końcówkę umożliwiającą podaż tlenu, autoklawowalny w temperaturze 134</t>
    </r>
    <r>
      <rPr>
        <sz val="9"/>
        <rFont val="Calibri"/>
        <family val="2"/>
        <charset val="238"/>
      </rPr>
      <t>°</t>
    </r>
    <r>
      <rPr>
        <sz val="9"/>
        <rFont val="Arial"/>
        <family val="2"/>
      </rPr>
      <t>C, objetość worka resuscytatora 1500 do 2000 ml</t>
    </r>
  </si>
  <si>
    <t>Butelka REDON do długotrwałego odsysania ran o pojemności 150-200ml, jednorazowa, sterylna, pakowana papier-folia.</t>
  </si>
  <si>
    <t>Pojemność 200 ml - 30 pkt. Poniżej 200 ml - 0 pkt.</t>
  </si>
  <si>
    <t>Pakiet 16 - Capnoflex</t>
  </si>
  <si>
    <t>Pojemniki na odpady medyczne 0,5-0,7 litrowe, jednorazowego użytku, sztywne, odporne na działanie wilgoci, odporne na przebicia i uderzenia, umożliwiające bezpieczne i łatwe usuwanie każdego rodzaju ostrych odpadów medycznych, z wieczkiem zabezpieczającym, oznakowanie międzynarodowym znakiem ostrzegawczym, kolor żółty lub czerwony.</t>
  </si>
  <si>
    <t>Kolor czerwony - 30 pkt.  Kolor żółty - 0 pkt.</t>
  </si>
  <si>
    <t>Dozownik rotametryczny do tlenu, pojedyńczy, kompatybilny do zamkniętego systemu nawilżania Resspiflo. Zakres przepływu 0-6 litr/min, mocowany do punktu typ AGA, dołączony paszport techniczny. Możliwość podłączenia pojemnika respiflo-jednorazowego lub kompletu nawilżacza z butelką. Gwarancja min. 24 miesiące. W okresie gwarancji Wykonawca przeprowadzi przeglądy w zakresie zgodnym z wymogami określonymi w karcie gwarancyjnej producenta.</t>
  </si>
  <si>
    <t>Cewnik Foley silikonowe: dwudrożne, wykonane z czystego elastomeru silikonowego, pakowane sterylnie. Rozm. CH14 - CH20. Ilość w poszczególnych rozmiarach wg zapotrzebowań Zamawiającego</t>
  </si>
  <si>
    <t>Cewnik zewnętrzny jednoczęściowy, samoprzylepny, wykonany w 100% z silikonu medycznego, przezroczysty, od środka pokryty warstwą kleju zawierającego hydrokoloid, z możliwością przyłączenia worka do zbiórki moczu. Długość 9 - 9,5 cm, średnica od 25 do 41 mm</t>
  </si>
  <si>
    <t>Zestaw Cystofix  CH 10, długość cewnika 65 cm, worek na mocz o poj. 1,5 do 2,0 litr</t>
  </si>
  <si>
    <t>Pojemność worka na mocz 2 litr - 30 pkt. Poniżej 2 litr - 0 pkt.</t>
  </si>
  <si>
    <t>Ostrza do strzygarek 3M nr 9681, które zamawiający posiada, sterylne. Wielkośc opakowania od 1 do 50 szt.</t>
  </si>
  <si>
    <t>Ostrza do strzygarki kompatybilne ze stzygarką 3M model 9660 CHANGER. Wielkośc opakowania od 10 do 50 szt.</t>
  </si>
  <si>
    <t>Opakowanie 10 szt. - 30 pkt. Opakowanie powyżej 10 szt. - 0 pkt.</t>
  </si>
  <si>
    <t>Majtki higieniczne dla pacjentów dorosłych, jednorazowe, rozm. 2XL oraz 3XL w kolorze białym lub innym dopuszczonym przez Zamawiającego</t>
  </si>
  <si>
    <t>Kolor biały - 30 pkt. Kolor inny - 0 pkt.</t>
  </si>
  <si>
    <t>Igła iniekcyjna j.u.  0,7x22 a 100szt opis j.w</t>
  </si>
  <si>
    <t>Igła do punkcji lędźwiowej u noworodka. Rozm. 0,6x88mm, 0,7x40mm, 0,7x88mm, 0,8x88mm. Ilości w poszczególnych rozmiarach wg zapotrzebowania Zamawiającego</t>
  </si>
  <si>
    <t>Zamawiający będzie oceniał ostrość kaniul na podstawie subiektywnej oceny dostarczonych próbek w skali od 0 do 30.</t>
  </si>
  <si>
    <t>5 szt.</t>
  </si>
  <si>
    <t>2 szt.</t>
  </si>
  <si>
    <t>Pakiet 27 - Drobny sprzęt medyczny</t>
  </si>
  <si>
    <t xml:space="preserve">Osłonki na głowice dopochwową USG, pakowane pojedyńczo, sterylnie w blister </t>
  </si>
  <si>
    <t>Zamawiający będzie oceniał elastyczność prowadnicy i szczelność podczas aspiracji krwi po podłączeniu strzykawki do igły na podstawie subiektywnej oceny dostarczonych próbek w skali od 0 do 30.</t>
  </si>
  <si>
    <t>Urządzenie do treningu oddechu  Threshold PEP</t>
  </si>
  <si>
    <t>Zestaw z pojedyńczą linią do pomiaru ciśnienia krwi metodą krwawą. Dokładność pomiaru dla całości lini od 1,5% do 5 % potwierdzone certyfikatem i oznaczone na opakowaniu</t>
  </si>
  <si>
    <t>Zestaw z podwójnymi liniami do pomiaru ciśnienia krwi metodą krwawą. Dokładność pomiaru dla całości lini od 1,5% do 5 % potwierdzone certyfikatem i oznaczone na opakowaniu</t>
  </si>
  <si>
    <t>Dokładność pomiaru 1,5% - 30 pkt.   Powyżej - 0 pkt.</t>
  </si>
  <si>
    <t>Pakiet 28 - Drobny sprzęt medyczny</t>
  </si>
  <si>
    <t>Przyrząd do przetaczania krwi i preparatów krwi, jałowy, niepirogenny, nietoksyczny, nie zawierający lateksu. W skład przyrządu wchodzą: igła biorcza dwukanałowa, osłonka igły biorczej, hydrofobowy filtr powietrza, zatyczka filtra, komora kroplowa o długości 90mm; pojemność 18 ml wolna od PCV; 20 kropli=1ml+/-0,1ml, filtr krwi o wielkości oczek 200 um, zaciskacz rolkowy z regulacją min. 15mm, rolka zaciskacza, dren medyczny z PVC nie zawierający ftalanów o długości 150 cm, łącznik stożkowy typ luer-lock, osłonka łącznika. Opakowanie jednostkowe typ blister-pack, sterylizowane EO. Nazwa producenta na opakowaniu.</t>
  </si>
  <si>
    <t>Przyrząd do przetaczania płynów infuzyjnych, jałowy, niepirogenny, nietoksyczny, nie zawiera lateksu. W składzie: igła biorcza dwukanałowa ścieta dwupłaszczyznowo, osłonka igły biorczej, hydrofobowy filtr powietrza, zatyczka filtra, komora kroplowa o dł. min. 60mm w części przeźroczystej; poj. 12ml wolna od PCV; 20 kropli=1ml+/-0,1ml, filtr płynu o wielkości oczek 15 um, zaciskacz rolkowy regulacja min. 15mm, rolka zaciskacza, dren o długości 150 cm wykonany z PCV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</si>
  <si>
    <t>Gramatura 40g/m² - 30 pkt.        Poniżej 40 g/m² - 0 pkt.   Wzmocnienie 80 g/m² - 30 pkt.  Poniżej 80 g/m² - 0 pkt.</t>
  </si>
  <si>
    <t>Kieliszki do podawania leków j.u  a' 75 szt.</t>
  </si>
  <si>
    <t>op=75 szt.</t>
  </si>
  <si>
    <t>Po 2 szt. z każdego rozmiaru</t>
  </si>
  <si>
    <t xml:space="preserve">Czepek do mycia głowy pacjenta nie wymagający dodatkowego namoczenia głowy, w opakowaniu pomagającym utrzymać temparaturę czepka oraz zapewniającym możliwość podgrzewania w kuchence mikrofalowej Ph neutralne, bez parabenów i alkoholu. Wykonany z polaru poliestrowo-wiskozowego laminowany polietylenem. Nasączony szamponem kosmetycznym z odżywką. Zawiera min. wyciąg z pszenicy, aloes, pantenol, glicerol, benzoesan sodu, sorbinian potasu, kwasdehydrooctowy. Testowany dermatologicznie
</t>
  </si>
  <si>
    <t>1 op.</t>
  </si>
  <si>
    <t>2 szt. różne rozm.</t>
  </si>
  <si>
    <t>2 szt. w różnych rozm.</t>
  </si>
  <si>
    <t>2 szt</t>
  </si>
  <si>
    <t xml:space="preserve">Cewnik Foleya Ch 8 i 10 dwudrożny z balonem 3-5ml, sterylny, lateks pokryty silikonem , pakowany podwójnie opakowanie wewnętrzne folia, opakowanie zewnętrzne papier-folia. </t>
  </si>
  <si>
    <t xml:space="preserve">Worek na wymioty z bezpiecznym zamknięciem  pojemność 1,5 litra, wskaźnik poziomu co100 ml. </t>
  </si>
  <si>
    <t>Igła filtracyjna, jednorazowa 1,2 x 30-40mm z centralnym ścięciem pod kątem 45 stopni, sterylna, apirogenna, eliminująca zanieczyszczenia cząsteczkami szkła przy aspiracji ze szklanych ampułek, z filtrem cząsteczkowym 5µ dla efektywnej filtracji szkła, metalu, gumy i innych zanieczyszczeń, op. a'100 szt.</t>
  </si>
  <si>
    <r>
      <rPr>
        <sz val="9"/>
        <rFont val="Arial"/>
        <family val="2"/>
        <charset val="238"/>
      </rPr>
      <t>Rozszerzenie 20% - 30 pkt</t>
    </r>
    <r>
      <rPr>
        <sz val="9"/>
        <color rgb="FFFF0000"/>
        <rFont val="Arial"/>
        <family val="2"/>
        <charset val="238"/>
      </rPr>
      <t>.</t>
    </r>
    <r>
      <rPr>
        <sz val="9"/>
        <rFont val="Arial"/>
        <family val="2"/>
      </rPr>
      <t xml:space="preserve">         Rozszerzenie poniżej 20% - 0 pkt.</t>
    </r>
  </si>
  <si>
    <t>Kaniula neonatologiczna typu Neoflon BD G24 - 0,7 (średnica) x 19 mm (długość), przeznaczona do delikatnych naczyń żylnych, stosowane na oddziałach pediatrycznych i geriatrycznych. Trójkątne ostrze igły i stożkowata końcówka kaniuli, wykonana z PTFE co umożliwia łatwe wrowadzanie kaniuli i redukuje ryzyko uszkodzenia żyły, nie zawiera lateksu oraz PCV, sterylna, min. przepływ 13ml/min</t>
  </si>
  <si>
    <t>Kaniula neonatologiczna typu Venflon BD G22 - 0,8 (średnica) x 25 (długość) mm, min. przepływ 31ml/min Opis j.w.</t>
  </si>
  <si>
    <t>Kaniula dożylna neoatologiczna typu Neoflon BD G26 GA, 0,6x19, min. przepływ 13ml/min, inne parametry j.w.</t>
  </si>
  <si>
    <t>Igła do PENA 0,25x5mm a' 100</t>
  </si>
  <si>
    <t>Igła do PENA 0,25x6mm a' 100</t>
  </si>
  <si>
    <t>500 aktywacji - 30 pkt.   Mniej niż 500 - 0 pkt.</t>
  </si>
  <si>
    <t>Podwójny bezigłowy port do zabezpieczania dostępów naczyniowych z drenem, z silikonową membraną kompatybilny ze sprzętem medycznym typu Luer - Lock, z zaciskaczem na drenie, stosowany do leków światłoczułych, objętość wypełnienia 0,35ml, zawór wykonany z copolyestru, odporny na lipidy i cytostatyki, długość 10 cm, przepływ 143-145ml/min, ilośc aktywacji od 450 do 500, sterylizowany tlenkiem etylenu,</t>
  </si>
  <si>
    <t>Potrójny bezigłowy port do zabezpieczania dostępów naczyniowych z drenem, z silikonową membraną kompatybilny ze sprzętem medycznym typu Luer - Lock, z zaciskaczem na drenie objętość wypełnienia 0,42ml, zawór wykonany z copolyestru, odporny na lipidy i cytostatyki, długość 10 cm, przepływ 143-145ml/min, wymagana ilośc aktywacji 0d 450 do 500, sterylizowany tlenkiem etylenu,</t>
  </si>
  <si>
    <t>Zestaw do lewatyw z kanką</t>
  </si>
  <si>
    <t xml:space="preserve">Cewnik Foleya CH12- CH24  dwudrożny z balonem 5-15ml, lub 30 ml sterylny, lateks pokryty silikonem, pakowany podwójnie opakowanie wewnętrzne folia, opakowanie zewnętrzne papier-folia. Ilość w poszczególnych rozmiarach wg zapotrzebo2wań Zamawiającego. Z plastikową zastawką lub bez. </t>
  </si>
  <si>
    <t>Z zastawką plastikową - 30 pkt. Bez zastawki - 0 pkt</t>
  </si>
  <si>
    <r>
      <t xml:space="preserve">  Ścięcie pod kątem 45</t>
    </r>
    <r>
      <rPr>
        <sz val="9"/>
        <rFont val="Calibri"/>
        <family val="2"/>
        <charset val="238"/>
      </rPr>
      <t>°</t>
    </r>
    <r>
      <rPr>
        <sz val="9"/>
        <rFont val="Arial"/>
        <family val="2"/>
      </rPr>
      <t xml:space="preserve"> - 30 pkt          Ścięcie pod kątem 90 stopni - 0 pkt</t>
    </r>
  </si>
  <si>
    <t>Igła iniekcyjna j.u.  0,5x25 a 100szt  niepirogenne, sterylne, data ważności i produkcji na opakowaniu, nietoksyczne, posiadające kod kolorów na opakowaniu jednostkowym i zbiorczym odpowiadający rozmiarowi igły, zaznaczony rodzaj ścięcia igły na opakowaniu jednostkowym, Wszystkie igły poz. 13-28 od jednego producenta.</t>
  </si>
  <si>
    <t>Dren łączący 100 x 7 mm sterylny, do kanału ssącego i pojemnika Sherwood przy odzyskiwaniu wydzieliny z drzewa oskrzelowego podczas bronchoskopii.</t>
  </si>
  <si>
    <t>Cewnik do hemodializy 12F do 14F, dwukanałowy, dł.max 15cm, prosta prowadnica, koszulka prowadnicy, rozszerzacz, igła prosta</t>
  </si>
  <si>
    <t>Zamawiający będzie oceniał zapinki pod kątem łatwości zapinania i odpinania na końcówkach drenu na podstawie subiektywnej oceny dostarczonej próbki w skali od 0 do 30.</t>
  </si>
  <si>
    <t>Łącznik martwa przestrzeń zespolony z łącznikiem kątowym, podwójnie obrotowym, ze zmiennym kształcie lub karbowany prosty, złącza 22F - 22M/15F, objętość martwej przestrzeni od 20 do 50ml, długość od 8 do 15 cm, jednorazowy, sterylny</t>
  </si>
  <si>
    <t>Zmienny kształt - 30 pkt.   Karbowany prosty - 0 pkt.</t>
  </si>
  <si>
    <t>Możliwośc przenoszenia pacjenta o masie 150 kg - 30 pkt. Poniżej 150 kg - 0 pkt.</t>
  </si>
  <si>
    <t>Jednorazowe szczoteczki do chirurgicznego mycia rąk, z zatyczką do czyszczenia paznokci lub bez zatyczki, plastikowe.</t>
  </si>
  <si>
    <t>Z zatyczką - 30 pkt.  Bez zatyczki - 0 pkt.</t>
  </si>
  <si>
    <t>Pojemnik histopatologiczny z PS ze szczelnym zamknięciem, odporny na formalinę opojemności 100 ml +/- 20%</t>
  </si>
  <si>
    <t>Pojemność podana w opisie - 30 pkt.  Pojemnośc miescząca się w tolerancji 20% i dopusczone przez Zamawiającego - 0 pkt.</t>
  </si>
  <si>
    <t>Marker chirurgiczny z wyskalowaną podziałką lub bez podziałki, sterylny</t>
  </si>
  <si>
    <t>Wkład workowy j.u 2000ml. na wydzielinę z trwale dołączoną spłaszczoną pokrywą, uszczelniający automatycznie po włączeniu ssaka z zastawką zapopiegającą wypływowi wydzieliny do źródła próżni z portem do pobierania próbek lub bez.</t>
  </si>
  <si>
    <t>Wkład workowy j.u 1000ml. na wydzielinę z trwale dołączoną spłaszczoną pokrywą, uszczelniający automatycznie po włączeniu ssaka z zastawką zapopiegającą wypływowi wydzieliny do źródła próżni z portem do pobierania próbek lub bez.</t>
  </si>
  <si>
    <t>Z portem do pobierania próbek - 30 pkt. Bez portu do pobierania próbek - 0 pkt.</t>
  </si>
  <si>
    <t>Cewnik Couvelair CH 20,  2-bieżny silikonowany lub lateksowy</t>
  </si>
  <si>
    <t>Cewnik Couvelair CH 22,  2-biezny silikonowany lub lateksowy</t>
  </si>
  <si>
    <t>Cewnik Couvelair CH 20,  3-biezny silikonowany lub lateksowy</t>
  </si>
  <si>
    <t>Cewnik Couvelair CH 22,  3-biezny silikonowany lub lateksowy</t>
  </si>
  <si>
    <t>Silikonowany - 30 pkt.  Lateksowy - 0 pkt</t>
  </si>
  <si>
    <t>Długość drenu 150 cm - 30 - pkt.     Poniżej 150 cm i dopuszczony przez Zamawiającego - 0 pkt.</t>
  </si>
  <si>
    <t xml:space="preserve">PROWADNICA  BOUGIE – do trudnej intubacji – wykonana z materiału o właściwościach poślizgowych , elastyczna , wzmocniona na całej długości , skalowana co 1cm , zagięty koniec, ułatwiający wprowadzenie , jałowa, jedno  lub wielorazowa, Rozmiar  :  5.0 / 60 cm
</t>
  </si>
  <si>
    <t xml:space="preserve">Jednorazowy zestaw do pomiaru kanometrii do modułu KapnoFlex, składający się z adaptera, lini pomiarowej długości 2,5 do 3 m oraz modułu z filtrem kapno, kompatybilnego z modułem kapnoflex monitora DASH 3000. </t>
  </si>
  <si>
    <t>Długość lini 3 m - 30 pkt. Poniżej 3 m - 0 pkt.</t>
  </si>
  <si>
    <t>Zestaw do toalety j.ustnej zawierający szczoteczkę do zębów z odsysaniem lub bez odsysania, z zastawką do regulacji siły odsysania oraz z gąbką na górnej powierzchni, bezalkoholowy płyn do płukania ust z 0,05% rozstworem chlorku cetylopirydyny, gąbka-aplikator, preparat nawilżający do ust na bazie wodnej</t>
  </si>
  <si>
    <t>Z odsysaniem - 30 pkt.  Bez odsysania - 0 pkt.</t>
  </si>
  <si>
    <t>Strzykawka j.u. Cewnikowa 100ml z dodatkowym łącznikiem luer</t>
  </si>
  <si>
    <t>Filtr antybakteryjny do ssaka</t>
  </si>
  <si>
    <t>Pakiet 18- Worek Kangaroo</t>
  </si>
  <si>
    <t>Pakiet 19 - Strzykawki jednorazowe i inny sprzęt jednorazowego użytku</t>
  </si>
  <si>
    <t>Pakiet 20- Strzykawki bezpieczne</t>
  </si>
  <si>
    <t>Pakiet 21- Cewniki do podawania tlenu</t>
  </si>
  <si>
    <t>Pakiet 22- Pojemniki na odpady medyczne</t>
  </si>
  <si>
    <t>Pakiet 23- Pojemniki histopatologiczne</t>
  </si>
  <si>
    <t>Pakiet 24 - Butelki na pokarm matki</t>
  </si>
  <si>
    <t>Pakiet 25 - Cewniki urologiczne, cewniki do odsysania, zgłębmiki żołądkowe</t>
  </si>
  <si>
    <t>Pakiet 26 - Drobny sprzęt medyczny</t>
  </si>
  <si>
    <t>Pakiet 29 - Szczoteczki cytologiczne</t>
  </si>
  <si>
    <t>Pakiet 30- Elektrody, żele, rejestratory</t>
  </si>
  <si>
    <t>Pakiet 31 - Worki na zwłoki</t>
  </si>
  <si>
    <t>Pakiet 32 - Pieluchomajtki</t>
  </si>
  <si>
    <t>Pakiet 33 - Zestaw do cewnikowania</t>
  </si>
  <si>
    <t>Pakiet 34- Maski medyczne</t>
  </si>
  <si>
    <t>Pakiet 35- Cewnik Couvelair</t>
  </si>
  <si>
    <t>Pakiet 36- Cystofix</t>
  </si>
  <si>
    <t>Pakiet 37- Toaleta pacjenta</t>
  </si>
  <si>
    <t>Pakiet 38- Zestaw do tracheostomii przezskórnej</t>
  </si>
  <si>
    <t>Pakiet 39- Termometry medyczne</t>
  </si>
  <si>
    <t>Pakiet 40- Osprzęt do urzadzenia Renasys Plus EZ</t>
  </si>
  <si>
    <t>Pakiet 41 - Ostrza do strzygarek</t>
  </si>
  <si>
    <t>Pakiet 42 - System RespiFlo</t>
  </si>
  <si>
    <t>Pakiet 43 - Klapki i spódniczki ginekologiczne jednorazowe</t>
  </si>
  <si>
    <t>Pakiet 44 - Igły Gripper</t>
  </si>
  <si>
    <t>Pakiet 45 - Akcesoria neonatologiczne</t>
  </si>
  <si>
    <t xml:space="preserve">Pakiet 46 - Cewnik do dializ </t>
  </si>
  <si>
    <t>Pakiet 47 - Aparat AMBU</t>
  </si>
  <si>
    <t>Pakiet 48 - Worki stomijne</t>
  </si>
  <si>
    <t>Pakiet 49 - Fartuch chirurgiczny</t>
  </si>
  <si>
    <t>Pakiet 50 - Akcesoria do fizykoterapii</t>
  </si>
  <si>
    <t>Pakiet 51 - Odsysanie ran</t>
  </si>
  <si>
    <t>Pakiet 52 - Linia Art. Line</t>
  </si>
  <si>
    <t>Pakiet 53 - Łącznik martwa przestrzeń</t>
  </si>
  <si>
    <t>Pakiet 54 - Podkład do przenoszenia pacjenta</t>
  </si>
  <si>
    <t>Zestaw do cewnikowania jednorazowy o składzie: 1 szt. serweta laminowana, celulozowo polietylenowa 40g/m², rozm 50/60cm, 1 szt. serweta laminowana celulozowo polietylenowa 40 g/m² z otworem 5 cm i rozcięciem rozm 75/90cm, 2 szt. rękawice nitrylowe rozm. M z wywiniętymi mankietami, tupfer kula 17N rozm. 20x20cm - 5 szt. Kompresy z gazy 17N 8W rozm. 7,5 x 7,5 cm - 8 szt. penseta plastikowa około 13 cm - 1 szt. pean plastikowy około 14 cm - 1 szt. pojemnik plastikowy 125 cm - 1 szt. zesztaw zapakowany w opakowanie typ twardy blister, jednokomorowy stanowiący jednocześnie miskę do pracy, elementy poza twardym blisterem stanowiące skład zestawu: strzykawka wypełniona jałową wodą z 10% gliceryną - 1 szt. strzykawka wypełniona lubrykantem z lidokainą od 6 do 10 ml.</t>
  </si>
  <si>
    <t>Strzykawka wypełniona lubrykantem z lidokainą 6 ml - 30 pkt. Strzykawka wypełniona lubrykantem z lidokainą powyżej 6 ml - 0 pkt.</t>
  </si>
  <si>
    <t>Załącznik nr 5 do SIWZ</t>
  </si>
  <si>
    <t>Opis wymagań minimalnych z ilością przewidywanego zużycia w okresie jednego roku</t>
  </si>
  <si>
    <t>Podkład z możliwością przenoszenia pacjenta o masie od 120 do 150 kg z wkładem chłonnym zawierającym superabsorbent, umożliwiający trwałe zatrzymanie płynu w rdzeniu, w rozm. 210 x 80 cm, rdzeń chłonny rozm. 200 x 60 cm, zapewniający trwałe zatrzymanie bakterii w tym MRSA, E.coli</t>
  </si>
  <si>
    <t>Podkład z wkładem chłonnym zawierający superabsorbent, umożliwiający trwałe zatrzymywanie płynu w rdzeniu, rozm. 60 x 60 cm, podfoliowany, rdzeń chłonny zapewniający trwałe zatrzymanie bakterii w tym MRSA, E.coli oraz zapobiegający powstawaniu odleżyn. Kolor biały lub inny dopuszczony przez Zamawiającego.</t>
  </si>
  <si>
    <t>Kolor biały - 30 pkt. Kolor inny dopuszczony przez Zamawiającego - 0 pkt.</t>
  </si>
  <si>
    <t>Podkład z wkładem chłonnym zawierający superabsorbent, umożliwiający trwałe zatrzymywanie płynu w rdzeniu, rozm. 60 x 60 cm, oddychający, rdzeń chłonny zapewniający trwałe zatrzymanie bakterii w tym MRSA, E.coli oraz zapobiegający powstawaniu odleżyn. Kolor biały lub inny dopuszczony przez Zamawiającego.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</si>
</sst>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0_ ;[Red]\-#,##0.00,"/>
    <numFmt numFmtId="165" formatCode="#,##0_ ;[Red]\-#,##0,"/>
    <numFmt numFmtId="166" formatCode="#,###.00"/>
  </numFmts>
  <fonts count="51"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b/>
      <sz val="8"/>
      <name val="Arial"/>
      <family val="2"/>
    </font>
    <font>
      <sz val="9"/>
      <name val="Arial"/>
      <family val="2"/>
    </font>
    <font>
      <b/>
      <sz val="9"/>
      <name val="Arial"/>
      <family val="2"/>
    </font>
    <font>
      <sz val="9"/>
      <name val="Arial"/>
      <family val="2"/>
      <charset val="238"/>
    </font>
    <font>
      <b/>
      <sz val="9"/>
      <name val="Arial"/>
      <family val="2"/>
      <charset val="238"/>
    </font>
    <font>
      <b/>
      <sz val="10"/>
      <name val="Arial"/>
      <family val="2"/>
      <charset val="238"/>
    </font>
    <font>
      <b/>
      <sz val="8"/>
      <name val="Arial"/>
      <family val="2"/>
      <charset val="238"/>
    </font>
    <font>
      <sz val="8"/>
      <color rgb="FFFF0000"/>
      <name val="Arial"/>
      <family val="2"/>
    </font>
    <font>
      <b/>
      <sz val="8"/>
      <color rgb="FFFF0000"/>
      <name val="Arial"/>
      <family val="2"/>
    </font>
    <font>
      <sz val="9"/>
      <color rgb="FFFF0000"/>
      <name val="Arial"/>
      <family val="2"/>
    </font>
    <font>
      <sz val="10"/>
      <name val="Arial CE"/>
      <charset val="238"/>
    </font>
    <font>
      <sz val="9"/>
      <color rgb="FFFF0000"/>
      <name val="Arial"/>
      <family val="2"/>
      <charset val="238"/>
    </font>
    <font>
      <b/>
      <sz val="10"/>
      <color indexed="10"/>
      <name val="Arial"/>
      <family val="2"/>
      <charset val="238"/>
    </font>
    <font>
      <sz val="10"/>
      <color rgb="FFFF0000"/>
      <name val="Arial"/>
      <family val="2"/>
    </font>
    <font>
      <b/>
      <sz val="10"/>
      <color rgb="FFFF0000"/>
      <name val="Arial"/>
      <family val="2"/>
    </font>
    <font>
      <b/>
      <sz val="9"/>
      <color rgb="FFFF0000"/>
      <name val="Arial"/>
      <family val="2"/>
    </font>
    <font>
      <b/>
      <sz val="10"/>
      <color rgb="FFFF0000"/>
      <name val="Arial"/>
      <family val="2"/>
      <charset val="238"/>
    </font>
    <font>
      <b/>
      <sz val="9"/>
      <color rgb="FFFF0000"/>
      <name val="Arial"/>
      <family val="2"/>
      <charset val="238"/>
    </font>
    <font>
      <b/>
      <sz val="9"/>
      <color indexed="10"/>
      <name val="Arial"/>
      <family val="2"/>
      <charset val="238"/>
    </font>
    <font>
      <u/>
      <sz val="9"/>
      <name val="Arial"/>
      <family val="2"/>
    </font>
    <font>
      <sz val="12"/>
      <color theme="1"/>
      <name val="Calibri"/>
      <family val="2"/>
      <charset val="238"/>
      <scheme val="minor"/>
    </font>
    <font>
      <sz val="8"/>
      <color rgb="FF00B0F0"/>
      <name val="Arial"/>
      <family val="2"/>
    </font>
    <font>
      <b/>
      <sz val="9"/>
      <color rgb="FF00B0F0"/>
      <name val="Arial"/>
      <family val="2"/>
    </font>
    <font>
      <b/>
      <sz val="8"/>
      <color rgb="FF00B0F0"/>
      <name val="Arial"/>
      <family val="2"/>
    </font>
    <font>
      <sz val="9"/>
      <color rgb="FF00B0F0"/>
      <name val="Arial"/>
      <family val="2"/>
    </font>
    <font>
      <b/>
      <sz val="10"/>
      <color rgb="FF00B0F0"/>
      <name val="Arial"/>
      <family val="2"/>
    </font>
    <font>
      <sz val="8"/>
      <color rgb="FF7030A0"/>
      <name val="Arial"/>
      <family val="2"/>
    </font>
    <font>
      <b/>
      <sz val="9"/>
      <color rgb="FF7030A0"/>
      <name val="Arial"/>
      <family val="2"/>
    </font>
    <font>
      <sz val="9"/>
      <color rgb="FF7030A0"/>
      <name val="Arial"/>
      <family val="2"/>
    </font>
    <font>
      <sz val="10"/>
      <color rgb="FF00B0F0"/>
      <name val="Arial"/>
      <family val="2"/>
    </font>
    <font>
      <sz val="9"/>
      <color rgb="FF00B0F0"/>
      <name val="Arial"/>
      <family val="2"/>
      <charset val="238"/>
    </font>
    <font>
      <b/>
      <sz val="9"/>
      <color rgb="FF00B0F0"/>
      <name val="Arial"/>
      <family val="2"/>
      <charset val="238"/>
    </font>
    <font>
      <b/>
      <sz val="8"/>
      <color rgb="FF00B0F0"/>
      <name val="Arial"/>
      <family val="2"/>
      <charset val="238"/>
    </font>
    <font>
      <b/>
      <sz val="10"/>
      <color rgb="FF00B0F0"/>
      <name val="Arial"/>
      <family val="2"/>
      <charset val="238"/>
    </font>
    <font>
      <i/>
      <sz val="8"/>
      <name val="Arial"/>
      <family val="2"/>
    </font>
    <font>
      <i/>
      <sz val="9"/>
      <name val="Arial"/>
      <family val="2"/>
    </font>
    <font>
      <sz val="8"/>
      <name val="Arial"/>
      <family val="2"/>
      <charset val="238"/>
    </font>
    <font>
      <sz val="8"/>
      <color theme="1"/>
      <name val="Arial"/>
      <family val="2"/>
    </font>
    <font>
      <b/>
      <sz val="9"/>
      <color theme="1"/>
      <name val="Arial"/>
      <family val="2"/>
    </font>
    <font>
      <b/>
      <sz val="8"/>
      <color theme="1"/>
      <name val="Arial"/>
      <family val="2"/>
    </font>
    <font>
      <sz val="9"/>
      <color theme="1"/>
      <name val="Arial"/>
      <family val="2"/>
    </font>
    <font>
      <b/>
      <sz val="10"/>
      <color theme="1"/>
      <name val="Arial"/>
      <family val="2"/>
    </font>
    <font>
      <sz val="9"/>
      <name val="Calibri"/>
      <family val="2"/>
      <charset val="238"/>
    </font>
    <font>
      <sz val="7"/>
      <name val="Arial"/>
      <family val="2"/>
    </font>
    <font>
      <b/>
      <sz val="12"/>
      <name val="Arial"/>
      <family val="2"/>
      <charset val="238"/>
    </font>
  </fonts>
  <fills count="5">
    <fill>
      <patternFill patternType="none"/>
    </fill>
    <fill>
      <patternFill patternType="gray125"/>
    </fill>
    <fill>
      <patternFill patternType="solid">
        <fgColor indexed="42"/>
        <bgColor indexed="27"/>
      </patternFill>
    </fill>
    <fill>
      <patternFill patternType="solid">
        <fgColor indexed="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style="thin">
        <color indexed="64"/>
      </top>
      <bottom/>
      <diagonal/>
    </border>
    <border>
      <left/>
      <right style="thin">
        <color indexed="8"/>
      </right>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style="thin">
        <color indexed="8"/>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64"/>
      </left>
      <right/>
      <top/>
      <bottom style="thin">
        <color indexed="64"/>
      </bottom>
      <diagonal/>
    </border>
    <border>
      <left style="thin">
        <color indexed="8"/>
      </left>
      <right style="thin">
        <color indexed="8"/>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top style="thin">
        <color indexed="8"/>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64"/>
      </right>
      <top/>
      <bottom/>
      <diagonal/>
    </border>
  </borders>
  <cellStyleXfs count="13">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16" fillId="0" borderId="0"/>
    <xf numFmtId="0" fontId="2" fillId="0" borderId="0"/>
    <xf numFmtId="0" fontId="1" fillId="0" borderId="0"/>
    <xf numFmtId="0" fontId="26" fillId="0" borderId="0"/>
    <xf numFmtId="0" fontId="16" fillId="0" borderId="0"/>
    <xf numFmtId="43" fontId="16" fillId="0" borderId="0" applyFont="0" applyFill="0" applyBorder="0" applyAlignment="0" applyProtection="0"/>
    <xf numFmtId="0" fontId="16" fillId="0" borderId="0"/>
  </cellStyleXfs>
  <cellXfs count="894">
    <xf numFmtId="0" fontId="0" fillId="0" borderId="0" xfId="0"/>
    <xf numFmtId="0" fontId="3" fillId="0" borderId="0" xfId="0" applyFont="1"/>
    <xf numFmtId="1" fontId="3" fillId="0" borderId="0" xfId="0" applyNumberFormat="1" applyFont="1"/>
    <xf numFmtId="4" fontId="3" fillId="0" borderId="0" xfId="0" applyNumberFormat="1" applyFont="1"/>
    <xf numFmtId="0" fontId="4" fillId="0" borderId="0" xfId="0" applyFont="1" applyBorder="1"/>
    <xf numFmtId="0" fontId="5" fillId="0" borderId="0" xfId="0" applyFont="1" applyFill="1" applyBorder="1"/>
    <xf numFmtId="1" fontId="5" fillId="0" borderId="0" xfId="0" applyNumberFormat="1" applyFont="1" applyFill="1" applyBorder="1" applyAlignment="1">
      <alignment horizontal="center"/>
    </xf>
    <xf numFmtId="4" fontId="5" fillId="0" borderId="0" xfId="0" applyNumberFormat="1" applyFont="1" applyFill="1" applyBorder="1"/>
    <xf numFmtId="4" fontId="5" fillId="0" borderId="0" xfId="1" applyNumberFormat="1" applyFont="1" applyFill="1" applyBorder="1" applyAlignment="1" applyProtection="1"/>
    <xf numFmtId="0" fontId="7" fillId="0" borderId="0" xfId="0" applyFont="1" applyFill="1" applyBorder="1"/>
    <xf numFmtId="4" fontId="6" fillId="2" borderId="1" xfId="0" applyNumberFormat="1" applyFont="1" applyFill="1" applyBorder="1" applyAlignment="1">
      <alignment horizontal="center" vertical="center" wrapText="1"/>
    </xf>
    <xf numFmtId="4" fontId="7" fillId="0" borderId="1" xfId="1"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xf>
    <xf numFmtId="9" fontId="9"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1" fontId="9" fillId="0" borderId="1" xfId="0" applyNumberFormat="1" applyFont="1" applyFill="1" applyBorder="1" applyAlignment="1">
      <alignment horizontal="center" vertical="center"/>
    </xf>
    <xf numFmtId="0" fontId="3" fillId="0" borderId="0" xfId="0" applyFont="1" applyFill="1" applyBorder="1"/>
    <xf numFmtId="0" fontId="9" fillId="0" borderId="1" xfId="0" applyFont="1" applyFill="1" applyBorder="1" applyAlignment="1">
      <alignment horizontal="center" vertical="center" wrapText="1"/>
    </xf>
    <xf numFmtId="4" fontId="11" fillId="0" borderId="1" xfId="1" applyNumberFormat="1" applyFont="1" applyFill="1" applyBorder="1" applyAlignment="1" applyProtection="1">
      <alignment horizontal="center" vertical="center"/>
    </xf>
    <xf numFmtId="4" fontId="11" fillId="0" borderId="1" xfId="0" applyNumberFormat="1" applyFont="1" applyFill="1" applyBorder="1" applyAlignment="1">
      <alignment horizontal="center" vertical="center"/>
    </xf>
    <xf numFmtId="4" fontId="6" fillId="0" borderId="0" xfId="0" applyNumberFormat="1" applyFont="1" applyFill="1" applyBorder="1" applyAlignment="1" applyProtection="1">
      <alignment horizontal="center" vertical="center" wrapText="1"/>
    </xf>
    <xf numFmtId="4" fontId="6" fillId="0" borderId="0" xfId="1" applyNumberFormat="1" applyFont="1" applyFill="1" applyBorder="1" applyAlignment="1" applyProtection="1">
      <alignment horizontal="center"/>
    </xf>
    <xf numFmtId="4" fontId="6" fillId="0" borderId="0" xfId="0" applyNumberFormat="1" applyFont="1" applyFill="1" applyBorder="1" applyAlignment="1">
      <alignment horizontal="center"/>
    </xf>
    <xf numFmtId="0" fontId="6" fillId="2" borderId="1" xfId="0" applyFont="1" applyFill="1" applyBorder="1" applyAlignment="1">
      <alignment horizontal="center" vertical="center" wrapText="1"/>
    </xf>
    <xf numFmtId="0" fontId="7" fillId="0" borderId="0" xfId="0" applyFont="1"/>
    <xf numFmtId="0" fontId="7" fillId="0" borderId="0" xfId="0" applyFont="1" applyBorder="1"/>
    <xf numFmtId="0" fontId="7" fillId="0" borderId="1" xfId="0" applyFont="1" applyBorder="1" applyAlignment="1">
      <alignment wrapText="1"/>
    </xf>
    <xf numFmtId="0" fontId="3" fillId="0" borderId="0" xfId="0" applyFont="1" applyBorder="1"/>
    <xf numFmtId="0" fontId="7" fillId="0" borderId="1" xfId="0" applyFont="1" applyBorder="1"/>
    <xf numFmtId="0" fontId="7" fillId="0" borderId="1" xfId="0" applyFont="1" applyBorder="1" applyAlignment="1">
      <alignment vertical="center"/>
    </xf>
    <xf numFmtId="1" fontId="7" fillId="0" borderId="1" xfId="0" applyNumberFormat="1" applyFont="1" applyBorder="1" applyAlignment="1">
      <alignment vertical="center"/>
    </xf>
    <xf numFmtId="166" fontId="7" fillId="0" borderId="12" xfId="1" applyNumberFormat="1" applyFont="1" applyFill="1" applyBorder="1" applyAlignment="1" applyProtection="1">
      <alignment vertical="center"/>
    </xf>
    <xf numFmtId="1" fontId="7" fillId="0" borderId="12" xfId="1" applyNumberFormat="1" applyFont="1" applyFill="1" applyBorder="1" applyAlignment="1" applyProtection="1">
      <alignment vertical="center"/>
    </xf>
    <xf numFmtId="9" fontId="7" fillId="0" borderId="13" xfId="1" applyNumberFormat="1" applyFont="1" applyFill="1" applyBorder="1" applyAlignment="1" applyProtection="1">
      <alignment vertical="center"/>
    </xf>
    <xf numFmtId="1" fontId="3" fillId="0" borderId="0" xfId="0" applyNumberFormat="1" applyFont="1" applyBorder="1"/>
    <xf numFmtId="4" fontId="3" fillId="0" borderId="0" xfId="0" applyNumberFormat="1" applyFont="1" applyBorder="1"/>
    <xf numFmtId="0" fontId="5" fillId="0" borderId="0" xfId="4" applyFont="1" applyFill="1" applyBorder="1" applyAlignment="1">
      <alignment horizontal="left" vertical="center" wrapText="1"/>
    </xf>
    <xf numFmtId="0" fontId="5" fillId="0" borderId="0" xfId="4" applyFont="1" applyFill="1" applyBorder="1" applyAlignment="1">
      <alignment horizontal="center" vertical="center"/>
    </xf>
    <xf numFmtId="0" fontId="13" fillId="0" borderId="0" xfId="0" applyFont="1" applyFill="1" applyBorder="1"/>
    <xf numFmtId="0" fontId="13" fillId="0" borderId="0" xfId="0" applyFont="1" applyFill="1" applyBorder="1" applyAlignment="1">
      <alignment horizontal="center"/>
    </xf>
    <xf numFmtId="1" fontId="13" fillId="0" borderId="0" xfId="0" applyNumberFormat="1" applyFont="1" applyFill="1" applyBorder="1" applyAlignment="1">
      <alignment horizontal="center"/>
    </xf>
    <xf numFmtId="4" fontId="14" fillId="0" borderId="0" xfId="0" applyNumberFormat="1" applyFont="1" applyFill="1" applyBorder="1" applyAlignment="1" applyProtection="1">
      <alignment horizontal="center" vertical="center" wrapText="1"/>
    </xf>
    <xf numFmtId="0" fontId="6" fillId="0" borderId="0" xfId="0" applyFont="1" applyFill="1" applyBorder="1" applyAlignment="1">
      <alignment horizontal="center" vertical="center"/>
    </xf>
    <xf numFmtId="0" fontId="3" fillId="0" borderId="0" xfId="0" applyFont="1" applyFill="1" applyBorder="1" applyAlignment="1">
      <alignment vertical="center"/>
    </xf>
    <xf numFmtId="0" fontId="7" fillId="0" borderId="0" xfId="0" applyFont="1" applyFill="1" applyBorder="1" applyAlignment="1">
      <alignment vertical="center"/>
    </xf>
    <xf numFmtId="0" fontId="7" fillId="0" borderId="22" xfId="0" applyFont="1" applyFill="1" applyBorder="1" applyAlignment="1">
      <alignment vertical="center" wrapText="1"/>
    </xf>
    <xf numFmtId="0" fontId="7" fillId="0" borderId="12" xfId="0" applyFont="1" applyFill="1" applyBorder="1" applyAlignment="1">
      <alignment vertical="center" wrapText="1"/>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4" fontId="5" fillId="0" borderId="0" xfId="1" applyNumberFormat="1" applyFont="1" applyFill="1" applyBorder="1" applyAlignment="1" applyProtection="1">
      <alignment horizontal="center" vertical="center"/>
    </xf>
    <xf numFmtId="4" fontId="5" fillId="0" borderId="0" xfId="0" applyNumberFormat="1" applyFont="1" applyFill="1" applyBorder="1" applyAlignment="1">
      <alignment horizontal="center" vertical="center"/>
    </xf>
    <xf numFmtId="0" fontId="7" fillId="0" borderId="1" xfId="0" applyFont="1" applyBorder="1" applyAlignment="1">
      <alignment horizontal="center" vertical="center"/>
    </xf>
    <xf numFmtId="1" fontId="7" fillId="0" borderId="1" xfId="0" applyNumberFormat="1" applyFont="1" applyBorder="1" applyAlignment="1">
      <alignment horizontal="center" vertical="center"/>
    </xf>
    <xf numFmtId="9" fontId="7" fillId="0" borderId="1" xfId="3" applyFont="1" applyFill="1" applyBorder="1" applyAlignment="1">
      <alignment horizontal="center" vertical="center"/>
    </xf>
    <xf numFmtId="9" fontId="5" fillId="0" borderId="0" xfId="3" applyFont="1" applyFill="1" applyBorder="1" applyAlignment="1">
      <alignment horizontal="center" vertical="center"/>
    </xf>
    <xf numFmtId="0" fontId="7" fillId="0" borderId="1" xfId="0" applyFont="1" applyBorder="1" applyAlignment="1">
      <alignment vertical="center" wrapText="1"/>
    </xf>
    <xf numFmtId="4" fontId="12" fillId="0" borderId="0" xfId="2" applyNumberFormat="1" applyFont="1" applyFill="1" applyBorder="1" applyAlignment="1" applyProtection="1">
      <alignment horizontal="center" vertical="center"/>
    </xf>
    <xf numFmtId="4" fontId="12" fillId="0" borderId="0" xfId="2" applyNumberFormat="1" applyFont="1" applyFill="1" applyBorder="1" applyAlignment="1">
      <alignment horizontal="center" vertical="center"/>
    </xf>
    <xf numFmtId="4" fontId="5" fillId="0" borderId="0" xfId="2" applyNumberFormat="1" applyFont="1" applyFill="1" applyBorder="1" applyAlignment="1" applyProtection="1">
      <alignment horizontal="center" vertical="center"/>
    </xf>
    <xf numFmtId="4" fontId="5" fillId="0" borderId="0" xfId="2" applyNumberFormat="1" applyFont="1" applyFill="1" applyBorder="1" applyAlignment="1">
      <alignment horizontal="center" vertical="center"/>
    </xf>
    <xf numFmtId="1" fontId="5" fillId="0" borderId="0" xfId="3" applyNumberFormat="1" applyFont="1" applyFill="1" applyBorder="1" applyAlignment="1">
      <alignment horizontal="center" vertical="center"/>
    </xf>
    <xf numFmtId="4" fontId="18" fillId="0" borderId="0" xfId="0" applyNumberFormat="1" applyFont="1"/>
    <xf numFmtId="0" fontId="18" fillId="0" borderId="0" xfId="0" applyFont="1"/>
    <xf numFmtId="0" fontId="7" fillId="0" borderId="0" xfId="0" applyFont="1" applyBorder="1" applyAlignment="1">
      <alignment wrapText="1"/>
    </xf>
    <xf numFmtId="1" fontId="7" fillId="0" borderId="0" xfId="0" applyNumberFormat="1" applyFont="1" applyBorder="1"/>
    <xf numFmtId="9" fontId="3" fillId="0" borderId="0" xfId="3" applyFont="1" applyFill="1" applyBorder="1" applyAlignment="1">
      <alignment horizontal="center" vertical="center"/>
    </xf>
    <xf numFmtId="0" fontId="9" fillId="0" borderId="0" xfId="0" applyFont="1" applyBorder="1" applyAlignment="1">
      <alignment wrapText="1"/>
    </xf>
    <xf numFmtId="0" fontId="7" fillId="0" borderId="0" xfId="0" applyFont="1" applyBorder="1" applyAlignment="1">
      <alignment vertical="center"/>
    </xf>
    <xf numFmtId="0" fontId="7" fillId="0" borderId="0" xfId="0" applyFont="1" applyBorder="1" applyAlignment="1">
      <alignment vertical="center" wrapText="1"/>
    </xf>
    <xf numFmtId="4" fontId="10" fillId="0" borderId="0" xfId="0" applyNumberFormat="1" applyFont="1" applyFill="1" applyBorder="1" applyAlignment="1">
      <alignment horizontal="center" vertical="center"/>
    </xf>
    <xf numFmtId="4" fontId="10" fillId="2" borderId="1" xfId="0" applyNumberFormat="1" applyFont="1" applyFill="1" applyBorder="1" applyAlignment="1">
      <alignment horizontal="center" vertical="center" wrapText="1"/>
    </xf>
    <xf numFmtId="0" fontId="8" fillId="0" borderId="0" xfId="0" applyFont="1" applyAlignment="1">
      <alignment wrapText="1"/>
    </xf>
    <xf numFmtId="4" fontId="8" fillId="0" borderId="0" xfId="0" applyNumberFormat="1" applyFont="1" applyBorder="1"/>
    <xf numFmtId="9" fontId="9" fillId="0" borderId="19" xfId="0" applyNumberFormat="1" applyFont="1" applyFill="1" applyBorder="1" applyAlignment="1">
      <alignment horizontal="center" vertical="center"/>
    </xf>
    <xf numFmtId="9" fontId="9" fillId="0" borderId="20" xfId="0" applyNumberFormat="1" applyFont="1" applyFill="1" applyBorder="1" applyAlignment="1">
      <alignment horizontal="center" vertical="center"/>
    </xf>
    <xf numFmtId="0" fontId="9" fillId="0" borderId="25" xfId="0" applyFont="1" applyFill="1" applyBorder="1" applyAlignment="1">
      <alignment vertical="center"/>
    </xf>
    <xf numFmtId="9" fontId="9" fillId="0" borderId="15" xfId="0" applyNumberFormat="1" applyFont="1" applyFill="1" applyBorder="1" applyAlignment="1">
      <alignment horizontal="center" vertical="center"/>
    </xf>
    <xf numFmtId="0" fontId="9" fillId="0" borderId="8" xfId="0" applyFont="1" applyFill="1" applyBorder="1" applyAlignment="1">
      <alignment horizontal="center" vertical="center" wrapText="1"/>
    </xf>
    <xf numFmtId="9" fontId="9" fillId="0" borderId="9" xfId="0" applyNumberFormat="1" applyFont="1" applyFill="1" applyBorder="1" applyAlignment="1">
      <alignment horizontal="center" vertical="center"/>
    </xf>
    <xf numFmtId="0" fontId="9" fillId="0" borderId="18" xfId="0" applyFont="1" applyFill="1" applyBorder="1" applyAlignment="1">
      <alignment horizontal="center" vertical="center" wrapText="1"/>
    </xf>
    <xf numFmtId="0" fontId="9" fillId="0" borderId="0" xfId="0" applyFont="1" applyFill="1" applyBorder="1" applyAlignment="1">
      <alignment vertical="center"/>
    </xf>
    <xf numFmtId="0" fontId="9" fillId="0" borderId="0" xfId="0" applyFont="1" applyFill="1" applyBorder="1" applyAlignment="1">
      <alignment horizontal="center" vertical="center" wrapText="1"/>
    </xf>
    <xf numFmtId="1" fontId="9" fillId="0" borderId="0" xfId="0" applyNumberFormat="1" applyFont="1" applyFill="1" applyBorder="1" applyAlignment="1">
      <alignment horizontal="center" vertical="center"/>
    </xf>
    <xf numFmtId="0" fontId="9" fillId="0" borderId="0" xfId="0" applyFont="1" applyFill="1" applyBorder="1" applyAlignment="1">
      <alignment wrapText="1"/>
    </xf>
    <xf numFmtId="0" fontId="17" fillId="0" borderId="0" xfId="0" applyFont="1" applyFill="1" applyBorder="1"/>
    <xf numFmtId="0" fontId="9" fillId="0" borderId="0" xfId="0" applyFont="1" applyFill="1" applyBorder="1" applyAlignment="1">
      <alignment horizontal="center" vertical="center"/>
    </xf>
    <xf numFmtId="9" fontId="9" fillId="0" borderId="0" xfId="0" applyNumberFormat="1" applyFont="1" applyFill="1" applyBorder="1" applyAlignment="1">
      <alignment horizontal="center" vertical="center"/>
    </xf>
    <xf numFmtId="4" fontId="9" fillId="0" borderId="0" xfId="1" applyNumberFormat="1" applyFont="1" applyFill="1" applyBorder="1" applyAlignment="1" applyProtection="1">
      <alignment vertical="center"/>
    </xf>
    <xf numFmtId="4" fontId="9" fillId="0" borderId="0" xfId="0" applyNumberFormat="1" applyFont="1" applyFill="1" applyBorder="1" applyAlignment="1">
      <alignment vertical="center"/>
    </xf>
    <xf numFmtId="0" fontId="10" fillId="2" borderId="1" xfId="0" applyFont="1" applyFill="1" applyBorder="1" applyAlignment="1">
      <alignment horizontal="center" vertical="center"/>
    </xf>
    <xf numFmtId="4" fontId="10" fillId="2" borderId="1" xfId="1" applyNumberFormat="1" applyFont="1" applyFill="1" applyBorder="1" applyAlignment="1" applyProtection="1">
      <alignment horizontal="center" vertical="center" wrapText="1"/>
    </xf>
    <xf numFmtId="0" fontId="9" fillId="0" borderId="0" xfId="4" applyFont="1" applyFill="1" applyBorder="1" applyAlignment="1">
      <alignment vertical="center" wrapText="1"/>
    </xf>
    <xf numFmtId="4" fontId="10" fillId="0" borderId="0" xfId="0" applyNumberFormat="1" applyFont="1" applyFill="1" applyBorder="1" applyAlignment="1" applyProtection="1">
      <alignment horizontal="center" vertical="center" wrapText="1"/>
    </xf>
    <xf numFmtId="0" fontId="9" fillId="0" borderId="0" xfId="5" applyFont="1" applyFill="1" applyBorder="1" applyAlignment="1">
      <alignment horizontal="center" vertical="center" wrapText="1"/>
    </xf>
    <xf numFmtId="0" fontId="9" fillId="0" borderId="0" xfId="4" applyFont="1" applyFill="1" applyBorder="1" applyAlignment="1">
      <alignment horizontal="center" vertical="center"/>
    </xf>
    <xf numFmtId="4" fontId="9" fillId="0" borderId="0" xfId="0" applyNumberFormat="1" applyFont="1"/>
    <xf numFmtId="4" fontId="9" fillId="0" borderId="0" xfId="0" applyNumberFormat="1" applyFont="1" applyFill="1" applyBorder="1" applyAlignment="1">
      <alignment horizontal="center"/>
    </xf>
    <xf numFmtId="4" fontId="9" fillId="0" borderId="0" xfId="1" applyNumberFormat="1" applyFont="1" applyFill="1" applyBorder="1" applyAlignment="1" applyProtection="1"/>
    <xf numFmtId="4" fontId="9" fillId="0" borderId="0" xfId="2" applyNumberFormat="1" applyFont="1" applyFill="1" applyBorder="1" applyAlignment="1" applyProtection="1"/>
    <xf numFmtId="0" fontId="10" fillId="0" borderId="0" xfId="4" applyFont="1" applyFill="1" applyBorder="1" applyAlignment="1">
      <alignment wrapText="1"/>
    </xf>
    <xf numFmtId="1" fontId="10" fillId="0" borderId="0" xfId="4" applyNumberFormat="1" applyFont="1" applyFill="1" applyBorder="1" applyAlignment="1">
      <alignment wrapText="1"/>
    </xf>
    <xf numFmtId="4" fontId="10" fillId="0" borderId="0" xfId="2" applyNumberFormat="1" applyFont="1" applyFill="1" applyBorder="1" applyAlignment="1" applyProtection="1"/>
    <xf numFmtId="4" fontId="10" fillId="0" borderId="0" xfId="2" applyNumberFormat="1" applyFont="1" applyFill="1" applyBorder="1"/>
    <xf numFmtId="4" fontId="10" fillId="0" borderId="0" xfId="0" applyNumberFormat="1" applyFont="1"/>
    <xf numFmtId="4" fontId="4" fillId="0" borderId="0" xfId="0" applyNumberFormat="1" applyFont="1" applyFill="1" applyBorder="1" applyAlignment="1">
      <alignment horizontal="center" vertical="center"/>
    </xf>
    <xf numFmtId="4" fontId="4" fillId="0" borderId="0" xfId="2" applyNumberFormat="1" applyFont="1" applyFill="1" applyBorder="1" applyAlignment="1" applyProtection="1">
      <alignment horizontal="center" vertical="center"/>
    </xf>
    <xf numFmtId="4" fontId="4" fillId="0" borderId="0" xfId="2" applyNumberFormat="1" applyFont="1" applyFill="1" applyBorder="1" applyAlignment="1">
      <alignment horizontal="center" vertical="center"/>
    </xf>
    <xf numFmtId="0" fontId="19" fillId="0" borderId="0" xfId="0" applyFont="1"/>
    <xf numFmtId="0" fontId="15" fillId="0" borderId="0" xfId="0" applyFont="1" applyBorder="1"/>
    <xf numFmtId="9" fontId="19" fillId="0" borderId="0" xfId="3" applyFont="1" applyFill="1" applyBorder="1" applyAlignment="1">
      <alignment horizontal="center" vertical="center"/>
    </xf>
    <xf numFmtId="4" fontId="20" fillId="0" borderId="0" xfId="0" applyNumberFormat="1" applyFont="1" applyFill="1" applyBorder="1" applyAlignment="1">
      <alignment horizontal="center" vertical="center"/>
    </xf>
    <xf numFmtId="4" fontId="11" fillId="0" borderId="0" xfId="1" applyNumberFormat="1" applyFont="1" applyFill="1" applyBorder="1" applyAlignment="1" applyProtection="1">
      <alignment horizontal="center" vertical="center"/>
    </xf>
    <xf numFmtId="4" fontId="11" fillId="0" borderId="0"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4" fontId="4" fillId="0" borderId="0" xfId="1" applyNumberFormat="1" applyFont="1" applyFill="1" applyBorder="1" applyAlignment="1" applyProtection="1">
      <alignment horizontal="center" vertical="center"/>
    </xf>
    <xf numFmtId="0" fontId="7" fillId="0" borderId="0" xfId="0" applyFont="1" applyBorder="1" applyAlignment="1">
      <alignment horizontal="center" vertical="center"/>
    </xf>
    <xf numFmtId="1" fontId="7" fillId="0" borderId="0" xfId="0" applyNumberFormat="1" applyFont="1" applyBorder="1" applyAlignment="1">
      <alignment horizontal="center" vertical="center"/>
    </xf>
    <xf numFmtId="9" fontId="7" fillId="0" borderId="0" xfId="3" applyFont="1" applyFill="1" applyBorder="1" applyAlignment="1">
      <alignment horizontal="center" vertical="center"/>
    </xf>
    <xf numFmtId="4" fontId="7" fillId="0" borderId="0" xfId="2" applyNumberFormat="1" applyFont="1" applyFill="1" applyBorder="1" applyAlignment="1" applyProtection="1">
      <alignment horizontal="center" vertical="center"/>
    </xf>
    <xf numFmtId="4" fontId="7" fillId="0" borderId="0" xfId="2" applyNumberFormat="1" applyFont="1" applyFill="1" applyBorder="1" applyAlignment="1">
      <alignment horizontal="center" vertical="center"/>
    </xf>
    <xf numFmtId="4" fontId="11" fillId="0" borderId="1" xfId="0" applyNumberFormat="1" applyFont="1" applyFill="1" applyBorder="1" applyAlignment="1" applyProtection="1">
      <alignment horizontal="center" vertical="center" wrapText="1"/>
    </xf>
    <xf numFmtId="1" fontId="19" fillId="0" borderId="0" xfId="0" applyNumberFormat="1" applyFont="1"/>
    <xf numFmtId="4" fontId="19" fillId="0" borderId="0" xfId="0" applyNumberFormat="1" applyFont="1"/>
    <xf numFmtId="0" fontId="13" fillId="0" borderId="0" xfId="4" applyFont="1" applyFill="1" applyBorder="1" applyAlignment="1">
      <alignment wrapText="1"/>
    </xf>
    <xf numFmtId="4" fontId="22" fillId="0" borderId="0" xfId="0" applyNumberFormat="1" applyFont="1" applyFill="1" applyBorder="1" applyAlignment="1" applyProtection="1">
      <alignment horizontal="center" vertical="center" wrapText="1"/>
    </xf>
    <xf numFmtId="0" fontId="15" fillId="0" borderId="0" xfId="0" applyFont="1"/>
    <xf numFmtId="1" fontId="15" fillId="0" borderId="0" xfId="0" applyNumberFormat="1" applyFont="1"/>
    <xf numFmtId="0" fontId="19" fillId="0" borderId="0" xfId="0" applyFont="1" applyBorder="1"/>
    <xf numFmtId="1" fontId="19" fillId="0" borderId="0" xfId="0" applyNumberFormat="1" applyFont="1" applyBorder="1"/>
    <xf numFmtId="4" fontId="19" fillId="0" borderId="0" xfId="0" applyNumberFormat="1" applyFont="1" applyBorder="1"/>
    <xf numFmtId="166" fontId="15" fillId="0" borderId="0" xfId="1" applyNumberFormat="1" applyFont="1" applyFill="1" applyBorder="1" applyAlignment="1" applyProtection="1">
      <alignment vertical="center"/>
    </xf>
    <xf numFmtId="1" fontId="15" fillId="0" borderId="0" xfId="1" applyNumberFormat="1" applyFont="1" applyFill="1" applyBorder="1" applyAlignment="1" applyProtection="1">
      <alignment vertical="center"/>
    </xf>
    <xf numFmtId="166" fontId="19" fillId="0" borderId="0" xfId="1" applyNumberFormat="1" applyFont="1" applyFill="1" applyBorder="1" applyAlignment="1" applyProtection="1">
      <alignment vertical="center"/>
    </xf>
    <xf numFmtId="1" fontId="13" fillId="0" borderId="0" xfId="4" applyNumberFormat="1" applyFont="1" applyFill="1" applyBorder="1" applyAlignment="1">
      <alignment horizontal="center"/>
    </xf>
    <xf numFmtId="0" fontId="13" fillId="0" borderId="0" xfId="0" applyFont="1" applyFill="1" applyBorder="1" applyAlignment="1">
      <alignment vertical="center"/>
    </xf>
    <xf numFmtId="0" fontId="13" fillId="0" borderId="0" xfId="0" applyFont="1" applyFill="1" applyBorder="1" applyAlignment="1">
      <alignment horizontal="center" vertical="center"/>
    </xf>
    <xf numFmtId="1" fontId="13" fillId="0" borderId="0" xfId="0" applyNumberFormat="1" applyFont="1" applyFill="1" applyBorder="1" applyAlignment="1">
      <alignment horizontal="center" vertical="center"/>
    </xf>
    <xf numFmtId="165" fontId="13" fillId="0" borderId="0" xfId="0" applyNumberFormat="1" applyFont="1" applyFill="1" applyBorder="1" applyAlignment="1">
      <alignment vertical="center"/>
    </xf>
    <xf numFmtId="0" fontId="13" fillId="0" borderId="0" xfId="4" applyFont="1" applyFill="1" applyBorder="1" applyAlignment="1">
      <alignment horizontal="center" vertical="center"/>
    </xf>
    <xf numFmtId="0" fontId="13" fillId="0" borderId="0" xfId="0" applyFont="1" applyFill="1" applyBorder="1" applyAlignment="1">
      <alignment horizontal="center" wrapText="1"/>
    </xf>
    <xf numFmtId="0" fontId="15" fillId="0" borderId="0" xfId="0" applyFont="1" applyFill="1" applyBorder="1"/>
    <xf numFmtId="9" fontId="13" fillId="0" borderId="0" xfId="0" applyNumberFormat="1" applyFont="1" applyFill="1" applyBorder="1" applyAlignment="1">
      <alignment horizontal="center" vertical="center"/>
    </xf>
    <xf numFmtId="0" fontId="15" fillId="0" borderId="0" xfId="0" applyFont="1" applyFill="1" applyBorder="1" applyAlignment="1">
      <alignment vertical="center"/>
    </xf>
    <xf numFmtId="0" fontId="15" fillId="0" borderId="0" xfId="0" applyFont="1" applyFill="1" applyBorder="1" applyAlignment="1">
      <alignment vertical="center" wrapText="1"/>
    </xf>
    <xf numFmtId="0" fontId="15" fillId="0" borderId="0" xfId="0" applyFont="1" applyFill="1" applyBorder="1" applyAlignment="1">
      <alignment horizontal="center" vertical="center" wrapText="1"/>
    </xf>
    <xf numFmtId="1" fontId="15" fillId="0" borderId="0" xfId="0" applyNumberFormat="1" applyFont="1" applyFill="1" applyBorder="1" applyAlignment="1">
      <alignment horizontal="center" vertical="center"/>
    </xf>
    <xf numFmtId="9" fontId="20" fillId="0" borderId="0" xfId="0" applyNumberFormat="1" applyFont="1" applyFill="1" applyBorder="1" applyAlignment="1">
      <alignment horizontal="center" vertical="center"/>
    </xf>
    <xf numFmtId="4" fontId="23" fillId="0" borderId="0" xfId="0" applyNumberFormat="1" applyFont="1" applyFill="1" applyBorder="1" applyAlignment="1">
      <alignment horizontal="center" vertical="center"/>
    </xf>
    <xf numFmtId="0" fontId="17" fillId="0" borderId="0" xfId="0" applyFont="1" applyFill="1" applyBorder="1" applyAlignment="1">
      <alignment vertical="center"/>
    </xf>
    <xf numFmtId="1" fontId="17" fillId="0" borderId="0" xfId="0" applyNumberFormat="1" applyFont="1" applyFill="1" applyBorder="1" applyAlignment="1">
      <alignment horizontal="center" vertical="center"/>
    </xf>
    <xf numFmtId="4" fontId="23" fillId="0" borderId="0" xfId="0"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9" fontId="23" fillId="0" borderId="0" xfId="0" applyNumberFormat="1" applyFont="1" applyFill="1" applyBorder="1" applyAlignment="1" applyProtection="1">
      <alignment horizontal="center" vertical="center" wrapText="1"/>
    </xf>
    <xf numFmtId="0" fontId="17" fillId="0" borderId="0" xfId="4" applyFont="1" applyFill="1" applyBorder="1" applyAlignment="1">
      <alignment horizontal="center" vertical="center"/>
    </xf>
    <xf numFmtId="0" fontId="17" fillId="0" borderId="0" xfId="0" applyFont="1"/>
    <xf numFmtId="1" fontId="17" fillId="0" borderId="0" xfId="0" applyNumberFormat="1" applyFont="1"/>
    <xf numFmtId="4" fontId="17" fillId="0" borderId="0" xfId="0" applyNumberFormat="1" applyFont="1"/>
    <xf numFmtId="0" fontId="17" fillId="0" borderId="0" xfId="0" applyFont="1" applyFill="1" applyBorder="1" applyAlignment="1">
      <alignment wrapText="1"/>
    </xf>
    <xf numFmtId="1" fontId="17" fillId="0" borderId="0" xfId="0" applyNumberFormat="1" applyFont="1" applyFill="1" applyBorder="1"/>
    <xf numFmtId="0" fontId="17" fillId="0" borderId="0" xfId="0" applyFont="1" applyBorder="1"/>
    <xf numFmtId="1" fontId="17" fillId="0" borderId="0" xfId="0" applyNumberFormat="1" applyFont="1" applyBorder="1"/>
    <xf numFmtId="164" fontId="23" fillId="0" borderId="0" xfId="0" applyNumberFormat="1" applyFont="1" applyFill="1" applyBorder="1" applyAlignment="1">
      <alignment horizontal="center" vertical="center"/>
    </xf>
    <xf numFmtId="0" fontId="21" fillId="0" borderId="0" xfId="0" applyFont="1" applyAlignment="1">
      <alignment wrapText="1"/>
    </xf>
    <xf numFmtId="0" fontId="15" fillId="0" borderId="0" xfId="0" applyFont="1" applyBorder="1" applyAlignment="1">
      <alignment wrapText="1"/>
    </xf>
    <xf numFmtId="9" fontId="13" fillId="0" borderId="0" xfId="3" applyFont="1" applyFill="1" applyBorder="1" applyAlignment="1">
      <alignment horizontal="center" vertical="center"/>
    </xf>
    <xf numFmtId="0" fontId="15" fillId="0" borderId="0" xfId="0" applyFont="1" applyBorder="1" applyAlignment="1">
      <alignment vertical="center"/>
    </xf>
    <xf numFmtId="0" fontId="15" fillId="0" borderId="0" xfId="0" applyFont="1" applyBorder="1" applyAlignment="1">
      <alignment vertical="center" wrapText="1"/>
    </xf>
    <xf numFmtId="0" fontId="15" fillId="0" borderId="0" xfId="0" applyFont="1" applyBorder="1" applyAlignment="1">
      <alignment horizontal="center" vertical="center"/>
    </xf>
    <xf numFmtId="1" fontId="15" fillId="0" borderId="0" xfId="0" applyNumberFormat="1" applyFont="1" applyBorder="1" applyAlignment="1">
      <alignment horizontal="center" vertical="center"/>
    </xf>
    <xf numFmtId="0" fontId="9" fillId="0" borderId="28"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7" xfId="4" applyFont="1" applyFill="1" applyBorder="1" applyAlignment="1">
      <alignment horizontal="center" vertical="center"/>
    </xf>
    <xf numFmtId="0" fontId="9" fillId="0" borderId="18" xfId="4" applyFont="1" applyFill="1" applyBorder="1" applyAlignment="1">
      <alignment horizontal="center" vertical="center"/>
    </xf>
    <xf numFmtId="0" fontId="9" fillId="0" borderId="18"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3" xfId="4" applyFont="1" applyFill="1" applyBorder="1" applyAlignment="1">
      <alignment horizontal="center" vertical="center"/>
    </xf>
    <xf numFmtId="0" fontId="9" fillId="0" borderId="13" xfId="0" applyFont="1" applyFill="1" applyBorder="1" applyAlignment="1">
      <alignment horizontal="center" vertical="center"/>
    </xf>
    <xf numFmtId="4" fontId="11" fillId="0" borderId="14" xfId="1" applyNumberFormat="1" applyFont="1" applyFill="1" applyBorder="1" applyAlignment="1" applyProtection="1">
      <alignment horizontal="center" vertical="center"/>
    </xf>
    <xf numFmtId="9" fontId="9" fillId="0" borderId="2" xfId="0" applyNumberFormat="1" applyFont="1" applyFill="1" applyBorder="1" applyAlignment="1">
      <alignment horizontal="center" vertical="center"/>
    </xf>
    <xf numFmtId="4" fontId="13" fillId="0" borderId="0" xfId="0" applyNumberFormat="1" applyFont="1" applyFill="1" applyBorder="1" applyAlignment="1">
      <alignment vertical="center"/>
    </xf>
    <xf numFmtId="4" fontId="19" fillId="0" borderId="0" xfId="1" applyNumberFormat="1" applyFont="1" applyFill="1" applyBorder="1" applyAlignment="1" applyProtection="1">
      <alignment vertical="center"/>
    </xf>
    <xf numFmtId="4" fontId="13"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4" fontId="10" fillId="0" borderId="0" xfId="4" applyNumberFormat="1" applyFont="1" applyFill="1" applyBorder="1" applyAlignment="1">
      <alignment wrapText="1"/>
    </xf>
    <xf numFmtId="4" fontId="15" fillId="0" borderId="0" xfId="0" applyNumberFormat="1" applyFont="1"/>
    <xf numFmtId="4" fontId="19" fillId="0" borderId="0" xfId="3" applyNumberFormat="1" applyFont="1" applyFill="1" applyBorder="1" applyAlignment="1">
      <alignment horizontal="center" vertical="center"/>
    </xf>
    <xf numFmtId="4" fontId="13" fillId="0" borderId="0" xfId="3" applyNumberFormat="1" applyFont="1" applyFill="1" applyBorder="1" applyAlignment="1">
      <alignment horizontal="center" vertical="center"/>
    </xf>
    <xf numFmtId="4" fontId="5" fillId="0" borderId="0" xfId="3" applyNumberFormat="1" applyFont="1" applyFill="1" applyBorder="1" applyAlignment="1">
      <alignment horizontal="center" vertical="center"/>
    </xf>
    <xf numFmtId="4" fontId="3" fillId="0" borderId="0" xfId="3" applyNumberFormat="1" applyFont="1" applyFill="1" applyBorder="1" applyAlignment="1">
      <alignment horizontal="center" vertical="center"/>
    </xf>
    <xf numFmtId="4" fontId="7" fillId="0" borderId="0" xfId="3" applyNumberFormat="1" applyFont="1" applyFill="1" applyBorder="1" applyAlignment="1">
      <alignment horizontal="center" vertical="center"/>
    </xf>
    <xf numFmtId="4" fontId="11" fillId="0" borderId="0" xfId="0" applyNumberFormat="1" applyFont="1" applyFill="1" applyBorder="1" applyAlignment="1" applyProtection="1">
      <alignment horizontal="center" vertical="center" wrapText="1"/>
    </xf>
    <xf numFmtId="4" fontId="11" fillId="0" borderId="0" xfId="0" applyNumberFormat="1" applyFont="1" applyBorder="1"/>
    <xf numFmtId="4" fontId="22" fillId="0" borderId="0" xfId="2" applyNumberFormat="1" applyFont="1" applyFill="1" applyBorder="1" applyAlignment="1" applyProtection="1">
      <alignment horizontal="center" vertical="center"/>
    </xf>
    <xf numFmtId="4" fontId="22" fillId="0" borderId="0" xfId="2" applyNumberFormat="1" applyFont="1" applyFill="1" applyBorder="1" applyAlignment="1">
      <alignment horizontal="center" vertical="center"/>
    </xf>
    <xf numFmtId="4" fontId="4" fillId="0" borderId="14" xfId="2" applyNumberFormat="1" applyFont="1" applyFill="1" applyBorder="1" applyAlignment="1" applyProtection="1">
      <alignment horizontal="center" vertical="center"/>
    </xf>
    <xf numFmtId="4" fontId="4" fillId="0" borderId="14" xfId="2" applyNumberFormat="1" applyFont="1" applyFill="1" applyBorder="1" applyAlignment="1">
      <alignment horizontal="center" vertical="center"/>
    </xf>
    <xf numFmtId="0" fontId="3" fillId="0" borderId="1" xfId="0" applyFont="1" applyBorder="1" applyAlignment="1">
      <alignment horizontal="center" vertical="center" wrapText="1"/>
    </xf>
    <xf numFmtId="1" fontId="9" fillId="0" borderId="6" xfId="0" applyNumberFormat="1" applyFont="1" applyFill="1" applyBorder="1" applyAlignment="1">
      <alignment horizontal="center" vertical="center"/>
    </xf>
    <xf numFmtId="1" fontId="9" fillId="0" borderId="14" xfId="0" applyNumberFormat="1" applyFont="1" applyFill="1" applyBorder="1" applyAlignment="1">
      <alignment horizontal="center" vertical="center"/>
    </xf>
    <xf numFmtId="0" fontId="6" fillId="0" borderId="0" xfId="0" applyFont="1" applyBorder="1"/>
    <xf numFmtId="4" fontId="10" fillId="0" borderId="1" xfId="0" applyNumberFormat="1" applyFont="1" applyFill="1" applyBorder="1" applyAlignment="1" applyProtection="1">
      <alignment horizontal="center" vertical="center" wrapText="1"/>
    </xf>
    <xf numFmtId="4" fontId="10" fillId="0" borderId="10" xfId="0" applyNumberFormat="1" applyFont="1" applyFill="1" applyBorder="1" applyAlignment="1" applyProtection="1">
      <alignment horizontal="center" vertical="center" wrapText="1"/>
    </xf>
    <xf numFmtId="4" fontId="10" fillId="0" borderId="21" xfId="0" applyNumberFormat="1" applyFont="1" applyFill="1" applyBorder="1" applyAlignment="1" applyProtection="1">
      <alignment horizontal="center" vertical="center" wrapText="1"/>
    </xf>
    <xf numFmtId="4" fontId="10" fillId="0" borderId="3" xfId="0" applyNumberFormat="1" applyFont="1" applyFill="1" applyBorder="1" applyAlignment="1" applyProtection="1">
      <alignment horizontal="center" vertical="center" wrapText="1"/>
    </xf>
    <xf numFmtId="4" fontId="23" fillId="0" borderId="0" xfId="0" applyNumberFormat="1" applyFont="1"/>
    <xf numFmtId="4" fontId="23" fillId="0" borderId="0" xfId="0" applyNumberFormat="1" applyFont="1" applyFill="1" applyBorder="1" applyAlignment="1">
      <alignment horizontal="center"/>
    </xf>
    <xf numFmtId="4" fontId="23" fillId="0" borderId="0" xfId="0" applyNumberFormat="1" applyFont="1" applyBorder="1"/>
    <xf numFmtId="4" fontId="23" fillId="0" borderId="0" xfId="1" applyNumberFormat="1" applyFont="1" applyFill="1" applyBorder="1" applyAlignment="1" applyProtection="1">
      <alignment vertical="center"/>
    </xf>
    <xf numFmtId="4" fontId="23" fillId="0" borderId="0" xfId="0" applyNumberFormat="1" applyFont="1" applyFill="1" applyBorder="1" applyAlignment="1" applyProtection="1">
      <alignment vertical="center" wrapText="1"/>
    </xf>
    <xf numFmtId="4" fontId="24" fillId="0" borderId="0" xfId="0" applyNumberFormat="1" applyFont="1"/>
    <xf numFmtId="0" fontId="10" fillId="0" borderId="0" xfId="0" applyFont="1"/>
    <xf numFmtId="4" fontId="10" fillId="0" borderId="0" xfId="0" applyNumberFormat="1" applyFont="1" applyFill="1" applyBorder="1" applyAlignment="1" applyProtection="1">
      <alignment vertical="center" wrapText="1"/>
    </xf>
    <xf numFmtId="4" fontId="4" fillId="0" borderId="0" xfId="1" applyNumberFormat="1" applyFont="1" applyFill="1" applyBorder="1" applyAlignment="1" applyProtection="1">
      <alignment horizontal="center"/>
    </xf>
    <xf numFmtId="4" fontId="4" fillId="0" borderId="0" xfId="0" applyNumberFormat="1" applyFont="1" applyFill="1" applyBorder="1" applyAlignment="1">
      <alignment horizontal="center"/>
    </xf>
    <xf numFmtId="4" fontId="21" fillId="0" borderId="0" xfId="0" applyNumberFormat="1" applyFont="1" applyFill="1" applyBorder="1" applyAlignment="1">
      <alignment horizontal="center" vertical="center"/>
    </xf>
    <xf numFmtId="4" fontId="20" fillId="0" borderId="0" xfId="2" applyNumberFormat="1" applyFont="1" applyFill="1" applyBorder="1" applyAlignment="1" applyProtection="1">
      <alignment horizontal="center" vertical="center"/>
    </xf>
    <xf numFmtId="4" fontId="20" fillId="0" borderId="0" xfId="2" applyNumberFormat="1" applyFont="1" applyFill="1" applyBorder="1" applyAlignment="1">
      <alignment horizontal="center" vertical="center"/>
    </xf>
    <xf numFmtId="0" fontId="8" fillId="2" borderId="1" xfId="0" applyFont="1" applyFill="1" applyBorder="1" applyAlignment="1">
      <alignment horizontal="center" vertical="center"/>
    </xf>
    <xf numFmtId="0" fontId="7" fillId="0" borderId="0" xfId="4" applyFont="1" applyFill="1" applyBorder="1" applyAlignment="1">
      <alignment vertical="center" wrapText="1"/>
    </xf>
    <xf numFmtId="0" fontId="8" fillId="0" borderId="0" xfId="0" applyFont="1" applyFill="1" applyBorder="1" applyAlignment="1">
      <alignment vertical="center" wrapText="1"/>
    </xf>
    <xf numFmtId="0" fontId="7" fillId="0" borderId="12" xfId="0" applyFont="1" applyFill="1" applyBorder="1" applyAlignment="1">
      <alignment horizontal="left" vertical="center" wrapText="1"/>
    </xf>
    <xf numFmtId="0" fontId="15" fillId="0" borderId="0" xfId="4" applyFont="1" applyFill="1" applyBorder="1" applyAlignment="1">
      <alignment vertical="center" wrapText="1"/>
    </xf>
    <xf numFmtId="0" fontId="15" fillId="0" borderId="0" xfId="4" applyFont="1" applyFill="1" applyBorder="1" applyAlignment="1">
      <alignment wrapText="1"/>
    </xf>
    <xf numFmtId="0" fontId="8" fillId="0" borderId="0" xfId="4" applyFont="1" applyFill="1" applyBorder="1" applyAlignment="1">
      <alignment wrapText="1"/>
    </xf>
    <xf numFmtId="0" fontId="15" fillId="0" borderId="0" xfId="0" applyFont="1" applyAlignment="1">
      <alignment wrapText="1"/>
    </xf>
    <xf numFmtId="0" fontId="8" fillId="0" borderId="0" xfId="0" applyFont="1" applyBorder="1"/>
    <xf numFmtId="0" fontId="8" fillId="0" borderId="0" xfId="0" applyFont="1" applyFill="1" applyBorder="1" applyAlignment="1">
      <alignment wrapText="1"/>
    </xf>
    <xf numFmtId="0" fontId="15" fillId="0" borderId="0" xfId="0" applyFont="1" applyFill="1" applyBorder="1" applyAlignment="1">
      <alignment vertical="top" wrapText="1"/>
    </xf>
    <xf numFmtId="0" fontId="25" fillId="0" borderId="0" xfId="0" applyFont="1" applyAlignment="1">
      <alignment wrapText="1"/>
    </xf>
    <xf numFmtId="0" fontId="9" fillId="0" borderId="6" xfId="0" applyFont="1" applyFill="1" applyBorder="1" applyAlignment="1">
      <alignment vertical="center" wrapText="1"/>
    </xf>
    <xf numFmtId="4" fontId="10" fillId="0" borderId="23" xfId="0" applyNumberFormat="1" applyFont="1" applyFill="1" applyBorder="1" applyAlignment="1" applyProtection="1">
      <alignment horizontal="center" vertical="center" wrapText="1"/>
    </xf>
    <xf numFmtId="0" fontId="9" fillId="0" borderId="12" xfId="0" applyFont="1" applyFill="1" applyBorder="1" applyAlignment="1">
      <alignment vertical="center" wrapText="1"/>
    </xf>
    <xf numFmtId="4" fontId="8" fillId="0" borderId="0" xfId="0" applyNumberFormat="1" applyFont="1" applyFill="1" applyBorder="1" applyAlignment="1">
      <alignment horizontal="center" vertical="center"/>
    </xf>
    <xf numFmtId="4" fontId="8" fillId="0" borderId="1" xfId="0" applyNumberFormat="1" applyFont="1" applyFill="1" applyBorder="1" applyAlignment="1">
      <alignment horizontal="center" vertical="center"/>
    </xf>
    <xf numFmtId="4" fontId="8" fillId="0" borderId="14" xfId="0" applyNumberFormat="1" applyFont="1" applyFill="1" applyBorder="1" applyAlignment="1">
      <alignment horizontal="center" vertical="center"/>
    </xf>
    <xf numFmtId="4" fontId="7" fillId="0" borderId="1" xfId="0" applyNumberFormat="1" applyFont="1" applyFill="1" applyBorder="1" applyAlignment="1">
      <alignment horizontal="right" vertical="center"/>
    </xf>
    <xf numFmtId="4" fontId="3" fillId="0" borderId="0" xfId="0" applyNumberFormat="1" applyFont="1" applyAlignment="1">
      <alignment horizontal="right" vertical="center"/>
    </xf>
    <xf numFmtId="4" fontId="5" fillId="0" borderId="0" xfId="0" applyNumberFormat="1" applyFont="1" applyFill="1" applyBorder="1" applyAlignment="1">
      <alignment horizontal="right" vertical="center"/>
    </xf>
    <xf numFmtId="4" fontId="11" fillId="0" borderId="1" xfId="0" applyNumberFormat="1" applyFont="1" applyFill="1" applyBorder="1" applyAlignment="1">
      <alignment horizontal="right" vertical="center"/>
    </xf>
    <xf numFmtId="4" fontId="11" fillId="0" borderId="0" xfId="0" applyNumberFormat="1" applyFont="1" applyFill="1" applyBorder="1" applyAlignment="1">
      <alignment horizontal="right" vertical="center"/>
    </xf>
    <xf numFmtId="4" fontId="6" fillId="0" borderId="0" xfId="0" applyNumberFormat="1" applyFont="1" applyFill="1" applyBorder="1" applyAlignment="1">
      <alignment horizontal="right" vertical="center"/>
    </xf>
    <xf numFmtId="4" fontId="3" fillId="0" borderId="0" xfId="0" applyNumberFormat="1" applyFont="1" applyBorder="1" applyAlignment="1">
      <alignment horizontal="right" vertical="center"/>
    </xf>
    <xf numFmtId="4" fontId="4" fillId="0" borderId="0" xfId="0" applyNumberFormat="1" applyFont="1" applyFill="1" applyBorder="1" applyAlignment="1">
      <alignment horizontal="right" vertical="center"/>
    </xf>
    <xf numFmtId="4" fontId="5" fillId="0" borderId="0" xfId="1" applyNumberFormat="1" applyFont="1" applyFill="1" applyBorder="1" applyAlignment="1" applyProtection="1">
      <alignment horizontal="right" vertical="center"/>
    </xf>
    <xf numFmtId="4" fontId="11" fillId="0" borderId="0" xfId="0" applyNumberFormat="1" applyFont="1" applyBorder="1" applyAlignment="1">
      <alignment horizontal="right" vertical="center"/>
    </xf>
    <xf numFmtId="4" fontId="9" fillId="0" borderId="0" xfId="0" applyNumberFormat="1" applyFont="1" applyFill="1" applyBorder="1" applyAlignment="1">
      <alignment horizontal="right" vertical="center"/>
    </xf>
    <xf numFmtId="4" fontId="9" fillId="0" borderId="0" xfId="0" applyNumberFormat="1" applyFont="1" applyAlignment="1">
      <alignment horizontal="right" vertical="center"/>
    </xf>
    <xf numFmtId="4" fontId="9" fillId="0" borderId="0" xfId="2" applyNumberFormat="1" applyFont="1" applyFill="1" applyBorder="1" applyAlignment="1">
      <alignment horizontal="right" vertical="center"/>
    </xf>
    <xf numFmtId="4" fontId="10" fillId="0" borderId="0" xfId="2" applyNumberFormat="1" applyFont="1" applyFill="1" applyBorder="1" applyAlignment="1">
      <alignment horizontal="right" vertical="center"/>
    </xf>
    <xf numFmtId="4" fontId="10" fillId="0" borderId="0" xfId="0" applyNumberFormat="1" applyFont="1" applyAlignment="1">
      <alignment horizontal="right" vertical="center"/>
    </xf>
    <xf numFmtId="4" fontId="8" fillId="0" borderId="0" xfId="0" applyNumberFormat="1" applyFont="1" applyBorder="1" applyAlignment="1">
      <alignment horizontal="right" vertical="center"/>
    </xf>
    <xf numFmtId="4" fontId="5" fillId="0" borderId="0" xfId="2" applyNumberFormat="1" applyFont="1" applyFill="1" applyBorder="1" applyAlignment="1">
      <alignment horizontal="right" vertical="center"/>
    </xf>
    <xf numFmtId="4" fontId="12" fillId="0" borderId="0" xfId="2" applyNumberFormat="1" applyFont="1" applyFill="1" applyBorder="1" applyAlignment="1">
      <alignment horizontal="right" vertical="center"/>
    </xf>
    <xf numFmtId="4" fontId="4" fillId="0" borderId="0" xfId="2" applyNumberFormat="1" applyFont="1" applyFill="1" applyBorder="1" applyAlignment="1">
      <alignment horizontal="right" vertical="center"/>
    </xf>
    <xf numFmtId="4" fontId="7" fillId="0" borderId="0" xfId="2" applyNumberFormat="1" applyFont="1" applyFill="1" applyBorder="1" applyAlignment="1">
      <alignment horizontal="right" vertical="center"/>
    </xf>
    <xf numFmtId="4" fontId="4" fillId="0" borderId="14" xfId="2" applyNumberFormat="1" applyFont="1" applyFill="1" applyBorder="1" applyAlignment="1">
      <alignment horizontal="right" vertical="center"/>
    </xf>
    <xf numFmtId="4" fontId="20" fillId="0" borderId="0" xfId="2" applyNumberFormat="1" applyFont="1" applyFill="1" applyBorder="1" applyAlignment="1">
      <alignment horizontal="right" vertical="center"/>
    </xf>
    <xf numFmtId="4" fontId="22" fillId="0" borderId="0" xfId="2" applyNumberFormat="1" applyFont="1" applyFill="1" applyBorder="1" applyAlignment="1">
      <alignment horizontal="right" vertical="center"/>
    </xf>
    <xf numFmtId="4" fontId="18" fillId="0" borderId="0" xfId="0" applyNumberFormat="1" applyFont="1" applyAlignment="1">
      <alignment horizontal="right" vertical="center"/>
    </xf>
    <xf numFmtId="0" fontId="9" fillId="0" borderId="9" xfId="0" applyFont="1" applyFill="1" applyBorder="1" applyAlignment="1">
      <alignment horizontal="center" vertical="center" wrapText="1"/>
    </xf>
    <xf numFmtId="0" fontId="9" fillId="0" borderId="19" xfId="0"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27" fillId="0" borderId="0" xfId="0" applyFont="1" applyFill="1" applyBorder="1"/>
    <xf numFmtId="1" fontId="27" fillId="0" borderId="0" xfId="0" applyNumberFormat="1" applyFont="1" applyFill="1" applyBorder="1" applyAlignment="1">
      <alignment horizontal="center"/>
    </xf>
    <xf numFmtId="0" fontId="28" fillId="2" borderId="1" xfId="0" applyFont="1" applyFill="1" applyBorder="1" applyAlignment="1">
      <alignment horizontal="center" vertical="center"/>
    </xf>
    <xf numFmtId="0" fontId="27" fillId="0" borderId="0" xfId="0" applyFont="1" applyFill="1" applyBorder="1" applyAlignment="1">
      <alignment horizontal="center"/>
    </xf>
    <xf numFmtId="4" fontId="28" fillId="0" borderId="0" xfId="0" applyNumberFormat="1" applyFont="1" applyFill="1" applyBorder="1" applyAlignment="1" applyProtection="1">
      <alignment horizontal="center" vertical="center" wrapText="1"/>
    </xf>
    <xf numFmtId="4" fontId="31" fillId="0" borderId="0" xfId="0" applyNumberFormat="1" applyFont="1" applyFill="1" applyBorder="1" applyAlignment="1" applyProtection="1">
      <alignment horizontal="center" vertical="center" wrapText="1"/>
    </xf>
    <xf numFmtId="0" fontId="32" fillId="0" borderId="0" xfId="0" applyFont="1" applyFill="1" applyBorder="1"/>
    <xf numFmtId="0" fontId="33" fillId="2" borderId="1" xfId="0" applyFont="1" applyFill="1" applyBorder="1" applyAlignment="1">
      <alignment horizontal="center" vertical="center"/>
    </xf>
    <xf numFmtId="0" fontId="34" fillId="0" borderId="1" xfId="0" applyFont="1" applyFill="1" applyBorder="1" applyAlignment="1">
      <alignment vertical="center"/>
    </xf>
    <xf numFmtId="0" fontId="34" fillId="0" borderId="4" xfId="0" applyFont="1" applyFill="1" applyBorder="1" applyAlignment="1">
      <alignment vertical="center"/>
    </xf>
    <xf numFmtId="0" fontId="30" fillId="0" borderId="0" xfId="0" applyFont="1" applyAlignment="1">
      <alignment vertical="center"/>
    </xf>
    <xf numFmtId="1" fontId="30" fillId="0" borderId="0" xfId="0" applyNumberFormat="1" applyFont="1" applyAlignment="1">
      <alignment vertical="center"/>
    </xf>
    <xf numFmtId="4" fontId="31" fillId="0" borderId="0" xfId="1" applyNumberFormat="1" applyFont="1" applyFill="1" applyBorder="1" applyAlignment="1" applyProtection="1">
      <alignment horizontal="center" vertical="center"/>
    </xf>
    <xf numFmtId="4" fontId="31" fillId="0" borderId="0" xfId="0" applyNumberFormat="1" applyFont="1" applyFill="1" applyBorder="1" applyAlignment="1">
      <alignment horizontal="center" vertical="center"/>
    </xf>
    <xf numFmtId="4" fontId="31" fillId="0" borderId="0" xfId="0" applyNumberFormat="1" applyFont="1" applyFill="1" applyBorder="1" applyAlignment="1">
      <alignment horizontal="right" vertical="center"/>
    </xf>
    <xf numFmtId="0" fontId="30" fillId="0" borderId="0" xfId="0" applyFont="1" applyBorder="1" applyAlignment="1">
      <alignment vertical="center" wrapText="1"/>
    </xf>
    <xf numFmtId="0" fontId="35" fillId="0" borderId="0" xfId="0" applyFont="1"/>
    <xf numFmtId="1" fontId="35" fillId="0" borderId="0" xfId="0" applyNumberFormat="1" applyFont="1"/>
    <xf numFmtId="4" fontId="29" fillId="0" borderId="0" xfId="0" applyNumberFormat="1" applyFont="1" applyFill="1" applyBorder="1" applyAlignment="1" applyProtection="1">
      <alignment horizontal="center" vertical="center" wrapText="1"/>
    </xf>
    <xf numFmtId="4" fontId="29" fillId="0" borderId="0" xfId="1" applyNumberFormat="1" applyFont="1" applyFill="1" applyBorder="1" applyAlignment="1" applyProtection="1">
      <alignment horizontal="center"/>
    </xf>
    <xf numFmtId="4" fontId="29" fillId="0" borderId="0" xfId="0" applyNumberFormat="1" applyFont="1" applyFill="1" applyBorder="1" applyAlignment="1">
      <alignment horizontal="center"/>
    </xf>
    <xf numFmtId="4" fontId="29" fillId="0" borderId="0" xfId="0" applyNumberFormat="1" applyFont="1" applyFill="1" applyBorder="1" applyAlignment="1">
      <alignment horizontal="right" vertical="center"/>
    </xf>
    <xf numFmtId="4" fontId="28" fillId="0" borderId="0" xfId="0" applyNumberFormat="1" applyFont="1" applyFill="1" applyBorder="1" applyAlignment="1">
      <alignment horizontal="center" vertical="center"/>
    </xf>
    <xf numFmtId="0" fontId="30" fillId="0" borderId="0" xfId="0" applyFont="1" applyFill="1" applyBorder="1" applyAlignment="1">
      <alignment horizontal="center" vertical="center" wrapText="1"/>
    </xf>
    <xf numFmtId="4" fontId="35" fillId="0" borderId="0" xfId="0" applyNumberFormat="1" applyFont="1"/>
    <xf numFmtId="0" fontId="35" fillId="0" borderId="0" xfId="0" applyFont="1" applyBorder="1"/>
    <xf numFmtId="0" fontId="30" fillId="0" borderId="0" xfId="0" applyFont="1" applyBorder="1" applyAlignment="1">
      <alignment wrapText="1"/>
    </xf>
    <xf numFmtId="166" fontId="30" fillId="0" borderId="0" xfId="1" applyNumberFormat="1" applyFont="1" applyFill="1" applyBorder="1" applyAlignment="1" applyProtection="1">
      <alignment vertical="center"/>
    </xf>
    <xf numFmtId="1" fontId="30" fillId="0" borderId="0" xfId="1" applyNumberFormat="1" applyFont="1" applyFill="1" applyBorder="1" applyAlignment="1" applyProtection="1">
      <alignment vertical="center"/>
    </xf>
    <xf numFmtId="4" fontId="28" fillId="0" borderId="0" xfId="1" applyNumberFormat="1" applyFont="1" applyFill="1" applyBorder="1" applyAlignment="1" applyProtection="1">
      <alignment vertical="center"/>
    </xf>
    <xf numFmtId="166" fontId="35" fillId="0" borderId="0" xfId="1" applyNumberFormat="1" applyFont="1" applyFill="1" applyBorder="1" applyAlignment="1" applyProtection="1">
      <alignment vertical="center"/>
    </xf>
    <xf numFmtId="4" fontId="35" fillId="0" borderId="0" xfId="1" applyNumberFormat="1" applyFont="1" applyFill="1" applyBorder="1" applyAlignment="1" applyProtection="1">
      <alignment vertical="center"/>
    </xf>
    <xf numFmtId="0" fontId="30" fillId="0" borderId="0" xfId="0" applyFont="1" applyBorder="1"/>
    <xf numFmtId="1" fontId="30" fillId="0" borderId="0" xfId="0" applyNumberFormat="1" applyFont="1" applyBorder="1"/>
    <xf numFmtId="1" fontId="35" fillId="0" borderId="0" xfId="0" applyNumberFormat="1" applyFont="1" applyBorder="1"/>
    <xf numFmtId="4" fontId="28" fillId="0" borderId="11" xfId="0" applyNumberFormat="1" applyFont="1" applyBorder="1"/>
    <xf numFmtId="0" fontId="35" fillId="0" borderId="11" xfId="0" applyFont="1" applyBorder="1"/>
    <xf numFmtId="4" fontId="35" fillId="0" borderId="11" xfId="0" applyNumberFormat="1" applyFont="1" applyBorder="1"/>
    <xf numFmtId="4" fontId="35" fillId="0" borderId="11" xfId="0" applyNumberFormat="1" applyFont="1" applyBorder="1" applyAlignment="1">
      <alignment horizontal="right" vertical="center"/>
    </xf>
    <xf numFmtId="4" fontId="28" fillId="0" borderId="0" xfId="0" applyNumberFormat="1" applyFont="1" applyBorder="1"/>
    <xf numFmtId="4" fontId="35" fillId="0" borderId="0" xfId="0" applyNumberFormat="1" applyFont="1" applyBorder="1"/>
    <xf numFmtId="4" fontId="35" fillId="0" borderId="0" xfId="0" applyNumberFormat="1" applyFont="1" applyBorder="1" applyAlignment="1">
      <alignment horizontal="right" vertical="center"/>
    </xf>
    <xf numFmtId="0" fontId="36" fillId="0" borderId="0" xfId="0" applyFont="1" applyFill="1" applyBorder="1" applyAlignment="1">
      <alignment vertical="center"/>
    </xf>
    <xf numFmtId="0" fontId="36" fillId="0" borderId="0" xfId="0" applyFont="1" applyFill="1" applyBorder="1" applyAlignment="1">
      <alignment horizontal="center" vertical="center"/>
    </xf>
    <xf numFmtId="1" fontId="36" fillId="0" borderId="0" xfId="0" applyNumberFormat="1" applyFont="1" applyFill="1" applyBorder="1" applyAlignment="1">
      <alignment horizontal="center" vertical="center"/>
    </xf>
    <xf numFmtId="4" fontId="37" fillId="0" borderId="0" xfId="0" applyNumberFormat="1" applyFont="1" applyFill="1" applyBorder="1" applyAlignment="1" applyProtection="1">
      <alignment horizontal="center" vertical="center" wrapText="1"/>
    </xf>
    <xf numFmtId="0" fontId="37" fillId="2" borderId="1" xfId="0" applyFont="1" applyFill="1" applyBorder="1" applyAlignment="1">
      <alignment horizontal="center" vertical="center"/>
    </xf>
    <xf numFmtId="0" fontId="36" fillId="0" borderId="1" xfId="0" applyFont="1" applyFill="1" applyBorder="1" applyAlignment="1">
      <alignment vertical="center"/>
    </xf>
    <xf numFmtId="0" fontId="36" fillId="0" borderId="0" xfId="0" applyFont="1" applyFill="1" applyBorder="1" applyAlignment="1">
      <alignment horizontal="center" vertical="center" wrapText="1"/>
    </xf>
    <xf numFmtId="0" fontId="30" fillId="0" borderId="0" xfId="4" applyFont="1" applyFill="1" applyBorder="1" applyAlignment="1">
      <alignment vertical="center" wrapText="1"/>
    </xf>
    <xf numFmtId="0" fontId="27" fillId="0" borderId="0" xfId="4" applyFont="1" applyFill="1" applyBorder="1" applyAlignment="1">
      <alignment horizontal="center" vertical="center"/>
    </xf>
    <xf numFmtId="4" fontId="28" fillId="0" borderId="0" xfId="0" applyNumberFormat="1" applyFont="1" applyFill="1" applyBorder="1" applyAlignment="1" applyProtection="1">
      <alignment vertical="center" wrapText="1"/>
    </xf>
    <xf numFmtId="4" fontId="31" fillId="0" borderId="0" xfId="1" applyNumberFormat="1" applyFont="1" applyFill="1" applyBorder="1" applyAlignment="1" applyProtection="1">
      <alignment horizontal="center"/>
    </xf>
    <xf numFmtId="4" fontId="31" fillId="0" borderId="0" xfId="0" applyNumberFormat="1" applyFont="1" applyFill="1" applyBorder="1" applyAlignment="1">
      <alignment horizontal="center"/>
    </xf>
    <xf numFmtId="0" fontId="30" fillId="0" borderId="0" xfId="4" applyFont="1" applyFill="1" applyBorder="1" applyAlignment="1">
      <alignment wrapText="1"/>
    </xf>
    <xf numFmtId="0" fontId="37" fillId="0" borderId="0" xfId="0" applyFont="1" applyFill="1" applyBorder="1" applyAlignment="1">
      <alignment horizontal="left" vertical="center"/>
    </xf>
    <xf numFmtId="4" fontId="37" fillId="0" borderId="0" xfId="0" applyNumberFormat="1" applyFont="1" applyFill="1" applyBorder="1" applyAlignment="1">
      <alignment horizontal="center" vertical="center"/>
    </xf>
    <xf numFmtId="0" fontId="36" fillId="0" borderId="0" xfId="4" applyFont="1" applyFill="1" applyBorder="1" applyAlignment="1">
      <alignment vertical="center" wrapText="1"/>
    </xf>
    <xf numFmtId="4" fontId="39" fillId="0" borderId="0" xfId="0" applyNumberFormat="1" applyFont="1" applyFill="1" applyBorder="1" applyAlignment="1" applyProtection="1">
      <alignment horizontal="center" vertical="center" wrapText="1"/>
    </xf>
    <xf numFmtId="4" fontId="39" fillId="0" borderId="0" xfId="1" applyNumberFormat="1" applyFont="1" applyFill="1" applyBorder="1" applyAlignment="1" applyProtection="1">
      <alignment horizontal="center" vertical="center"/>
    </xf>
    <xf numFmtId="4" fontId="39" fillId="0" borderId="0" xfId="0" applyNumberFormat="1" applyFont="1" applyFill="1" applyBorder="1" applyAlignment="1">
      <alignment horizontal="center" vertical="center"/>
    </xf>
    <xf numFmtId="4" fontId="39" fillId="0" borderId="0" xfId="0" applyNumberFormat="1" applyFont="1" applyFill="1" applyBorder="1" applyAlignment="1">
      <alignment horizontal="right" vertical="center"/>
    </xf>
    <xf numFmtId="0" fontId="36" fillId="0" borderId="0" xfId="0" applyFont="1" applyFill="1" applyBorder="1"/>
    <xf numFmtId="0" fontId="36" fillId="0" borderId="0" xfId="4" applyFont="1" applyFill="1" applyBorder="1" applyAlignment="1">
      <alignment wrapText="1"/>
    </xf>
    <xf numFmtId="4" fontId="39" fillId="0" borderId="0" xfId="2" applyNumberFormat="1" applyFont="1" applyFill="1" applyBorder="1" applyAlignment="1" applyProtection="1">
      <alignment vertical="center"/>
    </xf>
    <xf numFmtId="4" fontId="39" fillId="0" borderId="0" xfId="2" applyNumberFormat="1" applyFont="1" applyFill="1" applyBorder="1" applyAlignment="1">
      <alignment vertical="center"/>
    </xf>
    <xf numFmtId="4" fontId="39" fillId="0" borderId="0" xfId="2" applyNumberFormat="1" applyFont="1" applyFill="1" applyBorder="1" applyAlignment="1">
      <alignment horizontal="right" vertical="center"/>
    </xf>
    <xf numFmtId="0" fontId="36" fillId="0" borderId="0" xfId="0" applyFont="1"/>
    <xf numFmtId="1" fontId="36" fillId="0" borderId="0" xfId="0" applyNumberFormat="1" applyFont="1"/>
    <xf numFmtId="4" fontId="37" fillId="0" borderId="0" xfId="0" applyNumberFormat="1" applyFont="1"/>
    <xf numFmtId="4" fontId="36" fillId="0" borderId="0" xfId="0" applyNumberFormat="1" applyFont="1"/>
    <xf numFmtId="4" fontId="36" fillId="0" borderId="0" xfId="0" applyNumberFormat="1" applyFont="1" applyAlignment="1">
      <alignment horizontal="right" vertical="center"/>
    </xf>
    <xf numFmtId="0" fontId="30" fillId="0" borderId="1" xfId="0" applyFont="1" applyBorder="1" applyAlignment="1">
      <alignment vertical="center"/>
    </xf>
    <xf numFmtId="0" fontId="30" fillId="0" borderId="0" xfId="0" applyFont="1" applyAlignment="1">
      <alignment wrapText="1"/>
    </xf>
    <xf numFmtId="4" fontId="29" fillId="0" borderId="0" xfId="0" applyNumberFormat="1" applyFont="1" applyBorder="1"/>
    <xf numFmtId="4" fontId="29" fillId="0" borderId="0" xfId="0" applyNumberFormat="1" applyFont="1" applyBorder="1" applyAlignment="1">
      <alignment horizontal="right" vertical="center"/>
    </xf>
    <xf numFmtId="9" fontId="35" fillId="0" borderId="0" xfId="3" applyFont="1" applyFill="1" applyBorder="1" applyAlignment="1">
      <alignment horizontal="center" vertical="center"/>
    </xf>
    <xf numFmtId="4" fontId="35" fillId="0" borderId="0" xfId="3" applyNumberFormat="1" applyFont="1" applyFill="1" applyBorder="1" applyAlignment="1">
      <alignment horizontal="center" vertical="center"/>
    </xf>
    <xf numFmtId="9" fontId="27" fillId="0" borderId="0" xfId="3" applyFont="1" applyFill="1" applyBorder="1" applyAlignment="1">
      <alignment horizontal="center" vertical="center"/>
    </xf>
    <xf numFmtId="4" fontId="27" fillId="0" borderId="0" xfId="3" applyNumberFormat="1" applyFont="1" applyFill="1" applyBorder="1" applyAlignment="1">
      <alignment horizontal="center" vertical="center"/>
    </xf>
    <xf numFmtId="4" fontId="27" fillId="0" borderId="0" xfId="2" applyNumberFormat="1" applyFont="1" applyFill="1" applyBorder="1" applyAlignment="1" applyProtection="1">
      <alignment horizontal="center" vertical="center"/>
    </xf>
    <xf numFmtId="4" fontId="27" fillId="0" borderId="0" xfId="2" applyNumberFormat="1" applyFont="1" applyFill="1" applyBorder="1" applyAlignment="1">
      <alignment horizontal="center" vertical="center"/>
    </xf>
    <xf numFmtId="4" fontId="27" fillId="0" borderId="0" xfId="2" applyNumberFormat="1" applyFont="1" applyFill="1" applyBorder="1" applyAlignment="1">
      <alignment horizontal="right" vertical="center"/>
    </xf>
    <xf numFmtId="1" fontId="27" fillId="0" borderId="0" xfId="3" applyNumberFormat="1" applyFont="1" applyFill="1" applyBorder="1" applyAlignment="1">
      <alignment horizontal="center" vertical="center"/>
    </xf>
    <xf numFmtId="4" fontId="38" fillId="0" borderId="0" xfId="2" applyNumberFormat="1" applyFont="1" applyFill="1" applyBorder="1" applyAlignment="1" applyProtection="1">
      <alignment horizontal="center" vertical="center"/>
    </xf>
    <xf numFmtId="4" fontId="38" fillId="0" borderId="0" xfId="2" applyNumberFormat="1" applyFont="1" applyFill="1" applyBorder="1" applyAlignment="1">
      <alignment horizontal="center" vertical="center"/>
    </xf>
    <xf numFmtId="4" fontId="38" fillId="0" borderId="0" xfId="2" applyNumberFormat="1" applyFont="1" applyFill="1" applyBorder="1" applyAlignment="1">
      <alignment horizontal="right" vertical="center"/>
    </xf>
    <xf numFmtId="4" fontId="31" fillId="0" borderId="0" xfId="2" applyNumberFormat="1" applyFont="1" applyFill="1" applyBorder="1" applyAlignment="1" applyProtection="1">
      <alignment horizontal="center" vertical="center"/>
    </xf>
    <xf numFmtId="4" fontId="31" fillId="0" borderId="0" xfId="2" applyNumberFormat="1" applyFont="1" applyFill="1" applyBorder="1" applyAlignment="1">
      <alignment horizontal="center" vertical="center"/>
    </xf>
    <xf numFmtId="4" fontId="31" fillId="0" borderId="0" xfId="2" applyNumberFormat="1" applyFont="1" applyFill="1" applyBorder="1" applyAlignment="1">
      <alignment horizontal="right" vertical="center"/>
    </xf>
    <xf numFmtId="0" fontId="30" fillId="0" borderId="0" xfId="0" applyFont="1" applyBorder="1" applyAlignment="1">
      <alignment vertical="center"/>
    </xf>
    <xf numFmtId="0" fontId="30" fillId="0" borderId="0" xfId="0" applyFont="1" applyBorder="1" applyAlignment="1">
      <alignment horizontal="center" vertical="center"/>
    </xf>
    <xf numFmtId="1" fontId="30" fillId="0" borderId="0" xfId="0" applyNumberFormat="1" applyFont="1" applyBorder="1" applyAlignment="1">
      <alignment horizontal="center" vertical="center"/>
    </xf>
    <xf numFmtId="9" fontId="30" fillId="0" borderId="0" xfId="3" applyFont="1" applyFill="1" applyBorder="1" applyAlignment="1">
      <alignment horizontal="center" vertical="center"/>
    </xf>
    <xf numFmtId="4" fontId="30" fillId="0" borderId="0" xfId="3" applyNumberFormat="1" applyFont="1" applyFill="1" applyBorder="1" applyAlignment="1">
      <alignment horizontal="center" vertical="center"/>
    </xf>
    <xf numFmtId="4" fontId="30" fillId="0" borderId="0" xfId="2" applyNumberFormat="1" applyFont="1" applyFill="1" applyBorder="1" applyAlignment="1" applyProtection="1">
      <alignment horizontal="center" vertical="center"/>
    </xf>
    <xf numFmtId="4" fontId="30" fillId="0" borderId="0" xfId="2" applyNumberFormat="1" applyFont="1" applyFill="1" applyBorder="1" applyAlignment="1">
      <alignment horizontal="center" vertical="center"/>
    </xf>
    <xf numFmtId="4" fontId="30" fillId="0" borderId="0" xfId="2" applyNumberFormat="1" applyFont="1" applyFill="1" applyBorder="1" applyAlignment="1">
      <alignment horizontal="right" vertical="center"/>
    </xf>
    <xf numFmtId="0" fontId="30" fillId="0" borderId="0" xfId="0" applyFont="1" applyFill="1" applyBorder="1"/>
    <xf numFmtId="0" fontId="8" fillId="2" borderId="1" xfId="0"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xf>
    <xf numFmtId="4" fontId="8" fillId="2" borderId="1" xfId="1" applyNumberFormat="1"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4" fontId="11" fillId="0" borderId="1" xfId="0" applyNumberFormat="1" applyFont="1" applyFill="1" applyBorder="1" applyAlignment="1" applyProtection="1">
      <alignment horizontal="center" vertical="center" wrapText="1"/>
    </xf>
    <xf numFmtId="4" fontId="11" fillId="0" borderId="14" xfId="0" applyNumberFormat="1" applyFont="1" applyFill="1" applyBorder="1" applyAlignment="1" applyProtection="1">
      <alignment horizontal="center" vertical="center" wrapText="1"/>
    </xf>
    <xf numFmtId="0" fontId="6" fillId="0" borderId="0" xfId="4" applyFont="1" applyFill="1" applyBorder="1" applyAlignment="1">
      <alignment wrapText="1"/>
    </xf>
    <xf numFmtId="0" fontId="5" fillId="0" borderId="0" xfId="4" applyFont="1" applyFill="1" applyBorder="1" applyAlignment="1">
      <alignment wrapText="1"/>
    </xf>
    <xf numFmtId="4" fontId="8" fillId="0" borderId="0" xfId="0" applyNumberFormat="1" applyFont="1" applyFill="1" applyBorder="1" applyAlignment="1">
      <alignment horizontal="center"/>
    </xf>
    <xf numFmtId="4" fontId="5" fillId="0" borderId="0" xfId="0" applyNumberFormat="1" applyFont="1" applyFill="1" applyBorder="1" applyAlignment="1" applyProtection="1">
      <alignment vertical="center" wrapText="1"/>
    </xf>
    <xf numFmtId="0" fontId="7" fillId="0" borderId="2" xfId="4" applyFont="1" applyFill="1" applyBorder="1" applyAlignment="1">
      <alignment vertical="center" wrapText="1"/>
    </xf>
    <xf numFmtId="0" fontId="40" fillId="0" borderId="1" xfId="0" applyFont="1" applyFill="1" applyBorder="1" applyAlignment="1">
      <alignment vertical="center" wrapText="1"/>
    </xf>
    <xf numFmtId="0" fontId="40" fillId="0" borderId="3" xfId="0" applyFont="1" applyFill="1" applyBorder="1" applyAlignment="1">
      <alignment vertical="center" wrapText="1"/>
    </xf>
    <xf numFmtId="0" fontId="7" fillId="0" borderId="3" xfId="0" applyFont="1" applyFill="1" applyBorder="1" applyAlignment="1">
      <alignment horizontal="center" vertical="center"/>
    </xf>
    <xf numFmtId="1" fontId="7" fillId="0" borderId="1" xfId="0" applyNumberFormat="1" applyFont="1" applyFill="1" applyBorder="1" applyAlignment="1">
      <alignment horizontal="center" vertical="center"/>
    </xf>
    <xf numFmtId="4" fontId="8" fillId="0" borderId="1" xfId="0" applyNumberFormat="1" applyFont="1" applyFill="1" applyBorder="1" applyAlignment="1" applyProtection="1">
      <alignment horizontal="center" vertical="center" wrapText="1"/>
    </xf>
    <xf numFmtId="9" fontId="7" fillId="0" borderId="2" xfId="0" applyNumberFormat="1" applyFont="1" applyFill="1" applyBorder="1" applyAlignment="1">
      <alignment horizontal="center" vertical="center"/>
    </xf>
    <xf numFmtId="0" fontId="7" fillId="0" borderId="5" xfId="4" applyFont="1" applyFill="1" applyBorder="1" applyAlignment="1">
      <alignment vertical="center" wrapText="1"/>
    </xf>
    <xf numFmtId="0" fontId="40" fillId="0" borderId="6" xfId="0" applyFont="1" applyFill="1" applyBorder="1" applyAlignment="1">
      <alignment vertical="center" wrapText="1"/>
    </xf>
    <xf numFmtId="0" fontId="7" fillId="0" borderId="6" xfId="0" applyFont="1" applyFill="1" applyBorder="1" applyAlignment="1">
      <alignment horizontal="center" vertical="center"/>
    </xf>
    <xf numFmtId="1" fontId="7" fillId="0" borderId="7" xfId="0" applyNumberFormat="1" applyFont="1" applyFill="1" applyBorder="1" applyAlignment="1">
      <alignment horizontal="center" vertical="center"/>
    </xf>
    <xf numFmtId="4" fontId="8" fillId="0" borderId="4" xfId="0" applyNumberFormat="1" applyFont="1" applyFill="1" applyBorder="1" applyAlignment="1" applyProtection="1">
      <alignment horizontal="center" vertical="center" wrapText="1"/>
    </xf>
    <xf numFmtId="9" fontId="7" fillId="0" borderId="0" xfId="0" applyNumberFormat="1" applyFont="1" applyFill="1" applyBorder="1" applyAlignment="1">
      <alignment horizontal="center" vertical="center"/>
    </xf>
    <xf numFmtId="4" fontId="7" fillId="0" borderId="6" xfId="0" applyNumberFormat="1" applyFont="1" applyFill="1" applyBorder="1" applyAlignment="1">
      <alignment horizontal="center" vertical="center"/>
    </xf>
    <xf numFmtId="0" fontId="7" fillId="0" borderId="1" xfId="4" applyFont="1" applyFill="1" applyBorder="1" applyAlignment="1">
      <alignment vertical="center" wrapText="1"/>
    </xf>
    <xf numFmtId="0" fontId="7" fillId="0" borderId="1" xfId="0" applyFont="1" applyFill="1" applyBorder="1" applyAlignment="1">
      <alignment horizontal="center" vertical="center"/>
    </xf>
    <xf numFmtId="9" fontId="7" fillId="0" borderId="1" xfId="0" applyNumberFormat="1" applyFont="1" applyFill="1" applyBorder="1" applyAlignment="1">
      <alignment horizontal="center" vertical="center"/>
    </xf>
    <xf numFmtId="0" fontId="7" fillId="0" borderId="0" xfId="4" applyFont="1" applyFill="1" applyBorder="1" applyAlignment="1">
      <alignment vertical="top" wrapText="1"/>
    </xf>
    <xf numFmtId="0" fontId="5" fillId="0" borderId="0" xfId="0" applyFont="1" applyFill="1" applyBorder="1" applyAlignment="1">
      <alignment wrapText="1"/>
    </xf>
    <xf numFmtId="0" fontId="5" fillId="0" borderId="0" xfId="0" applyFont="1" applyFill="1" applyBorder="1" applyAlignment="1">
      <alignment horizontal="center"/>
    </xf>
    <xf numFmtId="4" fontId="8" fillId="0" borderId="0" xfId="0" applyNumberFormat="1" applyFont="1" applyFill="1" applyBorder="1" applyAlignment="1" applyProtection="1">
      <alignment horizontal="center" vertical="center" wrapText="1"/>
    </xf>
    <xf numFmtId="4" fontId="4" fillId="0" borderId="0" xfId="0" applyNumberFormat="1" applyFont="1" applyFill="1" applyBorder="1" applyAlignment="1" applyProtection="1">
      <alignment horizontal="center" vertical="center" wrapText="1"/>
    </xf>
    <xf numFmtId="4" fontId="4" fillId="0" borderId="14" xfId="1" applyNumberFormat="1" applyFont="1" applyFill="1" applyBorder="1" applyAlignment="1" applyProtection="1">
      <alignment horizontal="center"/>
    </xf>
    <xf numFmtId="4" fontId="4" fillId="0" borderId="1" xfId="0" applyNumberFormat="1" applyFont="1" applyFill="1" applyBorder="1" applyAlignment="1">
      <alignment horizontal="center"/>
    </xf>
    <xf numFmtId="4" fontId="4" fillId="0" borderId="1" xfId="0" applyNumberFormat="1" applyFont="1" applyFill="1" applyBorder="1" applyAlignment="1">
      <alignment horizontal="right" vertical="center"/>
    </xf>
    <xf numFmtId="0" fontId="6" fillId="0" borderId="0" xfId="0" applyFont="1" applyFill="1" applyBorder="1"/>
    <xf numFmtId="1" fontId="5" fillId="0" borderId="0" xfId="0" applyNumberFormat="1" applyFont="1" applyFill="1" applyBorder="1"/>
    <xf numFmtId="0" fontId="41" fillId="0" borderId="1" xfId="4" applyFont="1" applyFill="1" applyBorder="1" applyAlignment="1">
      <alignment vertical="center" wrapText="1"/>
    </xf>
    <xf numFmtId="1" fontId="7" fillId="0" borderId="1" xfId="0" applyNumberFormat="1" applyFont="1" applyFill="1" applyBorder="1" applyAlignment="1">
      <alignment horizontal="right" vertical="center"/>
    </xf>
    <xf numFmtId="4" fontId="8" fillId="0" borderId="1" xfId="0" applyNumberFormat="1" applyFont="1" applyBorder="1" applyAlignment="1">
      <alignment vertical="center"/>
    </xf>
    <xf numFmtId="0" fontId="7" fillId="0" borderId="1" xfId="0" applyFont="1" applyFill="1" applyBorder="1" applyAlignment="1">
      <alignment vertical="center" wrapText="1"/>
    </xf>
    <xf numFmtId="3" fontId="7" fillId="0" borderId="1" xfId="0" applyNumberFormat="1" applyFont="1" applyFill="1" applyBorder="1" applyAlignment="1" applyProtection="1">
      <alignment vertical="center" wrapText="1"/>
    </xf>
    <xf numFmtId="3" fontId="7" fillId="0" borderId="1" xfId="0" applyNumberFormat="1" applyFont="1" applyFill="1" applyBorder="1" applyAlignment="1" applyProtection="1">
      <alignment vertical="center" wrapText="1"/>
      <protection locked="0"/>
    </xf>
    <xf numFmtId="0" fontId="41" fillId="0" borderId="1" xfId="0" applyFont="1" applyFill="1" applyBorder="1" applyAlignment="1">
      <alignment vertical="center" wrapText="1"/>
    </xf>
    <xf numFmtId="4" fontId="8" fillId="0" borderId="1" xfId="0" applyNumberFormat="1" applyFont="1" applyFill="1" applyBorder="1" applyAlignment="1" applyProtection="1">
      <alignment horizontal="right" vertical="center" wrapText="1"/>
    </xf>
    <xf numFmtId="4" fontId="8" fillId="0" borderId="3" xfId="0" applyNumberFormat="1" applyFont="1" applyFill="1" applyBorder="1" applyAlignment="1" applyProtection="1">
      <alignment horizontal="right" vertical="center" wrapText="1"/>
    </xf>
    <xf numFmtId="0" fontId="7" fillId="0" borderId="0" xfId="0" applyFont="1" applyAlignment="1">
      <alignment vertical="center"/>
    </xf>
    <xf numFmtId="1" fontId="7" fillId="0" borderId="0" xfId="0" applyNumberFormat="1" applyFont="1" applyAlignment="1">
      <alignment vertical="center"/>
    </xf>
    <xf numFmtId="4" fontId="4" fillId="0" borderId="1" xfId="1" applyNumberFormat="1" applyFont="1" applyFill="1" applyBorder="1" applyAlignment="1" applyProtection="1">
      <alignment horizontal="center" vertical="center"/>
    </xf>
    <xf numFmtId="4" fontId="4" fillId="0" borderId="1"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1" fontId="5" fillId="0" borderId="0" xfId="0" applyNumberFormat="1" applyFont="1" applyFill="1" applyBorder="1" applyAlignment="1">
      <alignment horizontal="center" vertical="center" wrapText="1"/>
    </xf>
    <xf numFmtId="0" fontId="5" fillId="0" borderId="2" xfId="0" applyFont="1" applyFill="1" applyBorder="1"/>
    <xf numFmtId="0" fontId="7" fillId="0" borderId="1" xfId="4" applyFont="1" applyFill="1" applyBorder="1" applyAlignment="1">
      <alignment horizontal="left" vertical="center" wrapText="1"/>
    </xf>
    <xf numFmtId="3" fontId="3" fillId="0" borderId="1" xfId="0" applyNumberFormat="1" applyFont="1" applyFill="1" applyBorder="1" applyAlignment="1" applyProtection="1">
      <alignment wrapText="1"/>
    </xf>
    <xf numFmtId="4" fontId="4" fillId="0" borderId="1" xfId="1" applyNumberFormat="1" applyFont="1" applyFill="1" applyBorder="1" applyAlignment="1" applyProtection="1">
      <alignment horizontal="center"/>
    </xf>
    <xf numFmtId="0" fontId="3" fillId="0" borderId="14" xfId="0" applyFont="1" applyBorder="1"/>
    <xf numFmtId="0" fontId="6" fillId="0" borderId="15" xfId="0" applyFont="1" applyBorder="1"/>
    <xf numFmtId="0" fontId="3" fillId="0" borderId="15" xfId="0" applyFont="1" applyBorder="1"/>
    <xf numFmtId="1" fontId="3" fillId="0" borderId="15" xfId="0" applyNumberFormat="1" applyFont="1" applyBorder="1"/>
    <xf numFmtId="4" fontId="8" fillId="0" borderId="15" xfId="0" applyNumberFormat="1" applyFont="1" applyBorder="1"/>
    <xf numFmtId="4" fontId="3" fillId="0" borderId="15" xfId="0" applyNumberFormat="1" applyFont="1" applyBorder="1"/>
    <xf numFmtId="4" fontId="3" fillId="0" borderId="15" xfId="0" applyNumberFormat="1" applyFont="1" applyBorder="1" applyAlignment="1">
      <alignment horizontal="right" vertical="center"/>
    </xf>
    <xf numFmtId="0" fontId="3" fillId="0" borderId="1" xfId="0" applyFont="1" applyBorder="1" applyAlignment="1">
      <alignment vertical="center"/>
    </xf>
    <xf numFmtId="3" fontId="7" fillId="0" borderId="1" xfId="0" applyNumberFormat="1" applyFont="1" applyFill="1" applyBorder="1" applyAlignment="1" applyProtection="1">
      <alignment wrapText="1"/>
    </xf>
    <xf numFmtId="0" fontId="3" fillId="0" borderId="1" xfId="0" applyFont="1" applyBorder="1"/>
    <xf numFmtId="166" fontId="7" fillId="0" borderId="10" xfId="1" applyNumberFormat="1" applyFont="1" applyFill="1" applyBorder="1" applyAlignment="1" applyProtection="1">
      <alignment vertical="center"/>
    </xf>
    <xf numFmtId="4" fontId="8" fillId="0" borderId="12" xfId="1" applyNumberFormat="1" applyFont="1" applyFill="1" applyBorder="1" applyAlignment="1" applyProtection="1">
      <alignment vertical="center"/>
    </xf>
    <xf numFmtId="0" fontId="7" fillId="0" borderId="6" xfId="0" applyNumberFormat="1" applyFont="1" applyBorder="1" applyAlignment="1">
      <alignment wrapText="1"/>
    </xf>
    <xf numFmtId="0" fontId="3" fillId="0" borderId="6" xfId="0" applyFont="1" applyBorder="1"/>
    <xf numFmtId="1" fontId="7" fillId="0" borderId="1" xfId="1" applyNumberFormat="1" applyFont="1" applyFill="1" applyBorder="1" applyAlignment="1" applyProtection="1">
      <alignment vertical="center"/>
    </xf>
    <xf numFmtId="4" fontId="8" fillId="0" borderId="1" xfId="1" applyNumberFormat="1" applyFont="1" applyFill="1" applyBorder="1" applyAlignment="1" applyProtection="1">
      <alignment vertical="center"/>
    </xf>
    <xf numFmtId="166" fontId="7" fillId="0" borderId="0" xfId="1" applyNumberFormat="1" applyFont="1" applyFill="1" applyBorder="1" applyAlignment="1" applyProtection="1">
      <alignment vertical="center"/>
    </xf>
    <xf numFmtId="1" fontId="7" fillId="0" borderId="0" xfId="1" applyNumberFormat="1" applyFont="1" applyFill="1" applyBorder="1" applyAlignment="1" applyProtection="1">
      <alignment vertical="center"/>
    </xf>
    <xf numFmtId="166" fontId="3" fillId="0" borderId="1" xfId="1" applyNumberFormat="1" applyFont="1" applyFill="1" applyBorder="1" applyAlignment="1" applyProtection="1">
      <alignment vertical="center"/>
    </xf>
    <xf numFmtId="4" fontId="3" fillId="0" borderId="1" xfId="1" applyNumberFormat="1" applyFont="1" applyFill="1" applyBorder="1" applyAlignment="1" applyProtection="1">
      <alignment vertical="center"/>
    </xf>
    <xf numFmtId="0" fontId="7" fillId="0" borderId="6" xfId="0" applyFont="1" applyBorder="1" applyAlignment="1">
      <alignment wrapText="1"/>
    </xf>
    <xf numFmtId="166" fontId="7" fillId="0" borderId="1" xfId="1" applyNumberFormat="1" applyFont="1" applyFill="1" applyBorder="1" applyAlignment="1" applyProtection="1">
      <alignment vertical="center"/>
    </xf>
    <xf numFmtId="4" fontId="8" fillId="0" borderId="14" xfId="1" applyNumberFormat="1" applyFont="1" applyFill="1" applyBorder="1" applyAlignment="1" applyProtection="1">
      <alignment vertical="center"/>
    </xf>
    <xf numFmtId="4" fontId="8" fillId="0" borderId="0" xfId="1" applyNumberFormat="1" applyFont="1" applyFill="1" applyBorder="1" applyAlignment="1" applyProtection="1">
      <alignment vertical="center"/>
    </xf>
    <xf numFmtId="166" fontId="3" fillId="0" borderId="0" xfId="1" applyNumberFormat="1" applyFont="1" applyFill="1" applyBorder="1" applyAlignment="1" applyProtection="1">
      <alignment vertical="center"/>
    </xf>
    <xf numFmtId="4" fontId="3" fillId="0" borderId="0" xfId="1" applyNumberFormat="1" applyFont="1" applyFill="1" applyBorder="1" applyAlignment="1" applyProtection="1">
      <alignment vertical="center"/>
    </xf>
    <xf numFmtId="166" fontId="7" fillId="0" borderId="20" xfId="1" applyNumberFormat="1" applyFont="1" applyFill="1" applyBorder="1" applyAlignment="1" applyProtection="1">
      <alignment vertical="center"/>
    </xf>
    <xf numFmtId="4" fontId="8" fillId="0" borderId="10" xfId="1" applyNumberFormat="1" applyFont="1" applyFill="1" applyBorder="1" applyAlignment="1" applyProtection="1">
      <alignment vertical="center"/>
    </xf>
    <xf numFmtId="0" fontId="7" fillId="0" borderId="6" xfId="0" applyFont="1" applyBorder="1"/>
    <xf numFmtId="3" fontId="7" fillId="0" borderId="6" xfId="0" applyNumberFormat="1" applyFont="1" applyFill="1" applyBorder="1" applyAlignment="1" applyProtection="1">
      <alignment wrapText="1"/>
    </xf>
    <xf numFmtId="1" fontId="7" fillId="0" borderId="6" xfId="1" applyNumberFormat="1" applyFont="1" applyFill="1" applyBorder="1" applyAlignment="1" applyProtection="1">
      <alignment vertical="center"/>
    </xf>
    <xf numFmtId="4" fontId="8" fillId="0" borderId="1" xfId="1" applyNumberFormat="1" applyFont="1" applyFill="1" applyBorder="1" applyAlignment="1" applyProtection="1"/>
    <xf numFmtId="166" fontId="4" fillId="0" borderId="10" xfId="1" applyNumberFormat="1" applyFont="1" applyFill="1" applyBorder="1" applyAlignment="1" applyProtection="1"/>
    <xf numFmtId="4" fontId="4" fillId="0" borderId="0" xfId="1" applyNumberFormat="1" applyFont="1" applyFill="1" applyBorder="1" applyAlignment="1" applyProtection="1"/>
    <xf numFmtId="0" fontId="6" fillId="0" borderId="0" xfId="0" applyFont="1" applyFill="1" applyBorder="1" applyAlignment="1">
      <alignment wrapText="1"/>
    </xf>
    <xf numFmtId="0" fontId="5" fillId="0" borderId="18" xfId="0" applyFont="1" applyFill="1" applyBorder="1" applyAlignment="1">
      <alignment vertical="center"/>
    </xf>
    <xf numFmtId="0" fontId="5" fillId="0" borderId="1" xfId="0" applyFont="1" applyFill="1" applyBorder="1" applyAlignment="1">
      <alignment vertical="center" wrapText="1"/>
    </xf>
    <xf numFmtId="0" fontId="5" fillId="0" borderId="21" xfId="0" applyFont="1" applyFill="1" applyBorder="1" applyAlignment="1">
      <alignment horizontal="center" vertical="center" wrapText="1"/>
    </xf>
    <xf numFmtId="1" fontId="5" fillId="0" borderId="19" xfId="0" applyNumberFormat="1" applyFont="1" applyFill="1" applyBorder="1" applyAlignment="1">
      <alignment horizontal="center" vertical="center" wrapText="1"/>
    </xf>
    <xf numFmtId="4" fontId="8" fillId="0" borderId="1" xfId="0" applyNumberFormat="1" applyFont="1" applyFill="1" applyBorder="1" applyAlignment="1" applyProtection="1">
      <alignment vertical="center" wrapText="1"/>
    </xf>
    <xf numFmtId="4" fontId="6" fillId="0" borderId="11" xfId="0" applyNumberFormat="1" applyFont="1" applyFill="1" applyBorder="1" applyAlignment="1" applyProtection="1">
      <alignment horizontal="center" vertical="center" wrapText="1"/>
    </xf>
    <xf numFmtId="0" fontId="6" fillId="0" borderId="0" xfId="0" applyFont="1" applyFill="1" applyBorder="1" applyAlignment="1">
      <alignment horizontal="left" vertical="center"/>
    </xf>
    <xf numFmtId="0" fontId="8" fillId="0" borderId="0" xfId="0" applyFont="1" applyFill="1" applyBorder="1" applyAlignment="1">
      <alignment horizontal="left" vertical="center" wrapText="1"/>
    </xf>
    <xf numFmtId="1" fontId="6" fillId="0" borderId="0" xfId="0" applyNumberFormat="1" applyFont="1" applyFill="1" applyBorder="1" applyAlignment="1">
      <alignment horizontal="center" vertical="center" wrapText="1"/>
    </xf>
    <xf numFmtId="9" fontId="5" fillId="0" borderId="0" xfId="0" applyNumberFormat="1" applyFont="1" applyFill="1" applyBorder="1" applyAlignment="1">
      <alignment horizontal="center" vertical="center"/>
    </xf>
    <xf numFmtId="4" fontId="5" fillId="0" borderId="0" xfId="1" applyNumberFormat="1" applyFont="1" applyFill="1" applyBorder="1" applyAlignment="1" applyProtection="1">
      <alignment vertical="center"/>
    </xf>
    <xf numFmtId="4" fontId="5" fillId="0" borderId="0" xfId="0" applyNumberFormat="1" applyFont="1" applyFill="1" applyBorder="1" applyAlignment="1">
      <alignment vertical="center"/>
    </xf>
    <xf numFmtId="0" fontId="7" fillId="0" borderId="1" xfId="0" applyFont="1" applyFill="1" applyBorder="1" applyAlignment="1">
      <alignment vertical="center"/>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9" fontId="7" fillId="0" borderId="20"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9" fontId="7" fillId="0" borderId="16" xfId="0" applyNumberFormat="1" applyFont="1" applyFill="1" applyBorder="1" applyAlignment="1">
      <alignment horizontal="center" vertical="center"/>
    </xf>
    <xf numFmtId="1" fontId="7" fillId="0" borderId="0" xfId="0" applyNumberFormat="1" applyFont="1" applyFill="1" applyBorder="1" applyAlignment="1">
      <alignment horizontal="center" vertical="center"/>
    </xf>
    <xf numFmtId="4" fontId="8" fillId="0" borderId="14" xfId="0" applyNumberFormat="1" applyFont="1" applyFill="1" applyBorder="1" applyAlignment="1" applyProtection="1">
      <alignment horizontal="center" vertical="center" wrapText="1"/>
    </xf>
    <xf numFmtId="9" fontId="4" fillId="0" borderId="1" xfId="0" applyNumberFormat="1" applyFont="1" applyFill="1" applyBorder="1" applyAlignment="1">
      <alignment horizontal="center" vertical="center"/>
    </xf>
    <xf numFmtId="0" fontId="8" fillId="0" borderId="0" xfId="0" applyFont="1" applyFill="1" applyBorder="1" applyAlignment="1">
      <alignment vertical="center"/>
    </xf>
    <xf numFmtId="0" fontId="7" fillId="0" borderId="29" xfId="0" applyFont="1" applyFill="1" applyBorder="1" applyAlignment="1">
      <alignment horizontal="left" vertical="center" wrapText="1"/>
    </xf>
    <xf numFmtId="0" fontId="7" fillId="0" borderId="30"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17"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22"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9" xfId="0" applyFont="1" applyFill="1" applyBorder="1" applyAlignment="1">
      <alignment vertical="center" wrapText="1"/>
    </xf>
    <xf numFmtId="0" fontId="7" fillId="0" borderId="9" xfId="0" applyFont="1" applyFill="1" applyBorder="1" applyAlignment="1">
      <alignment horizontal="center" vertical="center" wrapText="1"/>
    </xf>
    <xf numFmtId="0" fontId="7" fillId="0" borderId="21" xfId="0" applyFont="1" applyFill="1" applyBorder="1" applyAlignment="1">
      <alignment vertical="center" wrapText="1"/>
    </xf>
    <xf numFmtId="0" fontId="7" fillId="0" borderId="23" xfId="0" applyFont="1" applyFill="1" applyBorder="1" applyAlignment="1">
      <alignment vertical="center" wrapText="1"/>
    </xf>
    <xf numFmtId="0" fontId="7" fillId="0" borderId="23"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0" xfId="4" applyFont="1" applyFill="1" applyBorder="1" applyAlignment="1">
      <alignment vertical="center" wrapText="1"/>
    </xf>
    <xf numFmtId="0" fontId="7" fillId="0" borderId="10" xfId="4" applyFont="1" applyFill="1" applyBorder="1" applyAlignment="1">
      <alignment horizontal="center" vertical="center" wrapText="1"/>
    </xf>
    <xf numFmtId="0" fontId="7" fillId="0" borderId="20" xfId="4" applyFont="1" applyFill="1" applyBorder="1" applyAlignment="1">
      <alignment horizontal="center" vertical="center" wrapText="1"/>
    </xf>
    <xf numFmtId="0" fontId="7" fillId="0" borderId="21" xfId="4" applyFont="1" applyFill="1" applyBorder="1" applyAlignment="1">
      <alignment vertical="center" wrapText="1"/>
    </xf>
    <xf numFmtId="0" fontId="7" fillId="0" borderId="21" xfId="4" applyFont="1" applyFill="1" applyBorder="1" applyAlignment="1">
      <alignment horizontal="center" vertical="center" wrapText="1"/>
    </xf>
    <xf numFmtId="0" fontId="7" fillId="0" borderId="19" xfId="4" applyFont="1" applyFill="1" applyBorder="1" applyAlignment="1">
      <alignment horizontal="center" vertical="center" wrapText="1"/>
    </xf>
    <xf numFmtId="0" fontId="10" fillId="0" borderId="0" xfId="4" applyFont="1" applyFill="1" applyBorder="1" applyAlignment="1">
      <alignment vertical="center" wrapText="1"/>
    </xf>
    <xf numFmtId="4" fontId="12" fillId="2" borderId="1" xfId="0" applyNumberFormat="1" applyFont="1" applyFill="1" applyBorder="1" applyAlignment="1">
      <alignment horizontal="center" vertical="center" wrapText="1"/>
    </xf>
    <xf numFmtId="0" fontId="9" fillId="0" borderId="1" xfId="0" applyFont="1" applyFill="1" applyBorder="1" applyAlignment="1">
      <alignment vertical="center"/>
    </xf>
    <xf numFmtId="0" fontId="9" fillId="0" borderId="1" xfId="4" applyFont="1" applyFill="1" applyBorder="1" applyAlignment="1">
      <alignment vertical="center" wrapText="1"/>
    </xf>
    <xf numFmtId="0" fontId="9" fillId="0" borderId="1" xfId="0" applyFont="1" applyFill="1" applyBorder="1" applyAlignment="1">
      <alignment horizontal="center" vertical="center"/>
    </xf>
    <xf numFmtId="4" fontId="9" fillId="0" borderId="1" xfId="0" applyNumberFormat="1" applyFont="1" applyFill="1" applyBorder="1" applyAlignment="1">
      <alignment horizontal="center" vertical="center"/>
    </xf>
    <xf numFmtId="4" fontId="9" fillId="0" borderId="1" xfId="1" applyNumberFormat="1" applyFont="1" applyFill="1" applyBorder="1" applyAlignment="1" applyProtection="1">
      <alignment horizontal="center" vertical="center"/>
    </xf>
    <xf numFmtId="4" fontId="9" fillId="0" borderId="1" xfId="0" applyNumberFormat="1" applyFont="1" applyFill="1" applyBorder="1" applyAlignment="1">
      <alignment horizontal="right" vertical="center"/>
    </xf>
    <xf numFmtId="0" fontId="9" fillId="0" borderId="8" xfId="0" applyFont="1" applyFill="1" applyBorder="1" applyAlignment="1">
      <alignment vertical="center"/>
    </xf>
    <xf numFmtId="0" fontId="9" fillId="0" borderId="17" xfId="4" applyFont="1" applyFill="1" applyBorder="1" applyAlignment="1">
      <alignment vertical="center" wrapText="1"/>
    </xf>
    <xf numFmtId="0" fontId="9" fillId="0" borderId="9" xfId="0" applyFont="1" applyFill="1" applyBorder="1" applyAlignment="1">
      <alignment horizontal="center" vertical="center"/>
    </xf>
    <xf numFmtId="0" fontId="9" fillId="0" borderId="22" xfId="0" applyFont="1" applyFill="1" applyBorder="1" applyAlignment="1">
      <alignment vertical="center"/>
    </xf>
    <xf numFmtId="0" fontId="9" fillId="0" borderId="19" xfId="0" applyFont="1" applyFill="1" applyBorder="1" applyAlignment="1">
      <alignment horizontal="center" vertical="center"/>
    </xf>
    <xf numFmtId="0" fontId="9" fillId="0" borderId="22" xfId="0" applyFont="1" applyFill="1" applyBorder="1" applyAlignment="1">
      <alignment vertical="center" wrapText="1"/>
    </xf>
    <xf numFmtId="0" fontId="9" fillId="0" borderId="6" xfId="0" applyFont="1" applyFill="1" applyBorder="1" applyAlignment="1">
      <alignment horizontal="center" vertical="center" wrapText="1"/>
    </xf>
    <xf numFmtId="0" fontId="9" fillId="0" borderId="6" xfId="0" applyFont="1" applyFill="1" applyBorder="1" applyAlignment="1">
      <alignment horizontal="center" vertical="center"/>
    </xf>
    <xf numFmtId="4" fontId="10" fillId="0" borderId="6" xfId="0" applyNumberFormat="1" applyFont="1" applyFill="1" applyBorder="1" applyAlignment="1" applyProtection="1">
      <alignment horizontal="center" vertical="center" wrapText="1"/>
    </xf>
    <xf numFmtId="0" fontId="9" fillId="0" borderId="0" xfId="0" applyFont="1" applyFill="1" applyBorder="1"/>
    <xf numFmtId="0" fontId="10" fillId="0" borderId="0" xfId="0" applyFont="1" applyFill="1" applyBorder="1" applyAlignment="1">
      <alignment vertical="center" wrapText="1"/>
    </xf>
    <xf numFmtId="1" fontId="9" fillId="0" borderId="0" xfId="0" applyNumberFormat="1" applyFont="1" applyFill="1" applyBorder="1" applyAlignment="1">
      <alignment horizontal="center"/>
    </xf>
    <xf numFmtId="4" fontId="9" fillId="0" borderId="0" xfId="0" applyNumberFormat="1" applyFont="1" applyFill="1" applyBorder="1" applyAlignment="1" applyProtection="1">
      <alignment vertical="center" wrapText="1"/>
    </xf>
    <xf numFmtId="4" fontId="9" fillId="0" borderId="0" xfId="0" applyNumberFormat="1" applyFont="1" applyFill="1" applyBorder="1"/>
    <xf numFmtId="0" fontId="9" fillId="0" borderId="17" xfId="0" applyFont="1" applyFill="1" applyBorder="1"/>
    <xf numFmtId="0" fontId="9" fillId="0" borderId="1" xfId="4" applyFont="1" applyFill="1" applyBorder="1" applyAlignment="1">
      <alignment wrapText="1"/>
    </xf>
    <xf numFmtId="9" fontId="42" fillId="0" borderId="1" xfId="0" applyNumberFormat="1" applyFont="1" applyFill="1" applyBorder="1" applyAlignment="1">
      <alignment horizontal="center" vertical="center"/>
    </xf>
    <xf numFmtId="0" fontId="9" fillId="0" borderId="1" xfId="0" applyFont="1" applyFill="1" applyBorder="1" applyAlignment="1">
      <alignment wrapText="1"/>
    </xf>
    <xf numFmtId="9" fontId="42" fillId="0" borderId="6" xfId="0" applyNumberFormat="1" applyFont="1" applyFill="1" applyBorder="1" applyAlignment="1">
      <alignment horizontal="center" vertical="center"/>
    </xf>
    <xf numFmtId="0" fontId="9" fillId="0" borderId="8" xfId="0" applyFont="1" applyFill="1" applyBorder="1"/>
    <xf numFmtId="0" fontId="9" fillId="0" borderId="5" xfId="4" applyFont="1" applyFill="1" applyBorder="1" applyAlignment="1">
      <alignment wrapText="1"/>
    </xf>
    <xf numFmtId="0" fontId="9" fillId="0" borderId="2" xfId="4" applyFont="1" applyFill="1" applyBorder="1" applyAlignment="1">
      <alignment wrapText="1"/>
    </xf>
    <xf numFmtId="0" fontId="9" fillId="0" borderId="24" xfId="4" applyFont="1" applyFill="1" applyBorder="1" applyAlignment="1">
      <alignment wrapText="1"/>
    </xf>
    <xf numFmtId="9" fontId="42" fillId="0" borderId="14" xfId="0" applyNumberFormat="1"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0" xfId="4" applyFont="1" applyFill="1" applyBorder="1" applyAlignment="1">
      <alignment wrapText="1"/>
    </xf>
    <xf numFmtId="4" fontId="11" fillId="0" borderId="1" xfId="2" applyNumberFormat="1" applyFont="1" applyFill="1" applyBorder="1" applyAlignment="1" applyProtection="1">
      <alignment vertical="center"/>
    </xf>
    <xf numFmtId="4" fontId="11" fillId="0" borderId="1" xfId="2" applyNumberFormat="1" applyFont="1" applyFill="1" applyBorder="1" applyAlignment="1">
      <alignment vertical="center"/>
    </xf>
    <xf numFmtId="4" fontId="11" fillId="0" borderId="1" xfId="2" applyNumberFormat="1" applyFont="1" applyFill="1" applyBorder="1" applyAlignment="1">
      <alignment horizontal="right" vertical="center"/>
    </xf>
    <xf numFmtId="4" fontId="10" fillId="0" borderId="0" xfId="0" applyNumberFormat="1" applyFont="1" applyFill="1" applyBorder="1" applyAlignment="1">
      <alignment horizontal="center"/>
    </xf>
    <xf numFmtId="0" fontId="9" fillId="0" borderId="17" xfId="4" applyFont="1" applyFill="1" applyBorder="1" applyAlignment="1">
      <alignment wrapText="1"/>
    </xf>
    <xf numFmtId="4" fontId="10" fillId="0" borderId="23" xfId="2" applyNumberFormat="1" applyFont="1" applyFill="1" applyBorder="1" applyAlignment="1" applyProtection="1">
      <alignment horizontal="center" vertical="center" wrapText="1"/>
    </xf>
    <xf numFmtId="0" fontId="9" fillId="0" borderId="12" xfId="0" applyFont="1" applyFill="1" applyBorder="1"/>
    <xf numFmtId="0" fontId="9" fillId="0" borderId="13" xfId="4" applyFont="1" applyFill="1" applyBorder="1" applyAlignment="1">
      <alignment wrapText="1"/>
    </xf>
    <xf numFmtId="4" fontId="10" fillId="0" borderId="10" xfId="2" applyNumberFormat="1" applyFont="1" applyFill="1" applyBorder="1" applyAlignment="1" applyProtection="1">
      <alignment horizontal="center" vertical="center" wrapText="1"/>
    </xf>
    <xf numFmtId="4" fontId="9" fillId="0" borderId="6" xfId="0" applyNumberFormat="1" applyFont="1" applyFill="1" applyBorder="1" applyAlignment="1">
      <alignment horizontal="center" vertical="center"/>
    </xf>
    <xf numFmtId="4" fontId="9" fillId="0" borderId="6" xfId="1" applyNumberFormat="1" applyFont="1" applyFill="1" applyBorder="1" applyAlignment="1" applyProtection="1">
      <alignment horizontal="center" vertical="center"/>
    </xf>
    <xf numFmtId="4" fontId="9" fillId="0" borderId="6" xfId="0" applyNumberFormat="1" applyFont="1" applyFill="1" applyBorder="1" applyAlignment="1">
      <alignment horizontal="right" vertical="center"/>
    </xf>
    <xf numFmtId="0" fontId="9" fillId="0" borderId="1" xfId="0" applyFont="1" applyFill="1" applyBorder="1"/>
    <xf numFmtId="4" fontId="10" fillId="0" borderId="1" xfId="2" applyNumberFormat="1" applyFont="1" applyFill="1" applyBorder="1" applyAlignment="1" applyProtection="1">
      <alignment horizontal="center" vertical="center" wrapText="1"/>
    </xf>
    <xf numFmtId="0" fontId="9" fillId="0" borderId="0" xfId="0" applyFont="1"/>
    <xf numFmtId="0" fontId="10" fillId="0" borderId="0" xfId="0" applyFont="1" applyAlignment="1">
      <alignment wrapText="1"/>
    </xf>
    <xf numFmtId="1" fontId="9" fillId="0" borderId="0" xfId="0" applyNumberFormat="1" applyFont="1"/>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1" fontId="9" fillId="0" borderId="1" xfId="0" applyNumberFormat="1" applyFont="1" applyBorder="1" applyAlignment="1">
      <alignment horizontal="center" vertical="center"/>
    </xf>
    <xf numFmtId="4" fontId="10" fillId="0" borderId="1" xfId="1" applyNumberFormat="1" applyFont="1" applyBorder="1" applyAlignment="1">
      <alignment horizontal="center" vertical="center" wrapText="1"/>
    </xf>
    <xf numFmtId="9" fontId="9" fillId="0" borderId="1" xfId="3" applyFont="1" applyFill="1" applyBorder="1" applyAlignment="1">
      <alignment horizontal="center" vertical="center"/>
    </xf>
    <xf numFmtId="0" fontId="9" fillId="0" borderId="1" xfId="0" applyFont="1" applyBorder="1" applyAlignment="1">
      <alignment horizontal="center" vertical="center" wrapText="1"/>
    </xf>
    <xf numFmtId="0" fontId="9" fillId="0" borderId="0" xfId="0" applyFont="1" applyBorder="1"/>
    <xf numFmtId="1" fontId="9" fillId="0" borderId="0" xfId="0" applyNumberFormat="1" applyFont="1" applyBorder="1"/>
    <xf numFmtId="4" fontId="10"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4" fontId="11" fillId="0" borderId="1" xfId="2" applyNumberFormat="1" applyFont="1" applyFill="1" applyBorder="1" applyAlignment="1" applyProtection="1"/>
    <xf numFmtId="4" fontId="11" fillId="0" borderId="1" xfId="2" applyNumberFormat="1" applyFont="1" applyFill="1" applyBorder="1"/>
    <xf numFmtId="1" fontId="9" fillId="0" borderId="2" xfId="0" applyNumberFormat="1" applyFont="1" applyFill="1" applyBorder="1" applyAlignment="1">
      <alignment horizontal="center" vertical="center"/>
    </xf>
    <xf numFmtId="4" fontId="10" fillId="0" borderId="1" xfId="2" applyNumberFormat="1" applyFont="1" applyFill="1" applyBorder="1" applyAlignment="1">
      <alignment vertical="center"/>
    </xf>
    <xf numFmtId="9" fontId="9" fillId="0" borderId="3" xfId="3" applyFont="1" applyFill="1" applyBorder="1" applyAlignment="1">
      <alignment horizontal="center" vertical="center"/>
    </xf>
    <xf numFmtId="0" fontId="9" fillId="0" borderId="8" xfId="0" applyFont="1" applyFill="1" applyBorder="1" applyAlignment="1">
      <alignment wrapText="1"/>
    </xf>
    <xf numFmtId="1" fontId="9" fillId="0" borderId="17" xfId="0" applyNumberFormat="1" applyFont="1" applyFill="1" applyBorder="1" applyAlignment="1">
      <alignment horizontal="center" vertical="center"/>
    </xf>
    <xf numFmtId="0" fontId="9" fillId="0" borderId="22" xfId="4" applyFont="1" applyFill="1" applyBorder="1" applyAlignment="1">
      <alignment wrapText="1"/>
    </xf>
    <xf numFmtId="0" fontId="9" fillId="0" borderId="22" xfId="4" applyFont="1" applyFill="1" applyBorder="1" applyAlignment="1">
      <alignment horizontal="center" vertical="center" wrapText="1"/>
    </xf>
    <xf numFmtId="1" fontId="9" fillId="0" borderId="18" xfId="0" applyNumberFormat="1" applyFont="1" applyFill="1" applyBorder="1" applyAlignment="1">
      <alignment horizontal="center" vertical="center"/>
    </xf>
    <xf numFmtId="0" fontId="9" fillId="0" borderId="8" xfId="4" applyFont="1" applyFill="1" applyBorder="1" applyAlignment="1">
      <alignment horizontal="center" vertical="center" wrapText="1"/>
    </xf>
    <xf numFmtId="0" fontId="9" fillId="0" borderId="22" xfId="4" applyFont="1" applyFill="1" applyBorder="1" applyAlignment="1">
      <alignment horizontal="center" vertical="center"/>
    </xf>
    <xf numFmtId="0" fontId="9" fillId="0" borderId="4" xfId="4" applyFont="1" applyFill="1" applyBorder="1" applyAlignment="1">
      <alignment wrapText="1"/>
    </xf>
    <xf numFmtId="0" fontId="9" fillId="0" borderId="12" xfId="4" applyFont="1" applyFill="1" applyBorder="1" applyAlignment="1">
      <alignment horizontal="center" vertical="center"/>
    </xf>
    <xf numFmtId="1" fontId="9" fillId="0" borderId="13" xfId="0" applyNumberFormat="1" applyFont="1" applyFill="1" applyBorder="1" applyAlignment="1">
      <alignment horizontal="center" vertical="center"/>
    </xf>
    <xf numFmtId="2" fontId="10" fillId="0" borderId="1" xfId="0" applyNumberFormat="1" applyFont="1" applyFill="1" applyBorder="1" applyAlignment="1" applyProtection="1">
      <alignment horizontal="right" vertical="center"/>
    </xf>
    <xf numFmtId="0" fontId="9" fillId="0" borderId="1" xfId="4" applyFont="1" applyFill="1" applyBorder="1" applyAlignment="1">
      <alignment horizontal="center" vertical="center"/>
    </xf>
    <xf numFmtId="2" fontId="10" fillId="0" borderId="6" xfId="0" applyNumberFormat="1" applyFont="1" applyFill="1" applyBorder="1" applyAlignment="1" applyProtection="1">
      <alignment horizontal="right" vertical="center"/>
    </xf>
    <xf numFmtId="9" fontId="9" fillId="0" borderId="26" xfId="3" applyFont="1" applyFill="1" applyBorder="1" applyAlignment="1">
      <alignment horizontal="center" vertical="center"/>
    </xf>
    <xf numFmtId="0" fontId="9" fillId="0" borderId="0" xfId="4" applyFont="1" applyFill="1" applyBorder="1" applyAlignment="1">
      <alignment horizontal="center"/>
    </xf>
    <xf numFmtId="0" fontId="5" fillId="0" borderId="22" xfId="0" applyFont="1" applyFill="1" applyBorder="1" applyAlignment="1">
      <alignment vertical="center"/>
    </xf>
    <xf numFmtId="0" fontId="5" fillId="0" borderId="1" xfId="4" applyFont="1" applyFill="1" applyBorder="1" applyAlignment="1">
      <alignment vertical="center" wrapText="1"/>
    </xf>
    <xf numFmtId="9" fontId="7" fillId="0" borderId="1" xfId="1" applyNumberFormat="1" applyFont="1" applyFill="1" applyBorder="1" applyAlignment="1" applyProtection="1">
      <alignment vertical="center"/>
    </xf>
    <xf numFmtId="0" fontId="7" fillId="0" borderId="3"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18" xfId="0" applyFont="1" applyFill="1" applyBorder="1" applyAlignment="1">
      <alignment vertical="center" wrapText="1"/>
    </xf>
    <xf numFmtId="0" fontId="7" fillId="0" borderId="1" xfId="0" applyFont="1" applyFill="1" applyBorder="1" applyAlignment="1">
      <alignment horizontal="center" vertical="center" wrapText="1"/>
    </xf>
    <xf numFmtId="0" fontId="43" fillId="0" borderId="0" xfId="0" applyFont="1" applyFill="1" applyBorder="1"/>
    <xf numFmtId="0" fontId="44" fillId="0" borderId="0" xfId="0" applyFont="1" applyFill="1" applyBorder="1" applyAlignment="1">
      <alignment vertical="top" wrapText="1"/>
    </xf>
    <xf numFmtId="0" fontId="43" fillId="0" borderId="0" xfId="0" applyFont="1" applyFill="1" applyBorder="1" applyAlignment="1">
      <alignment horizontal="center" wrapText="1"/>
    </xf>
    <xf numFmtId="1" fontId="43" fillId="0" borderId="0" xfId="0" applyNumberFormat="1" applyFont="1" applyFill="1" applyBorder="1" applyAlignment="1">
      <alignment horizontal="center"/>
    </xf>
    <xf numFmtId="4" fontId="44" fillId="0" borderId="0" xfId="0" applyNumberFormat="1" applyFont="1" applyFill="1" applyBorder="1" applyAlignment="1">
      <alignment horizontal="center"/>
    </xf>
    <xf numFmtId="4" fontId="43" fillId="0" borderId="0" xfId="0" applyNumberFormat="1" applyFont="1" applyFill="1" applyBorder="1" applyAlignment="1" applyProtection="1">
      <alignment vertical="center" wrapText="1"/>
    </xf>
    <xf numFmtId="4" fontId="43" fillId="0" borderId="0" xfId="0" applyNumberFormat="1" applyFont="1" applyFill="1" applyBorder="1"/>
    <xf numFmtId="4" fontId="43" fillId="0" borderId="0" xfId="1" applyNumberFormat="1" applyFont="1" applyFill="1" applyBorder="1" applyAlignment="1" applyProtection="1"/>
    <xf numFmtId="4" fontId="43" fillId="0" borderId="0" xfId="0" applyNumberFormat="1" applyFont="1" applyFill="1" applyBorder="1" applyAlignment="1">
      <alignment horizontal="right" vertical="center"/>
    </xf>
    <xf numFmtId="0" fontId="44" fillId="2" borderId="1" xfId="0" applyFont="1" applyFill="1" applyBorder="1" applyAlignment="1">
      <alignment horizontal="center" vertical="center"/>
    </xf>
    <xf numFmtId="1" fontId="44" fillId="2" borderId="1" xfId="0" applyNumberFormat="1" applyFont="1" applyFill="1" applyBorder="1" applyAlignment="1">
      <alignment horizontal="center" vertical="center" wrapText="1"/>
    </xf>
    <xf numFmtId="4" fontId="44" fillId="2" borderId="1" xfId="0" applyNumberFormat="1" applyFont="1" applyFill="1" applyBorder="1" applyAlignment="1">
      <alignment horizontal="center" vertical="center" wrapText="1"/>
    </xf>
    <xf numFmtId="164" fontId="44" fillId="2" borderId="1" xfId="0" applyNumberFormat="1" applyFont="1" applyFill="1" applyBorder="1" applyAlignment="1">
      <alignment horizontal="center" vertical="center"/>
    </xf>
    <xf numFmtId="4" fontId="45" fillId="2" borderId="1" xfId="0" applyNumberFormat="1" applyFont="1" applyFill="1" applyBorder="1" applyAlignment="1">
      <alignment horizontal="center" vertical="center" wrapText="1"/>
    </xf>
    <xf numFmtId="4" fontId="44" fillId="2" borderId="1" xfId="1" applyNumberFormat="1" applyFont="1" applyFill="1" applyBorder="1" applyAlignment="1" applyProtection="1">
      <alignment horizontal="center" vertical="center" wrapText="1"/>
    </xf>
    <xf numFmtId="0" fontId="44" fillId="3" borderId="1" xfId="0" applyFont="1" applyFill="1" applyBorder="1" applyAlignment="1">
      <alignment horizontal="center" vertical="center" wrapText="1"/>
    </xf>
    <xf numFmtId="0" fontId="43" fillId="0" borderId="4" xfId="0" applyFont="1" applyFill="1" applyBorder="1"/>
    <xf numFmtId="0" fontId="46" fillId="0" borderId="13" xfId="4" applyFont="1" applyFill="1" applyBorder="1" applyAlignment="1">
      <alignment wrapText="1"/>
    </xf>
    <xf numFmtId="0" fontId="43" fillId="0" borderId="10" xfId="0" applyFont="1" applyFill="1" applyBorder="1" applyAlignment="1">
      <alignment vertical="center"/>
    </xf>
    <xf numFmtId="1" fontId="43" fillId="0" borderId="12" xfId="0" applyNumberFormat="1" applyFont="1" applyFill="1" applyBorder="1" applyAlignment="1">
      <alignment horizontal="center" vertical="center"/>
    </xf>
    <xf numFmtId="4" fontId="44" fillId="0" borderId="12" xfId="0" applyNumberFormat="1" applyFont="1" applyFill="1" applyBorder="1" applyAlignment="1" applyProtection="1">
      <alignment vertical="center" wrapText="1"/>
    </xf>
    <xf numFmtId="9" fontId="46" fillId="0" borderId="13" xfId="1" applyNumberFormat="1" applyFont="1" applyFill="1" applyBorder="1" applyAlignment="1" applyProtection="1">
      <alignment vertical="center"/>
    </xf>
    <xf numFmtId="4" fontId="46" fillId="0" borderId="1" xfId="0" applyNumberFormat="1" applyFont="1" applyFill="1" applyBorder="1" applyAlignment="1">
      <alignment horizontal="center" vertical="center"/>
    </xf>
    <xf numFmtId="4" fontId="46" fillId="0" borderId="1" xfId="1" applyNumberFormat="1" applyFont="1" applyFill="1" applyBorder="1" applyAlignment="1" applyProtection="1">
      <alignment horizontal="center" vertical="center"/>
    </xf>
    <xf numFmtId="4" fontId="46" fillId="0" borderId="1" xfId="0" applyNumberFormat="1" applyFont="1" applyFill="1" applyBorder="1" applyAlignment="1">
      <alignment horizontal="right" vertical="center"/>
    </xf>
    <xf numFmtId="0" fontId="43" fillId="0" borderId="1" xfId="0" applyFont="1" applyFill="1" applyBorder="1"/>
    <xf numFmtId="0" fontId="46" fillId="0" borderId="1" xfId="4" applyFont="1" applyFill="1" applyBorder="1" applyAlignment="1">
      <alignment wrapText="1"/>
    </xf>
    <xf numFmtId="0" fontId="43" fillId="0" borderId="1" xfId="0" applyFont="1" applyFill="1" applyBorder="1" applyAlignment="1">
      <alignment vertical="center"/>
    </xf>
    <xf numFmtId="1" fontId="43" fillId="0" borderId="1" xfId="0" applyNumberFormat="1" applyFont="1" applyFill="1" applyBorder="1" applyAlignment="1">
      <alignment horizontal="center" vertical="center"/>
    </xf>
    <xf numFmtId="4" fontId="44" fillId="0" borderId="1" xfId="0" applyNumberFormat="1" applyFont="1" applyFill="1" applyBorder="1" applyAlignment="1" applyProtection="1">
      <alignment vertical="center" wrapText="1"/>
    </xf>
    <xf numFmtId="9" fontId="46" fillId="0" borderId="1" xfId="1" applyNumberFormat="1" applyFont="1" applyFill="1" applyBorder="1" applyAlignment="1" applyProtection="1">
      <alignment vertical="center"/>
    </xf>
    <xf numFmtId="0" fontId="46" fillId="0" borderId="0" xfId="0" applyFont="1" applyFill="1" applyBorder="1" applyAlignment="1">
      <alignment vertical="top" wrapText="1"/>
    </xf>
    <xf numFmtId="0" fontId="43" fillId="0" borderId="0" xfId="0" applyFont="1" applyFill="1" applyBorder="1" applyAlignment="1">
      <alignment horizontal="center"/>
    </xf>
    <xf numFmtId="4" fontId="45" fillId="0" borderId="0" xfId="0" applyNumberFormat="1" applyFont="1" applyFill="1" applyBorder="1" applyAlignment="1" applyProtection="1">
      <alignment horizontal="center" vertical="center" wrapText="1"/>
    </xf>
    <xf numFmtId="4" fontId="47" fillId="0" borderId="1" xfId="1" applyNumberFormat="1" applyFont="1" applyFill="1" applyBorder="1" applyAlignment="1" applyProtection="1">
      <alignment horizontal="center"/>
    </xf>
    <xf numFmtId="4" fontId="47" fillId="0" borderId="1" xfId="0" applyNumberFormat="1" applyFont="1" applyFill="1" applyBorder="1" applyAlignment="1">
      <alignment horizontal="center"/>
    </xf>
    <xf numFmtId="4" fontId="47" fillId="0" borderId="1" xfId="0" applyNumberFormat="1" applyFont="1" applyFill="1" applyBorder="1" applyAlignment="1">
      <alignment horizontal="right" vertical="center"/>
    </xf>
    <xf numFmtId="4" fontId="11" fillId="0"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30" fillId="0" borderId="0" xfId="0" applyFont="1" applyBorder="1" applyAlignment="1">
      <alignment horizontal="center" vertical="center" wrapText="1"/>
    </xf>
    <xf numFmtId="0" fontId="46"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Alignment="1">
      <alignment horizontal="center" vertical="center" wrapText="1"/>
    </xf>
    <xf numFmtId="0" fontId="35"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7" xfId="0" applyFont="1" applyBorder="1" applyAlignment="1">
      <alignment horizontal="center" vertical="center" wrapText="1"/>
    </xf>
    <xf numFmtId="0" fontId="19" fillId="0" borderId="0" xfId="0" applyFont="1" applyBorder="1" applyAlignment="1">
      <alignment horizontal="center" vertical="center" wrapText="1"/>
    </xf>
    <xf numFmtId="0" fontId="46" fillId="0" borderId="0" xfId="0" applyFont="1" applyFill="1" applyBorder="1" applyAlignment="1">
      <alignment horizontal="center" vertical="center" wrapText="1"/>
    </xf>
    <xf numFmtId="0" fontId="36"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35" fillId="0" borderId="0" xfId="0"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center" vertical="center"/>
    </xf>
    <xf numFmtId="0" fontId="9" fillId="0" borderId="1" xfId="0" applyFont="1" applyBorder="1" applyAlignment="1">
      <alignment horizontal="left" wrapText="1"/>
    </xf>
    <xf numFmtId="0" fontId="9" fillId="0" borderId="8" xfId="0" applyFont="1" applyFill="1" applyBorder="1" applyAlignment="1">
      <alignment vertical="center" wrapText="1"/>
    </xf>
    <xf numFmtId="0" fontId="9" fillId="0" borderId="22" xfId="4" applyFont="1" applyFill="1" applyBorder="1" applyAlignment="1">
      <alignment vertical="center" wrapText="1"/>
    </xf>
    <xf numFmtId="0" fontId="9" fillId="0" borderId="8" xfId="4" applyFont="1" applyFill="1" applyBorder="1" applyAlignment="1">
      <alignment vertical="center" wrapText="1"/>
    </xf>
    <xf numFmtId="0" fontId="9" fillId="0" borderId="22" xfId="4" applyFont="1" applyFill="1" applyBorder="1" applyAlignment="1">
      <alignment vertical="center"/>
    </xf>
    <xf numFmtId="0" fontId="9" fillId="0" borderId="4" xfId="4" applyFont="1" applyFill="1" applyBorder="1" applyAlignment="1">
      <alignment vertical="center" wrapText="1"/>
    </xf>
    <xf numFmtId="0" fontId="9" fillId="0" borderId="12" xfId="4" applyFont="1" applyFill="1" applyBorder="1" applyAlignment="1">
      <alignment wrapText="1"/>
    </xf>
    <xf numFmtId="0" fontId="9" fillId="0" borderId="8" xfId="4" applyFont="1" applyFill="1" applyBorder="1"/>
    <xf numFmtId="1" fontId="9" fillId="0" borderId="1" xfId="0" applyNumberFormat="1" applyFont="1" applyFill="1" applyBorder="1" applyAlignment="1">
      <alignment vertical="center"/>
    </xf>
    <xf numFmtId="4" fontId="10" fillId="0" borderId="6" xfId="0" applyNumberFormat="1" applyFont="1" applyFill="1" applyBorder="1" applyAlignment="1">
      <alignment horizontal="center" vertical="center"/>
    </xf>
    <xf numFmtId="0" fontId="0" fillId="0" borderId="1" xfId="0" applyFont="1" applyBorder="1"/>
    <xf numFmtId="4" fontId="0" fillId="0" borderId="1" xfId="0" applyNumberFormat="1" applyFont="1" applyBorder="1"/>
    <xf numFmtId="4" fontId="11" fillId="0" borderId="1" xfId="0" applyNumberFormat="1" applyFont="1" applyBorder="1"/>
    <xf numFmtId="4" fontId="11" fillId="0" borderId="1" xfId="0" applyNumberFormat="1" applyFont="1" applyBorder="1" applyAlignment="1">
      <alignment horizontal="right" vertical="center"/>
    </xf>
    <xf numFmtId="4" fontId="11" fillId="0" borderId="0" xfId="2" applyNumberFormat="1" applyFont="1" applyFill="1" applyBorder="1" applyAlignment="1" applyProtection="1"/>
    <xf numFmtId="4" fontId="11" fillId="0" borderId="0" xfId="2" applyNumberFormat="1" applyFont="1" applyFill="1" applyBorder="1"/>
    <xf numFmtId="4" fontId="11" fillId="0" borderId="0" xfId="2" applyNumberFormat="1" applyFont="1" applyFill="1" applyBorder="1" applyAlignment="1">
      <alignment horizontal="right" vertical="center"/>
    </xf>
    <xf numFmtId="0" fontId="9" fillId="0" borderId="3" xfId="0" applyFont="1" applyFill="1" applyBorder="1" applyAlignment="1">
      <alignment horizontal="center" vertical="center"/>
    </xf>
    <xf numFmtId="0" fontId="9" fillId="0" borderId="24" xfId="4" applyFont="1" applyFill="1" applyBorder="1" applyAlignment="1">
      <alignment vertical="center" wrapText="1"/>
    </xf>
    <xf numFmtId="0" fontId="9" fillId="0" borderId="2" xfId="4" applyFont="1" applyFill="1" applyBorder="1" applyAlignment="1">
      <alignment vertical="center" wrapText="1"/>
    </xf>
    <xf numFmtId="0" fontId="9" fillId="0" borderId="13" xfId="4" applyFont="1" applyFill="1" applyBorder="1" applyAlignment="1">
      <alignment vertical="center" wrapText="1"/>
    </xf>
    <xf numFmtId="0" fontId="7" fillId="0" borderId="18" xfId="4" applyFont="1" applyFill="1" applyBorder="1" applyAlignment="1">
      <alignment vertical="center" wrapText="1"/>
    </xf>
    <xf numFmtId="0" fontId="5" fillId="0" borderId="0" xfId="4" applyFont="1" applyFill="1" applyBorder="1" applyAlignment="1">
      <alignment vertical="center" wrapText="1"/>
    </xf>
    <xf numFmtId="0" fontId="5" fillId="0" borderId="1" xfId="4" applyFont="1" applyFill="1" applyBorder="1" applyAlignment="1">
      <alignment horizontal="center" vertical="center"/>
    </xf>
    <xf numFmtId="1" fontId="5" fillId="0" borderId="19" xfId="4" applyNumberFormat="1" applyFont="1" applyFill="1" applyBorder="1" applyAlignment="1">
      <alignment horizontal="center" vertical="center"/>
    </xf>
    <xf numFmtId="0" fontId="5" fillId="0" borderId="6" xfId="4" applyFont="1" applyFill="1" applyBorder="1" applyAlignment="1">
      <alignment vertical="center" wrapText="1"/>
    </xf>
    <xf numFmtId="1" fontId="5" fillId="0" borderId="0" xfId="4" applyNumberFormat="1" applyFont="1" applyFill="1" applyBorder="1" applyAlignment="1">
      <alignment horizontal="center" vertical="center"/>
    </xf>
    <xf numFmtId="4" fontId="8" fillId="0" borderId="6" xfId="0" applyNumberFormat="1" applyFont="1" applyFill="1" applyBorder="1" applyAlignment="1" applyProtection="1">
      <alignment vertical="center" wrapText="1"/>
    </xf>
    <xf numFmtId="1" fontId="5" fillId="0" borderId="1" xfId="4" applyNumberFormat="1" applyFont="1" applyFill="1" applyBorder="1" applyAlignment="1">
      <alignment horizontal="center" vertical="center"/>
    </xf>
    <xf numFmtId="0" fontId="7" fillId="0" borderId="2" xfId="0" applyFont="1" applyFill="1" applyBorder="1" applyAlignment="1">
      <alignment vertical="center"/>
    </xf>
    <xf numFmtId="4" fontId="4" fillId="0" borderId="1" xfId="2" applyNumberFormat="1" applyFont="1" applyFill="1" applyBorder="1" applyAlignment="1" applyProtection="1">
      <alignment horizontal="center" vertical="center"/>
    </xf>
    <xf numFmtId="4" fontId="4" fillId="0" borderId="1" xfId="2" applyNumberFormat="1" applyFont="1" applyFill="1" applyBorder="1" applyAlignment="1">
      <alignment horizontal="center" vertical="center"/>
    </xf>
    <xf numFmtId="4" fontId="4" fillId="0" borderId="1" xfId="2" applyNumberFormat="1" applyFont="1" applyFill="1" applyBorder="1" applyAlignment="1">
      <alignment horizontal="right" vertical="center"/>
    </xf>
    <xf numFmtId="0" fontId="8" fillId="0" borderId="0" xfId="4" applyFont="1" applyFill="1" applyBorder="1" applyAlignment="1">
      <alignment vertical="center" wrapText="1"/>
    </xf>
    <xf numFmtId="4" fontId="8" fillId="0" borderId="0" xfId="0" applyNumberFormat="1" applyFont="1" applyFill="1" applyBorder="1" applyAlignment="1" applyProtection="1">
      <alignment vertical="center" wrapText="1"/>
    </xf>
    <xf numFmtId="0" fontId="7" fillId="0" borderId="1" xfId="0" applyFont="1" applyFill="1" applyBorder="1" applyAlignment="1">
      <alignment horizontal="left" vertical="center" wrapText="1"/>
    </xf>
    <xf numFmtId="0" fontId="5" fillId="0" borderId="21" xfId="0" applyFont="1" applyFill="1" applyBorder="1" applyAlignment="1">
      <alignment horizontal="center" vertical="center"/>
    </xf>
    <xf numFmtId="1" fontId="5" fillId="0" borderId="17" xfId="0" applyNumberFormat="1" applyFont="1" applyFill="1" applyBorder="1" applyAlignment="1">
      <alignment horizontal="right" vertical="center"/>
    </xf>
    <xf numFmtId="4" fontId="6" fillId="0" borderId="1" xfId="0" applyNumberFormat="1" applyFont="1" applyFill="1" applyBorder="1" applyAlignment="1" applyProtection="1">
      <alignment vertical="center" wrapText="1"/>
    </xf>
    <xf numFmtId="4" fontId="21" fillId="0" borderId="0" xfId="0" applyNumberFormat="1" applyFont="1" applyBorder="1"/>
    <xf numFmtId="4" fontId="19" fillId="0" borderId="0" xfId="0" applyNumberFormat="1" applyFont="1" applyBorder="1" applyAlignment="1">
      <alignment horizontal="right" vertical="center"/>
    </xf>
    <xf numFmtId="0" fontId="7" fillId="0" borderId="1" xfId="0" applyFont="1" applyFill="1" applyBorder="1" applyAlignment="1">
      <alignment horizontal="center" vertical="center" wrapText="1"/>
    </xf>
    <xf numFmtId="4" fontId="44" fillId="0" borderId="14" xfId="0" applyNumberFormat="1" applyFont="1" applyFill="1" applyBorder="1" applyAlignment="1" applyProtection="1">
      <alignment horizontal="center" vertical="center" wrapText="1"/>
    </xf>
    <xf numFmtId="0" fontId="46" fillId="0" borderId="1" xfId="4" applyFont="1" applyFill="1" applyBorder="1" applyAlignment="1">
      <alignment horizontal="center" vertical="center" wrapText="1"/>
    </xf>
    <xf numFmtId="1" fontId="8" fillId="0" borderId="1" xfId="0" applyNumberFormat="1"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0" xfId="0" applyFont="1"/>
    <xf numFmtId="4" fontId="8" fillId="0" borderId="0" xfId="0" applyNumberFormat="1" applyFont="1"/>
    <xf numFmtId="0" fontId="8" fillId="0" borderId="1" xfId="0" applyFont="1" applyBorder="1" applyAlignment="1">
      <alignment vertical="center" wrapText="1"/>
    </xf>
    <xf numFmtId="9" fontId="7" fillId="0" borderId="2" xfId="0" applyNumberFormat="1" applyFont="1" applyBorder="1" applyAlignment="1">
      <alignment vertical="center"/>
    </xf>
    <xf numFmtId="0" fontId="7" fillId="0" borderId="3" xfId="0" applyFont="1" applyBorder="1" applyAlignment="1">
      <alignment horizontal="center" vertical="center" wrapText="1"/>
    </xf>
    <xf numFmtId="0" fontId="8" fillId="0" borderId="0" xfId="0" applyFont="1" applyBorder="1" applyAlignment="1">
      <alignment vertical="center" wrapText="1"/>
    </xf>
    <xf numFmtId="0" fontId="3" fillId="0" borderId="11" xfId="0" applyFont="1" applyBorder="1"/>
    <xf numFmtId="0" fontId="7" fillId="0" borderId="11" xfId="0" applyFont="1" applyBorder="1"/>
    <xf numFmtId="1" fontId="3" fillId="0" borderId="11" xfId="0" applyNumberFormat="1" applyFont="1" applyBorder="1"/>
    <xf numFmtId="4" fontId="8" fillId="0" borderId="11" xfId="0" applyNumberFormat="1" applyFont="1" applyFill="1" applyBorder="1" applyAlignment="1" applyProtection="1">
      <alignment horizontal="center" vertical="center" wrapText="1"/>
    </xf>
    <xf numFmtId="9" fontId="3" fillId="0" borderId="11" xfId="0" applyNumberFormat="1" applyFont="1" applyBorder="1"/>
    <xf numFmtId="4" fontId="3" fillId="0" borderId="11" xfId="0" applyNumberFormat="1" applyFont="1" applyBorder="1"/>
    <xf numFmtId="4" fontId="4" fillId="0" borderId="1" xfId="1" applyNumberFormat="1" applyFont="1" applyFill="1" applyBorder="1" applyAlignment="1" applyProtection="1">
      <alignment vertical="center"/>
    </xf>
    <xf numFmtId="4" fontId="4" fillId="0" borderId="1" xfId="1" applyNumberFormat="1" applyFont="1" applyFill="1" applyBorder="1" applyAlignment="1" applyProtection="1">
      <alignment horizontal="right" vertical="center"/>
    </xf>
    <xf numFmtId="0" fontId="7" fillId="0" borderId="1"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 xfId="0" applyFont="1" applyFill="1" applyBorder="1" applyAlignment="1">
      <alignment wrapText="1"/>
    </xf>
    <xf numFmtId="0" fontId="7" fillId="0" borderId="8"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5" xfId="0" applyFont="1" applyFill="1" applyBorder="1" applyAlignment="1">
      <alignment horizontal="center" vertical="center" wrapText="1"/>
    </xf>
    <xf numFmtId="4" fontId="5" fillId="0" borderId="0" xfId="0" applyNumberFormat="1" applyFont="1" applyFill="1" applyBorder="1" applyAlignment="1">
      <alignment horizontal="center"/>
    </xf>
    <xf numFmtId="0" fontId="5" fillId="0" borderId="1" xfId="0" applyFont="1" applyFill="1" applyBorder="1" applyAlignment="1">
      <alignment horizontal="center" vertical="center" wrapText="1"/>
    </xf>
    <xf numFmtId="4" fontId="11"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6" applyFont="1" applyFill="1" applyBorder="1" applyAlignment="1">
      <alignment vertical="center" wrapText="1"/>
    </xf>
    <xf numFmtId="9" fontId="5" fillId="0" borderId="1" xfId="0" applyNumberFormat="1" applyFont="1" applyFill="1" applyBorder="1" applyAlignment="1">
      <alignment horizontal="center" vertical="center"/>
    </xf>
    <xf numFmtId="1" fontId="3" fillId="0" borderId="0" xfId="3" applyNumberFormat="1" applyFont="1" applyFill="1" applyBorder="1" applyAlignment="1">
      <alignment horizontal="center" vertical="center"/>
    </xf>
    <xf numFmtId="0" fontId="7" fillId="0" borderId="1" xfId="0" applyFont="1" applyBorder="1" applyAlignment="1">
      <alignment horizontal="left" vertical="center" wrapText="1"/>
    </xf>
    <xf numFmtId="0" fontId="3" fillId="0" borderId="1" xfId="0" applyFont="1" applyBorder="1" applyAlignment="1">
      <alignment horizontal="center" vertical="center"/>
    </xf>
    <xf numFmtId="9" fontId="7" fillId="0" borderId="20" xfId="1" applyNumberFormat="1" applyFont="1" applyFill="1" applyBorder="1" applyAlignment="1" applyProtection="1">
      <alignment vertical="center"/>
    </xf>
    <xf numFmtId="0" fontId="6" fillId="0" borderId="1" xfId="0" applyFont="1" applyFill="1" applyBorder="1" applyAlignment="1">
      <alignment horizontal="center" vertical="center" wrapText="1"/>
    </xf>
    <xf numFmtId="0" fontId="5" fillId="0" borderId="1" xfId="0" applyFont="1" applyFill="1" applyBorder="1" applyAlignment="1">
      <alignment vertical="center"/>
    </xf>
    <xf numFmtId="0" fontId="7" fillId="0" borderId="1" xfId="0" applyFont="1" applyBorder="1" applyAlignment="1">
      <alignment vertical="top" wrapText="1"/>
    </xf>
    <xf numFmtId="0" fontId="6" fillId="0" borderId="3" xfId="0" applyFont="1" applyFill="1" applyBorder="1" applyAlignment="1">
      <alignment vertical="center" wrapText="1"/>
    </xf>
    <xf numFmtId="0" fontId="5" fillId="0" borderId="3" xfId="0" applyFont="1" applyFill="1" applyBorder="1" applyAlignment="1">
      <alignment vertical="center"/>
    </xf>
    <xf numFmtId="1" fontId="5" fillId="0" borderId="1" xfId="0" applyNumberFormat="1"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1" fontId="5" fillId="0" borderId="0" xfId="0" applyNumberFormat="1" applyFont="1" applyFill="1" applyBorder="1" applyAlignment="1">
      <alignment horizontal="center" vertical="center"/>
    </xf>
    <xf numFmtId="165" fontId="6" fillId="0" borderId="1" xfId="0" applyNumberFormat="1" applyFont="1" applyFill="1" applyBorder="1" applyAlignment="1">
      <alignment vertical="center"/>
    </xf>
    <xf numFmtId="4" fontId="6" fillId="0" borderId="1" xfId="0" applyNumberFormat="1" applyFont="1" applyFill="1" applyBorder="1" applyAlignment="1">
      <alignment vertical="center"/>
    </xf>
    <xf numFmtId="4" fontId="4" fillId="0" borderId="1" xfId="1" applyNumberFormat="1" applyFont="1" applyFill="1" applyBorder="1" applyAlignment="1" applyProtection="1"/>
    <xf numFmtId="0" fontId="8" fillId="0" borderId="0" xfId="4" applyFont="1" applyFill="1" applyBorder="1" applyAlignment="1">
      <alignment vertical="top" wrapText="1"/>
    </xf>
    <xf numFmtId="0" fontId="6" fillId="0" borderId="0" xfId="4" applyFont="1" applyFill="1" applyBorder="1" applyAlignment="1">
      <alignment horizontal="center" vertical="center" wrapText="1"/>
    </xf>
    <xf numFmtId="0" fontId="5" fillId="0" borderId="0" xfId="4" applyFont="1" applyFill="1" applyBorder="1" applyAlignment="1">
      <alignment horizontal="center" vertical="center" wrapText="1"/>
    </xf>
    <xf numFmtId="1" fontId="5" fillId="0" borderId="0" xfId="4" applyNumberFormat="1" applyFont="1" applyFill="1" applyBorder="1" applyAlignment="1">
      <alignment horizontal="center"/>
    </xf>
    <xf numFmtId="0" fontId="5" fillId="0" borderId="6" xfId="0" applyFont="1" applyFill="1" applyBorder="1" applyAlignment="1">
      <alignment horizontal="center" vertical="center"/>
    </xf>
    <xf numFmtId="0" fontId="7" fillId="0" borderId="6" xfId="4" applyFont="1" applyFill="1" applyBorder="1" applyAlignment="1">
      <alignment wrapText="1"/>
    </xf>
    <xf numFmtId="164" fontId="5" fillId="0" borderId="6" xfId="0" applyNumberFormat="1" applyFont="1" applyFill="1" applyBorder="1" applyAlignment="1">
      <alignment vertical="center" wrapText="1"/>
    </xf>
    <xf numFmtId="1" fontId="5" fillId="0" borderId="6" xfId="0" applyNumberFormat="1" applyFont="1" applyFill="1" applyBorder="1" applyAlignment="1">
      <alignment horizontal="center" vertical="center"/>
    </xf>
    <xf numFmtId="4" fontId="8" fillId="0" borderId="26" xfId="0" applyNumberFormat="1" applyFont="1" applyFill="1" applyBorder="1" applyAlignment="1" applyProtection="1">
      <alignment vertical="center" wrapText="1"/>
    </xf>
    <xf numFmtId="0" fontId="5" fillId="0" borderId="1" xfId="0" applyFont="1" applyFill="1" applyBorder="1" applyAlignment="1">
      <alignment horizontal="center" vertical="center"/>
    </xf>
    <xf numFmtId="0" fontId="7" fillId="0" borderId="1" xfId="4" applyFont="1" applyFill="1" applyBorder="1" applyAlignment="1">
      <alignment wrapText="1"/>
    </xf>
    <xf numFmtId="164" fontId="5" fillId="0" borderId="1" xfId="0" applyNumberFormat="1" applyFont="1" applyFill="1" applyBorder="1" applyAlignment="1">
      <alignment vertical="center" wrapText="1"/>
    </xf>
    <xf numFmtId="0" fontId="7" fillId="0" borderId="0" xfId="4" applyFont="1" applyFill="1" applyBorder="1" applyAlignment="1">
      <alignment wrapText="1"/>
    </xf>
    <xf numFmtId="0" fontId="7" fillId="0" borderId="0" xfId="0" applyFont="1" applyFill="1" applyBorder="1" applyAlignment="1">
      <alignment wrapText="1"/>
    </xf>
    <xf numFmtId="0" fontId="8" fillId="0" borderId="0" xfId="0" applyFont="1" applyFill="1" applyBorder="1" applyAlignment="1">
      <alignment vertical="top" wrapText="1"/>
    </xf>
    <xf numFmtId="0" fontId="6" fillId="0" borderId="0" xfId="0" applyFont="1" applyFill="1" applyBorder="1" applyAlignment="1">
      <alignment horizontal="center" wrapText="1"/>
    </xf>
    <xf numFmtId="0" fontId="5" fillId="0" borderId="0" xfId="0" applyFont="1" applyFill="1" applyBorder="1" applyAlignment="1">
      <alignment horizontal="center" wrapText="1"/>
    </xf>
    <xf numFmtId="0" fontId="5" fillId="0" borderId="1" xfId="0" applyFont="1" applyFill="1" applyBorder="1"/>
    <xf numFmtId="0" fontId="5" fillId="0" borderId="1" xfId="4" applyFont="1" applyFill="1" applyBorder="1" applyAlignment="1">
      <alignment horizontal="center" vertical="center" wrapText="1"/>
    </xf>
    <xf numFmtId="0" fontId="7" fillId="0" borderId="0" xfId="0" applyFont="1" applyFill="1" applyBorder="1" applyAlignment="1">
      <alignment vertical="top" wrapText="1"/>
    </xf>
    <xf numFmtId="4" fontId="4" fillId="0" borderId="14" xfId="0" applyNumberFormat="1" applyFont="1" applyFill="1" applyBorder="1" applyAlignment="1">
      <alignment horizontal="center"/>
    </xf>
    <xf numFmtId="4" fontId="4" fillId="0" borderId="14" xfId="0" applyNumberFormat="1" applyFont="1" applyFill="1" applyBorder="1" applyAlignment="1">
      <alignment horizontal="right" vertical="center"/>
    </xf>
    <xf numFmtId="4" fontId="4" fillId="0" borderId="14" xfId="0" applyNumberFormat="1" applyFont="1" applyBorder="1"/>
    <xf numFmtId="4" fontId="4" fillId="0" borderId="14" xfId="0" applyNumberFormat="1" applyFont="1" applyBorder="1" applyAlignment="1">
      <alignment horizontal="right" vertical="center"/>
    </xf>
    <xf numFmtId="0" fontId="7" fillId="0" borderId="6" xfId="0" applyFont="1" applyFill="1" applyBorder="1" applyAlignment="1">
      <alignment vertical="center"/>
    </xf>
    <xf numFmtId="1" fontId="8" fillId="0" borderId="6" xfId="0" applyNumberFormat="1" applyFont="1" applyFill="1" applyBorder="1" applyAlignment="1">
      <alignment horizontal="center" vertical="center"/>
    </xf>
    <xf numFmtId="4" fontId="8" fillId="0" borderId="6" xfId="0" applyNumberFormat="1" applyFont="1" applyFill="1" applyBorder="1" applyAlignment="1" applyProtection="1">
      <alignment horizontal="center" vertical="center" wrapText="1"/>
    </xf>
    <xf numFmtId="0" fontId="9" fillId="0" borderId="0" xfId="0" applyFont="1" applyFill="1" applyBorder="1" applyAlignment="1">
      <alignment vertical="center" wrapText="1"/>
    </xf>
    <xf numFmtId="1" fontId="7" fillId="0" borderId="0" xfId="0" applyNumberFormat="1" applyFont="1"/>
    <xf numFmtId="4" fontId="7" fillId="0" borderId="0" xfId="0" applyNumberFormat="1" applyFont="1"/>
    <xf numFmtId="0" fontId="7" fillId="0" borderId="1" xfId="8" applyFont="1" applyBorder="1" applyAlignment="1">
      <alignment wrapText="1"/>
    </xf>
    <xf numFmtId="0" fontId="7" fillId="0" borderId="1" xfId="8" applyFont="1" applyBorder="1"/>
    <xf numFmtId="4" fontId="10" fillId="0" borderId="14" xfId="0" applyNumberFormat="1" applyFont="1" applyFill="1" applyBorder="1" applyAlignment="1">
      <alignment horizontal="center" vertical="center"/>
    </xf>
    <xf numFmtId="4" fontId="0" fillId="0" borderId="0" xfId="3" applyNumberFormat="1" applyFont="1" applyFill="1" applyBorder="1" applyAlignment="1">
      <alignment horizontal="center" vertical="center"/>
    </xf>
    <xf numFmtId="4" fontId="11" fillId="0" borderId="1" xfId="2" applyNumberFormat="1" applyFont="1" applyFill="1" applyBorder="1" applyAlignment="1" applyProtection="1">
      <alignment horizontal="center" vertical="center"/>
    </xf>
    <xf numFmtId="4" fontId="11" fillId="0" borderId="1" xfId="2" applyNumberFormat="1" applyFont="1" applyFill="1" applyBorder="1" applyAlignment="1">
      <alignment horizontal="center" vertical="center"/>
    </xf>
    <xf numFmtId="0" fontId="7" fillId="0" borderId="1" xfId="0" applyFont="1" applyFill="1" applyBorder="1"/>
    <xf numFmtId="0" fontId="7" fillId="0" borderId="8" xfId="0" applyFont="1" applyFill="1" applyBorder="1" applyAlignment="1">
      <alignment wrapText="1"/>
    </xf>
    <xf numFmtId="0" fontId="7" fillId="0" borderId="8" xfId="0" applyFont="1" applyFill="1" applyBorder="1" applyAlignment="1">
      <alignment horizontal="center" wrapText="1"/>
    </xf>
    <xf numFmtId="1" fontId="7" fillId="0" borderId="17" xfId="0" applyNumberFormat="1" applyFont="1" applyFill="1" applyBorder="1" applyAlignment="1">
      <alignment horizontal="center" vertical="center"/>
    </xf>
    <xf numFmtId="4" fontId="8" fillId="0" borderId="1" xfId="2" applyNumberFormat="1" applyFont="1" applyFill="1" applyBorder="1" applyAlignment="1">
      <alignment vertical="center"/>
    </xf>
    <xf numFmtId="9" fontId="7" fillId="0" borderId="3" xfId="3" applyFont="1" applyFill="1" applyBorder="1" applyAlignment="1">
      <alignment horizontal="center" vertical="center"/>
    </xf>
    <xf numFmtId="166" fontId="3" fillId="0" borderId="14" xfId="1" applyNumberFormat="1" applyFont="1" applyFill="1" applyBorder="1" applyAlignment="1" applyProtection="1">
      <alignment vertical="center"/>
    </xf>
    <xf numFmtId="4" fontId="11" fillId="0" borderId="1" xfId="0" applyNumberFormat="1" applyFont="1" applyFill="1" applyBorder="1" applyAlignment="1" applyProtection="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4" fontId="8" fillId="0" borderId="11" xfId="0" applyNumberFormat="1" applyFont="1" applyFill="1" applyBorder="1" applyAlignment="1" applyProtection="1">
      <alignmen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xf>
    <xf numFmtId="1" fontId="10" fillId="0" borderId="0" xfId="0" applyNumberFormat="1" applyFont="1" applyFill="1" applyBorder="1" applyAlignment="1">
      <alignment horizontal="center" vertical="center" wrapText="1"/>
    </xf>
    <xf numFmtId="0" fontId="9" fillId="0" borderId="12" xfId="4" applyFont="1" applyFill="1" applyBorder="1" applyAlignment="1">
      <alignment vertical="center" wrapText="1"/>
    </xf>
    <xf numFmtId="0" fontId="9" fillId="0" borderId="20" xfId="0" applyFont="1" applyFill="1" applyBorder="1" applyAlignment="1">
      <alignment horizontal="center" vertical="center"/>
    </xf>
    <xf numFmtId="0" fontId="9" fillId="0" borderId="16" xfId="0" applyFont="1" applyFill="1" applyBorder="1" applyAlignment="1">
      <alignment horizontal="center" vertical="center"/>
    </xf>
    <xf numFmtId="9" fontId="9" fillId="0" borderId="6" xfId="0" applyNumberFormat="1" applyFont="1" applyFill="1" applyBorder="1" applyAlignment="1">
      <alignment horizontal="center" vertical="center"/>
    </xf>
    <xf numFmtId="0" fontId="7" fillId="0" borderId="1" xfId="0" applyNumberFormat="1" applyFont="1" applyBorder="1" applyAlignment="1">
      <alignment wrapText="1"/>
    </xf>
    <xf numFmtId="0" fontId="7" fillId="0" borderId="1" xfId="8" applyFont="1" applyBorder="1" applyAlignment="1">
      <alignment vertical="center" wrapText="1"/>
    </xf>
    <xf numFmtId="0" fontId="7" fillId="0" borderId="1" xfId="8" applyFont="1" applyBorder="1" applyAlignment="1">
      <alignment vertical="center"/>
    </xf>
    <xf numFmtId="0" fontId="7" fillId="0" borderId="0" xfId="4" applyFont="1" applyFill="1" applyBorder="1" applyAlignment="1">
      <alignment horizontal="center"/>
    </xf>
    <xf numFmtId="1" fontId="7" fillId="0" borderId="0" xfId="0" applyNumberFormat="1" applyFont="1" applyFill="1" applyBorder="1" applyAlignment="1">
      <alignment horizontal="center"/>
    </xf>
    <xf numFmtId="4" fontId="4" fillId="0" borderId="1" xfId="0" applyNumberFormat="1" applyFont="1" applyFill="1" applyBorder="1" applyAlignment="1" applyProtection="1">
      <alignment horizontal="center" vertical="center" wrapText="1"/>
    </xf>
    <xf numFmtId="4" fontId="4" fillId="0" borderId="1" xfId="2" applyNumberFormat="1" applyFont="1" applyFill="1" applyBorder="1" applyAlignment="1" applyProtection="1"/>
    <xf numFmtId="4" fontId="4" fillId="0" borderId="1" xfId="2" applyNumberFormat="1" applyFont="1" applyFill="1" applyBorder="1"/>
    <xf numFmtId="0" fontId="7" fillId="0" borderId="6" xfId="0" applyFont="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Border="1" applyAlignment="1">
      <alignment vertical="center" wrapText="1"/>
    </xf>
    <xf numFmtId="0" fontId="9" fillId="0" borderId="14" xfId="0" applyFont="1" applyFill="1" applyBorder="1" applyAlignment="1">
      <alignment horizontal="center" vertical="center" wrapText="1"/>
    </xf>
    <xf numFmtId="4" fontId="8" fillId="4" borderId="1" xfId="0" applyNumberFormat="1" applyFont="1" applyFill="1" applyBorder="1" applyAlignment="1" applyProtection="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horizontal="center" vertical="center" wrapText="1"/>
    </xf>
    <xf numFmtId="4" fontId="11" fillId="0" borderId="1" xfId="0" applyNumberFormat="1" applyFont="1" applyFill="1" applyBorder="1" applyAlignment="1" applyProtection="1">
      <alignment horizontal="center" vertical="center" wrapText="1"/>
    </xf>
    <xf numFmtId="4" fontId="4" fillId="0" borderId="0" xfId="2" applyNumberFormat="1" applyFont="1" applyFill="1" applyBorder="1" applyAlignment="1" applyProtection="1"/>
    <xf numFmtId="4" fontId="4" fillId="0" borderId="0" xfId="2" applyNumberFormat="1" applyFont="1" applyFill="1" applyBorder="1"/>
    <xf numFmtId="0" fontId="7" fillId="0" borderId="0" xfId="0" applyFont="1" applyBorder="1" applyAlignment="1">
      <alignment horizontal="center" vertical="center" wrapText="1"/>
    </xf>
    <xf numFmtId="0" fontId="7" fillId="0" borderId="8" xfId="0" applyFont="1" applyFill="1" applyBorder="1" applyAlignment="1">
      <alignment vertical="center" wrapText="1"/>
    </xf>
    <xf numFmtId="0" fontId="7" fillId="0" borderId="1" xfId="0" applyFont="1" applyFill="1" applyBorder="1" applyAlignment="1">
      <alignment horizontal="center" vertical="center" wrapText="1"/>
    </xf>
    <xf numFmtId="0" fontId="10" fillId="0" borderId="0" xfId="0" applyFont="1" applyFill="1" applyBorder="1" applyAlignment="1">
      <alignment horizontal="left" vertical="center"/>
    </xf>
    <xf numFmtId="0" fontId="9" fillId="0" borderId="2" xfId="0" applyFont="1" applyFill="1" applyBorder="1" applyAlignment="1">
      <alignment horizontal="center" vertical="center"/>
    </xf>
    <xf numFmtId="0" fontId="7" fillId="0" borderId="6" xfId="0" applyNumberFormat="1" applyFont="1" applyBorder="1" applyAlignment="1">
      <alignment vertical="center" wrapText="1"/>
    </xf>
    <xf numFmtId="0" fontId="7" fillId="0" borderId="1" xfId="0" applyNumberFormat="1" applyFont="1" applyBorder="1" applyAlignment="1">
      <alignment vertical="center" wrapText="1"/>
    </xf>
    <xf numFmtId="1" fontId="3" fillId="0" borderId="1" xfId="0" applyNumberFormat="1" applyFont="1" applyBorder="1"/>
    <xf numFmtId="9" fontId="5" fillId="0" borderId="1" xfId="3" applyFont="1" applyFill="1" applyBorder="1" applyAlignment="1">
      <alignment horizontal="center" vertical="center"/>
    </xf>
    <xf numFmtId="4" fontId="7" fillId="0" borderId="1" xfId="1" applyNumberFormat="1" applyFont="1" applyFill="1" applyBorder="1" applyAlignment="1" applyProtection="1">
      <alignment horizontal="right" vertical="center"/>
    </xf>
    <xf numFmtId="4" fontId="4" fillId="0" borderId="1" xfId="2" applyNumberFormat="1" applyFont="1" applyFill="1" applyBorder="1" applyAlignment="1" applyProtection="1">
      <alignment horizontal="right" vertical="center"/>
    </xf>
    <xf numFmtId="0" fontId="7" fillId="4" borderId="1" xfId="0" applyFont="1" applyFill="1" applyBorder="1" applyAlignment="1">
      <alignment vertical="center" wrapText="1"/>
    </xf>
    <xf numFmtId="0" fontId="7" fillId="0" borderId="0" xfId="0" applyFont="1" applyFill="1" applyBorder="1" applyAlignment="1">
      <alignment horizontal="center" vertical="center" wrapText="1"/>
    </xf>
    <xf numFmtId="0" fontId="3" fillId="0" borderId="6"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6" xfId="0" applyFont="1" applyBorder="1" applyAlignment="1">
      <alignment vertical="center" wrapText="1"/>
    </xf>
    <xf numFmtId="3" fontId="3" fillId="0" borderId="6" xfId="0" applyNumberFormat="1" applyFont="1" applyFill="1" applyBorder="1" applyAlignment="1" applyProtection="1">
      <alignment wrapText="1"/>
    </xf>
    <xf numFmtId="0" fontId="9" fillId="0" borderId="1" xfId="0" applyFont="1" applyBorder="1" applyAlignment="1">
      <alignment vertical="center"/>
    </xf>
    <xf numFmtId="4" fontId="10" fillId="0" borderId="1" xfId="0" applyNumberFormat="1" applyFont="1" applyBorder="1" applyAlignment="1">
      <alignment horizontal="center" vertical="center"/>
    </xf>
    <xf numFmtId="0" fontId="9" fillId="0" borderId="0" xfId="0" applyFont="1" applyAlignment="1">
      <alignment wrapText="1"/>
    </xf>
    <xf numFmtId="0" fontId="0" fillId="0" borderId="0" xfId="0" applyFont="1"/>
    <xf numFmtId="4" fontId="0" fillId="0" borderId="0" xfId="0" applyNumberFormat="1" applyFont="1"/>
    <xf numFmtId="0" fontId="7" fillId="0" borderId="6" xfId="0" applyFont="1" applyBorder="1" applyAlignment="1">
      <alignment horizontal="center" vertical="center" wrapText="1"/>
    </xf>
    <xf numFmtId="0" fontId="7"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3" fontId="3" fillId="0" borderId="1" xfId="0" applyNumberFormat="1" applyFont="1" applyFill="1" applyBorder="1" applyAlignment="1" applyProtection="1">
      <alignment horizontal="center" vertical="center" wrapText="1"/>
    </xf>
    <xf numFmtId="3" fontId="3" fillId="0" borderId="6" xfId="0" applyNumberFormat="1" applyFont="1" applyFill="1" applyBorder="1" applyAlignment="1" applyProtection="1">
      <alignment horizontal="center" vertical="center" wrapText="1"/>
    </xf>
    <xf numFmtId="0" fontId="5" fillId="0" borderId="6" xfId="4" applyFont="1" applyFill="1" applyBorder="1" applyAlignment="1">
      <alignment horizontal="center" vertical="center" wrapText="1"/>
    </xf>
    <xf numFmtId="0" fontId="49" fillId="0" borderId="0" xfId="4" applyFont="1" applyFill="1" applyBorder="1" applyAlignment="1">
      <alignment horizontal="center" vertical="center" wrapText="1"/>
    </xf>
    <xf numFmtId="0" fontId="7" fillId="0" borderId="22" xfId="4" applyFont="1" applyFill="1" applyBorder="1" applyAlignment="1">
      <alignment horizontal="center" vertical="center" wrapText="1"/>
    </xf>
    <xf numFmtId="0" fontId="7" fillId="0" borderId="12" xfId="4" applyFont="1" applyFill="1" applyBorder="1" applyAlignment="1">
      <alignment horizontal="center" vertical="center" wrapText="1"/>
    </xf>
    <xf numFmtId="0" fontId="7" fillId="0" borderId="1" xfId="4" applyFont="1" applyFill="1" applyBorder="1" applyAlignment="1">
      <alignment horizontal="center" vertical="center" wrapText="1"/>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7" fillId="0" borderId="0" xfId="4" applyFont="1" applyFill="1" applyBorder="1" applyAlignment="1">
      <alignment horizontal="center" vertical="center" wrapText="1"/>
    </xf>
    <xf numFmtId="0" fontId="7" fillId="0" borderId="1" xfId="0" applyFont="1" applyFill="1" applyBorder="1" applyAlignment="1">
      <alignment horizontal="center" wrapText="1"/>
    </xf>
    <xf numFmtId="0" fontId="7" fillId="0" borderId="22" xfId="4" applyFont="1" applyFill="1" applyBorder="1" applyAlignment="1">
      <alignment horizontal="center" wrapText="1"/>
    </xf>
    <xf numFmtId="0" fontId="7" fillId="0" borderId="8" xfId="4" applyFont="1" applyFill="1" applyBorder="1" applyAlignment="1">
      <alignment horizontal="center" wrapText="1"/>
    </xf>
    <xf numFmtId="0" fontId="7" fillId="0" borderId="21" xfId="4" applyFont="1" applyFill="1" applyBorder="1" applyAlignment="1">
      <alignment horizontal="center" wrapText="1"/>
    </xf>
    <xf numFmtId="0" fontId="7" fillId="0" borderId="4" xfId="4" applyFont="1" applyFill="1" applyBorder="1" applyAlignment="1">
      <alignment horizontal="center" wrapText="1"/>
    </xf>
    <xf numFmtId="0" fontId="7" fillId="0" borderId="1" xfId="4" applyFont="1" applyFill="1" applyBorder="1" applyAlignment="1">
      <alignment horizontal="center" wrapText="1"/>
    </xf>
    <xf numFmtId="0" fontId="8" fillId="0" borderId="1" xfId="0" applyFont="1" applyFill="1" applyBorder="1" applyAlignment="1">
      <alignment vertical="center"/>
    </xf>
    <xf numFmtId="0" fontId="8" fillId="0" borderId="0" xfId="0" applyFont="1"/>
    <xf numFmtId="3" fontId="7" fillId="0" borderId="1" xfId="0" applyNumberFormat="1" applyFont="1" applyFill="1" applyBorder="1" applyAlignment="1">
      <alignment horizontal="center" vertical="center"/>
    </xf>
    <xf numFmtId="0" fontId="5" fillId="0" borderId="1" xfId="4" applyFont="1" applyFill="1" applyBorder="1" applyAlignment="1">
      <alignment wrapText="1"/>
    </xf>
    <xf numFmtId="0" fontId="7" fillId="0" borderId="18" xfId="4" applyFont="1" applyFill="1" applyBorder="1" applyAlignment="1">
      <alignment horizontal="center" vertical="center" wrapText="1"/>
    </xf>
    <xf numFmtId="0" fontId="7" fillId="0" borderId="13" xfId="4" applyFont="1" applyFill="1" applyBorder="1" applyAlignment="1">
      <alignment horizontal="center" vertical="center" wrapText="1"/>
    </xf>
    <xf numFmtId="0" fontId="7" fillId="0" borderId="2" xfId="4" applyFont="1" applyFill="1" applyBorder="1" applyAlignment="1">
      <alignment horizontal="center" vertical="center" wrapText="1"/>
    </xf>
    <xf numFmtId="0" fontId="50" fillId="0" borderId="0" xfId="0" applyFont="1"/>
    <xf numFmtId="0" fontId="7" fillId="0" borderId="6" xfId="4" applyFont="1" applyFill="1" applyBorder="1" applyAlignment="1">
      <alignment horizontal="center" vertical="center" wrapText="1"/>
    </xf>
    <xf numFmtId="0" fontId="7" fillId="0" borderId="14" xfId="4" applyFont="1" applyFill="1" applyBorder="1" applyAlignment="1">
      <alignment horizontal="center" vertical="center" wrapText="1"/>
    </xf>
    <xf numFmtId="0" fontId="7" fillId="0" borderId="31" xfId="4"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4" xfId="0" applyFont="1" applyBorder="1" applyAlignment="1">
      <alignment horizontal="center" vertical="center" wrapText="1"/>
    </xf>
    <xf numFmtId="0" fontId="46" fillId="0" borderId="6" xfId="4" applyFont="1" applyFill="1" applyBorder="1" applyAlignment="1">
      <alignment horizontal="center" vertical="center" wrapText="1"/>
    </xf>
    <xf numFmtId="0" fontId="46" fillId="0" borderId="14" xfId="4" applyFont="1" applyFill="1" applyBorder="1" applyAlignment="1">
      <alignment horizontal="center" vertical="center" wrapText="1"/>
    </xf>
    <xf numFmtId="4" fontId="11" fillId="0" borderId="14" xfId="0" applyNumberFormat="1" applyFont="1" applyFill="1" applyBorder="1" applyAlignment="1" applyProtection="1">
      <alignment horizontal="center" vertical="center" wrapText="1"/>
    </xf>
    <xf numFmtId="4" fontId="11" fillId="0" borderId="24" xfId="0" applyNumberFormat="1" applyFont="1" applyFill="1" applyBorder="1" applyAlignment="1" applyProtection="1">
      <alignment horizontal="center" vertical="center" wrapText="1"/>
    </xf>
    <xf numFmtId="4" fontId="11" fillId="0" borderId="1" xfId="0" applyNumberFormat="1" applyFont="1" applyFill="1" applyBorder="1" applyAlignment="1" applyProtection="1">
      <alignment horizontal="center" vertical="center" wrapText="1"/>
    </xf>
    <xf numFmtId="0" fontId="7" fillId="0" borderId="6"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3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9" fillId="0" borderId="11" xfId="4" applyFont="1" applyFill="1" applyBorder="1" applyAlignment="1">
      <alignment horizontal="center" vertical="center" wrapText="1"/>
    </xf>
    <xf numFmtId="0" fontId="9" fillId="0" borderId="0" xfId="4" applyFont="1" applyFill="1" applyBorder="1" applyAlignment="1">
      <alignment horizontal="center" vertical="center" wrapText="1"/>
    </xf>
    <xf numFmtId="0" fontId="9" fillId="0" borderId="15" xfId="4"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6"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3" fillId="0" borderId="31" xfId="0" applyFont="1" applyBorder="1" applyAlignment="1">
      <alignment horizontal="center" vertical="center" wrapText="1"/>
    </xf>
  </cellXfs>
  <cellStyles count="13">
    <cellStyle name="Dziesiętny" xfId="1" builtinId="3"/>
    <cellStyle name="Dziesiętny 2 2" xfId="11"/>
    <cellStyle name="Normalny" xfId="0" builtinId="0"/>
    <cellStyle name="Normalny 10" xfId="9"/>
    <cellStyle name="Normalny 2" xfId="7"/>
    <cellStyle name="Normalny 3" xfId="8"/>
    <cellStyle name="Normalny 3 2" xfId="10"/>
    <cellStyle name="Normalny 4" xfId="12"/>
    <cellStyle name="Normalny 8" xfId="6"/>
    <cellStyle name="Normalny_pakiet cewniki" xfId="4"/>
    <cellStyle name="Normalny_Srarachowice 15 10 09 r " xfId="5"/>
    <cellStyle name="Procentowy" xfId="3" builtinId="5"/>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8"/>
  <sheetViews>
    <sheetView tabSelected="1" topLeftCell="A514" zoomScale="70" zoomScaleNormal="70" zoomScaleSheetLayoutView="100" workbookViewId="0">
      <selection activeCell="M536" sqref="M536"/>
    </sheetView>
  </sheetViews>
  <sheetFormatPr defaultRowHeight="12.75" x14ac:dyDescent="0.2"/>
  <cols>
    <col min="1" max="1" width="2.85546875" style="1" customWidth="1"/>
    <col min="2" max="2" width="63.85546875" style="24" customWidth="1"/>
    <col min="3" max="3" width="29.7109375" style="24" customWidth="1"/>
    <col min="4" max="4" width="31" style="1" customWidth="1"/>
    <col min="5" max="5" width="16.42578125" style="1" customWidth="1"/>
    <col min="6" max="6" width="11.28515625" style="1" customWidth="1"/>
    <col min="7" max="7" width="6.7109375" style="2" customWidth="1"/>
    <col min="8" max="8" width="10" style="103" customWidth="1"/>
    <col min="9" max="9" width="11.28515625" style="1" customWidth="1"/>
    <col min="10" max="10" width="11.28515625" style="3" customWidth="1"/>
    <col min="11" max="11" width="11.140625" style="3" customWidth="1"/>
    <col min="12" max="12" width="17.85546875" style="3" customWidth="1"/>
    <col min="13" max="13" width="15.5703125" style="237" customWidth="1"/>
    <col min="14" max="14" width="10.85546875" style="628" customWidth="1"/>
    <col min="15" max="15" width="9.140625" style="1"/>
    <col min="16" max="16" width="10.7109375" style="1" bestFit="1" customWidth="1"/>
    <col min="17" max="16384" width="9.140625" style="1"/>
  </cols>
  <sheetData>
    <row r="1" spans="1:14" x14ac:dyDescent="0.2">
      <c r="A1" s="1" t="s">
        <v>176</v>
      </c>
    </row>
    <row r="2" spans="1:14" ht="15.75" x14ac:dyDescent="0.25">
      <c r="C2" s="857" t="s">
        <v>484</v>
      </c>
    </row>
    <row r="4" spans="1:14" x14ac:dyDescent="0.2">
      <c r="A4" s="4"/>
      <c r="B4" s="226" t="s">
        <v>485</v>
      </c>
      <c r="C4" s="226"/>
    </row>
    <row r="5" spans="1:14" x14ac:dyDescent="0.2">
      <c r="A5" s="4"/>
    </row>
    <row r="6" spans="1:14" s="9" customFormat="1" ht="12" x14ac:dyDescent="0.2">
      <c r="A6" s="271"/>
      <c r="B6" s="224" t="s">
        <v>0</v>
      </c>
      <c r="C6" s="224"/>
      <c r="D6" s="372"/>
      <c r="E6" s="372"/>
      <c r="F6" s="373"/>
      <c r="G6" s="6"/>
      <c r="H6" s="374"/>
      <c r="I6" s="375"/>
      <c r="J6" s="375"/>
      <c r="K6" s="7"/>
      <c r="L6" s="8"/>
      <c r="M6" s="238"/>
      <c r="N6" s="48"/>
    </row>
    <row r="7" spans="1:14" s="9" customFormat="1" ht="35.25" customHeight="1" x14ac:dyDescent="0.2">
      <c r="A7" s="272" t="s">
        <v>1</v>
      </c>
      <c r="B7" s="218" t="s">
        <v>2</v>
      </c>
      <c r="C7" s="218" t="s">
        <v>178</v>
      </c>
      <c r="D7" s="364" t="s">
        <v>3</v>
      </c>
      <c r="E7" s="23" t="s">
        <v>177</v>
      </c>
      <c r="F7" s="218" t="s">
        <v>4</v>
      </c>
      <c r="G7" s="365" t="s">
        <v>5</v>
      </c>
      <c r="H7" s="366" t="s">
        <v>6</v>
      </c>
      <c r="I7" s="367" t="s">
        <v>7</v>
      </c>
      <c r="J7" s="10" t="s">
        <v>112</v>
      </c>
      <c r="K7" s="368" t="s">
        <v>8</v>
      </c>
      <c r="L7" s="366" t="s">
        <v>9</v>
      </c>
      <c r="M7" s="366" t="s">
        <v>10</v>
      </c>
      <c r="N7" s="369" t="s">
        <v>11</v>
      </c>
    </row>
    <row r="8" spans="1:14" s="9" customFormat="1" ht="102.75" customHeight="1" x14ac:dyDescent="0.2">
      <c r="A8" s="273" t="s">
        <v>12</v>
      </c>
      <c r="B8" s="376" t="s">
        <v>13</v>
      </c>
      <c r="C8" s="376" t="s">
        <v>386</v>
      </c>
      <c r="D8" s="832"/>
      <c r="E8" s="378"/>
      <c r="F8" s="379" t="s">
        <v>14</v>
      </c>
      <c r="G8" s="380">
        <v>20</v>
      </c>
      <c r="H8" s="381"/>
      <c r="I8" s="382">
        <v>0.08</v>
      </c>
      <c r="J8" s="12">
        <f>H8*I8+H8</f>
        <v>0</v>
      </c>
      <c r="K8" s="11">
        <f>G8*H8</f>
        <v>0</v>
      </c>
      <c r="L8" s="12">
        <f>M8-K8</f>
        <v>0</v>
      </c>
      <c r="M8" s="236">
        <f>G8*J8</f>
        <v>0</v>
      </c>
      <c r="N8" s="585" t="s">
        <v>104</v>
      </c>
    </row>
    <row r="9" spans="1:14" s="9" customFormat="1" ht="102.75" customHeight="1" x14ac:dyDescent="0.2">
      <c r="A9" s="274" t="s">
        <v>15</v>
      </c>
      <c r="B9" s="383" t="s">
        <v>16</v>
      </c>
      <c r="C9" s="376" t="s">
        <v>386</v>
      </c>
      <c r="D9" s="832"/>
      <c r="E9" s="384"/>
      <c r="F9" s="385" t="s">
        <v>14</v>
      </c>
      <c r="G9" s="386">
        <v>150</v>
      </c>
      <c r="H9" s="387"/>
      <c r="I9" s="388">
        <v>0.08</v>
      </c>
      <c r="J9" s="12">
        <f t="shared" ref="J9:J12" si="0">H9*I9+H9</f>
        <v>0</v>
      </c>
      <c r="K9" s="11">
        <f t="shared" ref="K9:K12" si="1">G9*H9</f>
        <v>0</v>
      </c>
      <c r="L9" s="12">
        <f t="shared" ref="L9:L12" si="2">M9-K9</f>
        <v>0</v>
      </c>
      <c r="M9" s="236">
        <f t="shared" ref="M9:M12" si="3">G9*J9</f>
        <v>0</v>
      </c>
      <c r="N9" s="585" t="s">
        <v>104</v>
      </c>
    </row>
    <row r="10" spans="1:14" s="9" customFormat="1" ht="100.5" customHeight="1" x14ac:dyDescent="0.2">
      <c r="A10" s="273" t="s">
        <v>17</v>
      </c>
      <c r="B10" s="390" t="s">
        <v>18</v>
      </c>
      <c r="C10" s="376" t="s">
        <v>386</v>
      </c>
      <c r="D10" s="832"/>
      <c r="E10" s="377"/>
      <c r="F10" s="391" t="s">
        <v>14</v>
      </c>
      <c r="G10" s="380">
        <v>20</v>
      </c>
      <c r="H10" s="381"/>
      <c r="I10" s="392">
        <v>0.08</v>
      </c>
      <c r="J10" s="12">
        <f t="shared" si="0"/>
        <v>0</v>
      </c>
      <c r="K10" s="11">
        <f t="shared" si="1"/>
        <v>0</v>
      </c>
      <c r="L10" s="12">
        <f t="shared" si="2"/>
        <v>0</v>
      </c>
      <c r="M10" s="236">
        <f t="shared" si="3"/>
        <v>0</v>
      </c>
      <c r="N10" s="585" t="s">
        <v>104</v>
      </c>
    </row>
    <row r="11" spans="1:14" s="9" customFormat="1" ht="100.5" customHeight="1" x14ac:dyDescent="0.2">
      <c r="A11" s="273">
        <v>4</v>
      </c>
      <c r="B11" s="390" t="s">
        <v>89</v>
      </c>
      <c r="C11" s="390"/>
      <c r="D11" s="832"/>
      <c r="E11" s="377"/>
      <c r="F11" s="391" t="s">
        <v>14</v>
      </c>
      <c r="G11" s="380">
        <v>150</v>
      </c>
      <c r="H11" s="381"/>
      <c r="I11" s="392">
        <v>0.08</v>
      </c>
      <c r="J11" s="12">
        <f t="shared" si="0"/>
        <v>0</v>
      </c>
      <c r="K11" s="11">
        <f t="shared" si="1"/>
        <v>0</v>
      </c>
      <c r="L11" s="12">
        <f t="shared" si="2"/>
        <v>0</v>
      </c>
      <c r="M11" s="236">
        <f t="shared" si="3"/>
        <v>0</v>
      </c>
      <c r="N11" s="711"/>
    </row>
    <row r="12" spans="1:14" s="9" customFormat="1" ht="100.5" customHeight="1" x14ac:dyDescent="0.2">
      <c r="A12" s="273">
        <v>5</v>
      </c>
      <c r="B12" s="390" t="s">
        <v>90</v>
      </c>
      <c r="C12" s="390"/>
      <c r="D12" s="832"/>
      <c r="E12" s="377"/>
      <c r="F12" s="391" t="s">
        <v>14</v>
      </c>
      <c r="G12" s="380">
        <v>100</v>
      </c>
      <c r="H12" s="381"/>
      <c r="I12" s="392">
        <v>0.08</v>
      </c>
      <c r="J12" s="12">
        <f t="shared" si="0"/>
        <v>0</v>
      </c>
      <c r="K12" s="11">
        <f t="shared" si="1"/>
        <v>0</v>
      </c>
      <c r="L12" s="12">
        <f t="shared" si="2"/>
        <v>0</v>
      </c>
      <c r="M12" s="236">
        <f t="shared" si="3"/>
        <v>0</v>
      </c>
      <c r="N12" s="711"/>
    </row>
    <row r="13" spans="1:14" s="9" customFormat="1" x14ac:dyDescent="0.2">
      <c r="A13" s="265"/>
      <c r="B13" s="393"/>
      <c r="C13" s="393"/>
      <c r="D13" s="394"/>
      <c r="E13" s="394"/>
      <c r="F13" s="395"/>
      <c r="G13" s="6"/>
      <c r="H13" s="396" t="s">
        <v>19</v>
      </c>
      <c r="I13" s="397"/>
      <c r="J13" s="397"/>
      <c r="K13" s="398">
        <f>SUM(K8:K12)</f>
        <v>0</v>
      </c>
      <c r="L13" s="399">
        <f>SUM(L8:L12)</f>
        <v>0</v>
      </c>
      <c r="M13" s="400">
        <f>SUM(M8:M12)</f>
        <v>0</v>
      </c>
      <c r="N13" s="585"/>
    </row>
    <row r="14" spans="1:14" s="9" customFormat="1" ht="12" x14ac:dyDescent="0.2">
      <c r="A14" s="265"/>
      <c r="B14" s="227" t="s">
        <v>20</v>
      </c>
      <c r="C14" s="227"/>
      <c r="D14" s="401"/>
      <c r="E14" s="401"/>
      <c r="F14" s="5"/>
      <c r="G14" s="402"/>
      <c r="H14" s="374"/>
      <c r="I14" s="375"/>
      <c r="J14" s="375"/>
      <c r="K14" s="7"/>
      <c r="L14" s="8"/>
      <c r="M14" s="238"/>
      <c r="N14" s="48"/>
    </row>
    <row r="15" spans="1:14" s="9" customFormat="1" ht="39.75" customHeight="1" x14ac:dyDescent="0.2">
      <c r="A15" s="218" t="s">
        <v>1</v>
      </c>
      <c r="B15" s="218" t="s">
        <v>2</v>
      </c>
      <c r="C15" s="218" t="s">
        <v>178</v>
      </c>
      <c r="D15" s="364" t="s">
        <v>3</v>
      </c>
      <c r="E15" s="23" t="s">
        <v>177</v>
      </c>
      <c r="F15" s="218" t="s">
        <v>4</v>
      </c>
      <c r="G15" s="365" t="s">
        <v>5</v>
      </c>
      <c r="H15" s="366" t="s">
        <v>6</v>
      </c>
      <c r="I15" s="367" t="s">
        <v>7</v>
      </c>
      <c r="J15" s="10" t="s">
        <v>112</v>
      </c>
      <c r="K15" s="368" t="s">
        <v>8</v>
      </c>
      <c r="L15" s="366" t="s">
        <v>9</v>
      </c>
      <c r="M15" s="366" t="s">
        <v>10</v>
      </c>
      <c r="N15" s="369" t="s">
        <v>11</v>
      </c>
    </row>
    <row r="16" spans="1:14" s="9" customFormat="1" ht="84" x14ac:dyDescent="0.2">
      <c r="A16" s="670">
        <v>1</v>
      </c>
      <c r="B16" s="55" t="s">
        <v>336</v>
      </c>
      <c r="C16" s="55" t="s">
        <v>313</v>
      </c>
      <c r="D16" s="407"/>
      <c r="E16" s="403"/>
      <c r="F16" s="391" t="s">
        <v>14</v>
      </c>
      <c r="G16" s="404">
        <v>50</v>
      </c>
      <c r="H16" s="405"/>
      <c r="I16" s="392">
        <v>0.08</v>
      </c>
      <c r="J16" s="12">
        <f t="shared" ref="J16" si="4">H16*I16+H16</f>
        <v>0</v>
      </c>
      <c r="K16" s="11">
        <f t="shared" ref="K16" si="5">G16*H16</f>
        <v>0</v>
      </c>
      <c r="L16" s="12">
        <f t="shared" ref="L16" si="6">M16-K16</f>
        <v>0</v>
      </c>
      <c r="M16" s="236">
        <f t="shared" ref="M16" si="7">G16*J16</f>
        <v>0</v>
      </c>
      <c r="N16" s="585" t="s">
        <v>334</v>
      </c>
    </row>
    <row r="17" spans="1:14" s="9" customFormat="1" ht="84" x14ac:dyDescent="0.2">
      <c r="A17" s="670">
        <v>2</v>
      </c>
      <c r="B17" s="55" t="s">
        <v>323</v>
      </c>
      <c r="C17" s="55"/>
      <c r="D17" s="407"/>
      <c r="E17" s="403"/>
      <c r="F17" s="391" t="s">
        <v>14</v>
      </c>
      <c r="G17" s="404">
        <v>60</v>
      </c>
      <c r="H17" s="405"/>
      <c r="I17" s="392">
        <v>0.08</v>
      </c>
      <c r="J17" s="12">
        <f t="shared" ref="J17:J25" si="8">H17*I17+H17</f>
        <v>0</v>
      </c>
      <c r="K17" s="11">
        <f t="shared" ref="K17:K25" si="9">G17*H17</f>
        <v>0</v>
      </c>
      <c r="L17" s="12">
        <f t="shared" ref="L17:L25" si="10">M17-K17</f>
        <v>0</v>
      </c>
      <c r="M17" s="236">
        <f t="shared" ref="M17:M25" si="11">G17*J17</f>
        <v>0</v>
      </c>
      <c r="N17" s="585" t="s">
        <v>334</v>
      </c>
    </row>
    <row r="18" spans="1:14" s="9" customFormat="1" ht="102" customHeight="1" x14ac:dyDescent="0.2">
      <c r="A18" s="670">
        <v>3</v>
      </c>
      <c r="B18" s="407" t="s">
        <v>322</v>
      </c>
      <c r="C18" s="407" t="s">
        <v>314</v>
      </c>
      <c r="D18" s="407"/>
      <c r="E18" s="407"/>
      <c r="F18" s="391" t="s">
        <v>14</v>
      </c>
      <c r="G18" s="404">
        <v>2000</v>
      </c>
      <c r="H18" s="405"/>
      <c r="I18" s="392">
        <v>0.08</v>
      </c>
      <c r="J18" s="12">
        <f t="shared" si="8"/>
        <v>0</v>
      </c>
      <c r="K18" s="11">
        <f t="shared" si="9"/>
        <v>0</v>
      </c>
      <c r="L18" s="12">
        <f t="shared" si="10"/>
        <v>0</v>
      </c>
      <c r="M18" s="236">
        <f t="shared" si="11"/>
        <v>0</v>
      </c>
      <c r="N18" s="585" t="s">
        <v>104</v>
      </c>
    </row>
    <row r="19" spans="1:14" s="9" customFormat="1" ht="133.5" customHeight="1" x14ac:dyDescent="0.2">
      <c r="A19" s="670">
        <v>4</v>
      </c>
      <c r="B19" s="407" t="s">
        <v>324</v>
      </c>
      <c r="C19" s="407" t="s">
        <v>315</v>
      </c>
      <c r="D19" s="403"/>
      <c r="E19" s="403"/>
      <c r="F19" s="391" t="s">
        <v>14</v>
      </c>
      <c r="G19" s="404">
        <v>100</v>
      </c>
      <c r="H19" s="405"/>
      <c r="I19" s="392">
        <v>0.08</v>
      </c>
      <c r="J19" s="12">
        <f t="shared" si="8"/>
        <v>0</v>
      </c>
      <c r="K19" s="11">
        <f t="shared" si="9"/>
        <v>0</v>
      </c>
      <c r="L19" s="12">
        <f t="shared" si="10"/>
        <v>0</v>
      </c>
      <c r="M19" s="236">
        <f t="shared" si="11"/>
        <v>0</v>
      </c>
      <c r="N19" s="585" t="s">
        <v>334</v>
      </c>
    </row>
    <row r="20" spans="1:14" s="9" customFormat="1" ht="84" x14ac:dyDescent="0.2">
      <c r="A20" s="670">
        <v>5</v>
      </c>
      <c r="B20" s="407" t="s">
        <v>328</v>
      </c>
      <c r="C20" s="407"/>
      <c r="D20" s="409"/>
      <c r="E20" s="409"/>
      <c r="F20" s="391" t="s">
        <v>14</v>
      </c>
      <c r="G20" s="30">
        <v>80</v>
      </c>
      <c r="H20" s="410"/>
      <c r="I20" s="392">
        <v>0.08</v>
      </c>
      <c r="J20" s="12">
        <f t="shared" si="8"/>
        <v>0</v>
      </c>
      <c r="K20" s="11">
        <f t="shared" si="9"/>
        <v>0</v>
      </c>
      <c r="L20" s="12">
        <f t="shared" si="10"/>
        <v>0</v>
      </c>
      <c r="M20" s="236">
        <f t="shared" si="11"/>
        <v>0</v>
      </c>
      <c r="N20" s="585" t="s">
        <v>334</v>
      </c>
    </row>
    <row r="21" spans="1:14" s="9" customFormat="1" ht="120" x14ac:dyDescent="0.2">
      <c r="A21" s="670">
        <v>6</v>
      </c>
      <c r="B21" s="407" t="s">
        <v>327</v>
      </c>
      <c r="C21" s="407" t="s">
        <v>314</v>
      </c>
      <c r="D21" s="409"/>
      <c r="E21" s="409"/>
      <c r="F21" s="391" t="s">
        <v>14</v>
      </c>
      <c r="G21" s="380">
        <v>100</v>
      </c>
      <c r="H21" s="410"/>
      <c r="I21" s="392">
        <v>0.08</v>
      </c>
      <c r="J21" s="12">
        <f t="shared" si="8"/>
        <v>0</v>
      </c>
      <c r="K21" s="11">
        <f t="shared" si="9"/>
        <v>0</v>
      </c>
      <c r="L21" s="12">
        <f t="shared" si="10"/>
        <v>0</v>
      </c>
      <c r="M21" s="236">
        <f t="shared" si="11"/>
        <v>0</v>
      </c>
      <c r="N21" s="585" t="s">
        <v>334</v>
      </c>
    </row>
    <row r="22" spans="1:14" s="9" customFormat="1" ht="48" x14ac:dyDescent="0.2">
      <c r="A22" s="670">
        <v>7</v>
      </c>
      <c r="B22" s="407" t="s">
        <v>325</v>
      </c>
      <c r="C22" s="407" t="s">
        <v>326</v>
      </c>
      <c r="D22" s="406"/>
      <c r="E22" s="821"/>
      <c r="F22" s="391" t="s">
        <v>21</v>
      </c>
      <c r="G22" s="30">
        <v>100</v>
      </c>
      <c r="H22" s="411"/>
      <c r="I22" s="392">
        <v>0.08</v>
      </c>
      <c r="J22" s="12">
        <f t="shared" si="8"/>
        <v>0</v>
      </c>
      <c r="K22" s="11">
        <f t="shared" si="9"/>
        <v>0</v>
      </c>
      <c r="L22" s="12">
        <f t="shared" si="10"/>
        <v>0</v>
      </c>
      <c r="M22" s="236">
        <f t="shared" si="11"/>
        <v>0</v>
      </c>
      <c r="N22" s="585" t="s">
        <v>334</v>
      </c>
    </row>
    <row r="23" spans="1:14" s="9" customFormat="1" ht="87.75" customHeight="1" x14ac:dyDescent="0.2">
      <c r="A23" s="670">
        <v>8</v>
      </c>
      <c r="B23" s="407" t="s">
        <v>160</v>
      </c>
      <c r="C23" s="407"/>
      <c r="D23" s="406"/>
      <c r="E23" s="821"/>
      <c r="F23" s="391" t="s">
        <v>14</v>
      </c>
      <c r="G23" s="30">
        <v>10</v>
      </c>
      <c r="H23" s="411"/>
      <c r="I23" s="392">
        <v>0.08</v>
      </c>
      <c r="J23" s="12">
        <f t="shared" si="8"/>
        <v>0</v>
      </c>
      <c r="K23" s="11">
        <f t="shared" si="9"/>
        <v>0</v>
      </c>
      <c r="L23" s="12">
        <f t="shared" si="10"/>
        <v>0</v>
      </c>
      <c r="M23" s="236">
        <f t="shared" si="11"/>
        <v>0</v>
      </c>
      <c r="N23" s="585" t="s">
        <v>334</v>
      </c>
    </row>
    <row r="24" spans="1:14" s="9" customFormat="1" ht="91.5" customHeight="1" x14ac:dyDescent="0.2">
      <c r="A24" s="670">
        <v>9</v>
      </c>
      <c r="B24" s="407" t="s">
        <v>440</v>
      </c>
      <c r="C24" s="407" t="s">
        <v>317</v>
      </c>
      <c r="D24" s="406"/>
      <c r="E24" s="821"/>
      <c r="F24" s="391" t="s">
        <v>14</v>
      </c>
      <c r="G24" s="30">
        <v>10</v>
      </c>
      <c r="H24" s="411"/>
      <c r="I24" s="392">
        <v>0.08</v>
      </c>
      <c r="J24" s="12">
        <f t="shared" si="8"/>
        <v>0</v>
      </c>
      <c r="K24" s="11">
        <f t="shared" si="9"/>
        <v>0</v>
      </c>
      <c r="L24" s="12">
        <f t="shared" si="10"/>
        <v>0</v>
      </c>
      <c r="M24" s="236">
        <f t="shared" si="11"/>
        <v>0</v>
      </c>
      <c r="N24" s="585" t="s">
        <v>334</v>
      </c>
    </row>
    <row r="25" spans="1:14" s="9" customFormat="1" ht="50.25" customHeight="1" x14ac:dyDescent="0.2">
      <c r="A25" s="670">
        <v>10</v>
      </c>
      <c r="B25" s="407" t="s">
        <v>329</v>
      </c>
      <c r="C25" s="407"/>
      <c r="D25" s="406"/>
      <c r="E25" s="821"/>
      <c r="F25" s="391" t="s">
        <v>21</v>
      </c>
      <c r="G25" s="30">
        <v>100</v>
      </c>
      <c r="H25" s="411"/>
      <c r="I25" s="392">
        <v>0.08</v>
      </c>
      <c r="J25" s="12">
        <f t="shared" si="8"/>
        <v>0</v>
      </c>
      <c r="K25" s="11">
        <f t="shared" si="9"/>
        <v>0</v>
      </c>
      <c r="L25" s="12">
        <f t="shared" si="10"/>
        <v>0</v>
      </c>
      <c r="M25" s="236">
        <f t="shared" si="11"/>
        <v>0</v>
      </c>
      <c r="N25" s="687" t="s">
        <v>334</v>
      </c>
    </row>
    <row r="26" spans="1:14" x14ac:dyDescent="0.2">
      <c r="A26" s="275"/>
      <c r="B26" s="412"/>
      <c r="C26" s="412"/>
      <c r="D26" s="412"/>
      <c r="E26" s="412"/>
      <c r="F26" s="412"/>
      <c r="G26" s="413"/>
      <c r="H26" s="476" t="s">
        <v>19</v>
      </c>
      <c r="I26" s="397"/>
      <c r="J26" s="397"/>
      <c r="K26" s="414">
        <f>SUM(K16:K25)</f>
        <v>0</v>
      </c>
      <c r="L26" s="415">
        <f>SUM(L16:L25)</f>
        <v>0</v>
      </c>
      <c r="M26" s="400">
        <f>SUM(M16:M25)</f>
        <v>0</v>
      </c>
      <c r="N26" s="624"/>
    </row>
    <row r="27" spans="1:14" x14ac:dyDescent="0.2">
      <c r="A27" s="275"/>
      <c r="B27" s="275"/>
      <c r="C27" s="275"/>
      <c r="D27" s="412"/>
      <c r="E27" s="412"/>
      <c r="F27" s="275"/>
      <c r="G27" s="276"/>
      <c r="H27" s="269"/>
      <c r="I27" s="270"/>
      <c r="J27" s="270"/>
      <c r="K27" s="277"/>
      <c r="L27" s="278"/>
      <c r="M27" s="279"/>
      <c r="N27" s="625"/>
    </row>
    <row r="28" spans="1:14" x14ac:dyDescent="0.2">
      <c r="A28" s="275"/>
      <c r="B28" s="275"/>
      <c r="C28" s="275"/>
      <c r="D28" s="412"/>
      <c r="E28" s="412"/>
      <c r="F28" s="275"/>
      <c r="G28" s="276"/>
      <c r="H28" s="269"/>
      <c r="I28" s="270"/>
      <c r="J28" s="270"/>
      <c r="K28" s="277"/>
      <c r="L28" s="278"/>
      <c r="M28" s="279"/>
      <c r="N28" s="625"/>
    </row>
    <row r="29" spans="1:14" x14ac:dyDescent="0.2">
      <c r="A29" s="275"/>
      <c r="B29" s="275"/>
      <c r="C29" s="275"/>
      <c r="D29" s="412"/>
      <c r="E29" s="412"/>
      <c r="F29" s="275"/>
      <c r="G29" s="276"/>
      <c r="H29" s="269"/>
      <c r="I29" s="270"/>
      <c r="J29" s="270"/>
      <c r="K29" s="277"/>
      <c r="L29" s="278"/>
      <c r="M29" s="279"/>
      <c r="N29" s="625"/>
    </row>
    <row r="30" spans="1:14" x14ac:dyDescent="0.2">
      <c r="A30" s="5"/>
      <c r="B30" s="227" t="s">
        <v>272</v>
      </c>
      <c r="C30" s="227"/>
      <c r="D30" s="401"/>
      <c r="E30" s="401"/>
      <c r="F30" s="416"/>
      <c r="G30" s="417"/>
      <c r="H30" s="374"/>
      <c r="I30" s="375"/>
      <c r="J30" s="375"/>
      <c r="K30" s="7"/>
      <c r="L30" s="8"/>
      <c r="M30" s="238"/>
      <c r="N30" s="416"/>
    </row>
    <row r="31" spans="1:14" ht="36" x14ac:dyDescent="0.2">
      <c r="A31" s="218" t="s">
        <v>1</v>
      </c>
      <c r="B31" s="218" t="s">
        <v>2</v>
      </c>
      <c r="C31" s="218" t="s">
        <v>178</v>
      </c>
      <c r="D31" s="364" t="s">
        <v>3</v>
      </c>
      <c r="E31" s="23" t="s">
        <v>177</v>
      </c>
      <c r="F31" s="218" t="s">
        <v>4</v>
      </c>
      <c r="G31" s="365" t="s">
        <v>5</v>
      </c>
      <c r="H31" s="366" t="s">
        <v>6</v>
      </c>
      <c r="I31" s="367" t="s">
        <v>7</v>
      </c>
      <c r="J31" s="10" t="s">
        <v>112</v>
      </c>
      <c r="K31" s="368" t="s">
        <v>8</v>
      </c>
      <c r="L31" s="366" t="s">
        <v>9</v>
      </c>
      <c r="M31" s="366" t="s">
        <v>10</v>
      </c>
      <c r="N31" s="369" t="s">
        <v>11</v>
      </c>
    </row>
    <row r="32" spans="1:14" ht="36" x14ac:dyDescent="0.2">
      <c r="A32" s="418">
        <v>1</v>
      </c>
      <c r="B32" s="419" t="s">
        <v>300</v>
      </c>
      <c r="C32" s="858" t="s">
        <v>302</v>
      </c>
      <c r="D32" s="420"/>
      <c r="E32" s="420"/>
      <c r="F32" s="391" t="s">
        <v>14</v>
      </c>
      <c r="G32" s="380">
        <v>10</v>
      </c>
      <c r="H32" s="410"/>
      <c r="I32" s="392">
        <v>0.08</v>
      </c>
      <c r="J32" s="12">
        <f t="shared" ref="J32:J33" si="12">H32*I32+H32</f>
        <v>0</v>
      </c>
      <c r="K32" s="11">
        <f t="shared" ref="K32:K33" si="13">G32*H32</f>
        <v>0</v>
      </c>
      <c r="L32" s="12">
        <f t="shared" ref="L32:L33" si="14">M32-K32</f>
        <v>0</v>
      </c>
      <c r="M32" s="236">
        <f t="shared" ref="M32:M33" si="15">G32*J32</f>
        <v>0</v>
      </c>
      <c r="N32" s="585" t="s">
        <v>334</v>
      </c>
    </row>
    <row r="33" spans="1:14" ht="24" x14ac:dyDescent="0.2">
      <c r="A33" s="418">
        <v>2</v>
      </c>
      <c r="B33" s="419" t="s">
        <v>301</v>
      </c>
      <c r="C33" s="859"/>
      <c r="D33" s="420"/>
      <c r="E33" s="420"/>
      <c r="F33" s="391" t="s">
        <v>14</v>
      </c>
      <c r="G33" s="380">
        <v>10</v>
      </c>
      <c r="H33" s="410"/>
      <c r="I33" s="392">
        <v>0.08</v>
      </c>
      <c r="J33" s="12">
        <f t="shared" si="12"/>
        <v>0</v>
      </c>
      <c r="K33" s="11">
        <f t="shared" si="13"/>
        <v>0</v>
      </c>
      <c r="L33" s="12">
        <f t="shared" si="14"/>
        <v>0</v>
      </c>
      <c r="M33" s="236">
        <f t="shared" si="15"/>
        <v>0</v>
      </c>
      <c r="N33" s="585" t="s">
        <v>334</v>
      </c>
    </row>
    <row r="34" spans="1:14" x14ac:dyDescent="0.2">
      <c r="F34" s="412"/>
      <c r="G34" s="413"/>
      <c r="H34" s="381" t="s">
        <v>19</v>
      </c>
      <c r="I34" s="397"/>
      <c r="J34" s="397"/>
      <c r="K34" s="414">
        <f>SUM(K32:K33)</f>
        <v>0</v>
      </c>
      <c r="L34" s="415">
        <f>SUM(L32:L33)</f>
        <v>0</v>
      </c>
      <c r="M34" s="400">
        <f>SUM(M32:M33)</f>
        <v>0</v>
      </c>
      <c r="N34" s="630"/>
    </row>
    <row r="35" spans="1:14" x14ac:dyDescent="0.2">
      <c r="H35" s="396"/>
      <c r="I35" s="20"/>
      <c r="J35" s="20"/>
      <c r="K35" s="21"/>
      <c r="L35" s="22"/>
      <c r="M35" s="241"/>
      <c r="N35" s="630"/>
    </row>
    <row r="36" spans="1:14" x14ac:dyDescent="0.2">
      <c r="B36" s="227" t="s">
        <v>330</v>
      </c>
      <c r="C36" s="227"/>
      <c r="D36" s="688"/>
      <c r="E36" s="688"/>
      <c r="H36" s="689"/>
    </row>
    <row r="37" spans="1:14" ht="36" x14ac:dyDescent="0.2">
      <c r="A37" s="218" t="s">
        <v>1</v>
      </c>
      <c r="B37" s="218" t="s">
        <v>2</v>
      </c>
      <c r="C37" s="218" t="s">
        <v>178</v>
      </c>
      <c r="D37" s="364" t="s">
        <v>3</v>
      </c>
      <c r="E37" s="23" t="s">
        <v>177</v>
      </c>
      <c r="F37" s="218" t="s">
        <v>4</v>
      </c>
      <c r="G37" s="365" t="s">
        <v>5</v>
      </c>
      <c r="H37" s="366" t="s">
        <v>6</v>
      </c>
      <c r="I37" s="367" t="s">
        <v>7</v>
      </c>
      <c r="J37" s="10" t="s">
        <v>112</v>
      </c>
      <c r="K37" s="368" t="s">
        <v>8</v>
      </c>
      <c r="L37" s="366" t="s">
        <v>9</v>
      </c>
      <c r="M37" s="366" t="s">
        <v>10</v>
      </c>
      <c r="N37" s="369" t="s">
        <v>11</v>
      </c>
    </row>
    <row r="38" spans="1:14" ht="72" x14ac:dyDescent="0.2">
      <c r="A38" s="29">
        <v>1</v>
      </c>
      <c r="B38" s="408" t="s">
        <v>316</v>
      </c>
      <c r="C38" s="408" t="s">
        <v>317</v>
      </c>
      <c r="D38" s="833"/>
      <c r="E38" s="690"/>
      <c r="F38" s="29" t="s">
        <v>21</v>
      </c>
      <c r="G38" s="30">
        <v>5</v>
      </c>
      <c r="H38" s="405"/>
      <c r="I38" s="691">
        <v>0.08</v>
      </c>
      <c r="J38" s="12">
        <f t="shared" ref="J38:J40" si="16">H38*I38+H38</f>
        <v>0</v>
      </c>
      <c r="K38" s="11">
        <f t="shared" ref="K38:K40" si="17">G38*H38</f>
        <v>0</v>
      </c>
      <c r="L38" s="12">
        <f t="shared" ref="L38:L40" si="18">M38-K38</f>
        <v>0</v>
      </c>
      <c r="M38" s="236">
        <f t="shared" ref="M38:M40" si="19">G38*J38</f>
        <v>0</v>
      </c>
      <c r="N38" s="692" t="s">
        <v>320</v>
      </c>
    </row>
    <row r="39" spans="1:14" ht="72" x14ac:dyDescent="0.2">
      <c r="A39" s="29">
        <v>2</v>
      </c>
      <c r="B39" s="55" t="s">
        <v>331</v>
      </c>
      <c r="C39" s="55" t="s">
        <v>335</v>
      </c>
      <c r="D39" s="690"/>
      <c r="E39" s="693"/>
      <c r="F39" s="31" t="s">
        <v>21</v>
      </c>
      <c r="G39" s="32">
        <v>5</v>
      </c>
      <c r="H39" s="433"/>
      <c r="I39" s="33">
        <v>0.08</v>
      </c>
      <c r="J39" s="12">
        <f t="shared" si="16"/>
        <v>0</v>
      </c>
      <c r="K39" s="11">
        <f t="shared" si="17"/>
        <v>0</v>
      </c>
      <c r="L39" s="12">
        <f t="shared" si="18"/>
        <v>0</v>
      </c>
      <c r="M39" s="236">
        <f t="shared" si="19"/>
        <v>0</v>
      </c>
      <c r="N39" s="692" t="s">
        <v>320</v>
      </c>
    </row>
    <row r="40" spans="1:14" ht="60" x14ac:dyDescent="0.2">
      <c r="A40" s="29">
        <v>3</v>
      </c>
      <c r="B40" s="55" t="s">
        <v>332</v>
      </c>
      <c r="C40" s="55" t="s">
        <v>333</v>
      </c>
      <c r="D40" s="29"/>
      <c r="E40" s="29"/>
      <c r="F40" s="29" t="s">
        <v>21</v>
      </c>
      <c r="G40" s="30">
        <v>150</v>
      </c>
      <c r="H40" s="405"/>
      <c r="I40" s="691">
        <v>0.08</v>
      </c>
      <c r="J40" s="12">
        <f t="shared" si="16"/>
        <v>0</v>
      </c>
      <c r="K40" s="11">
        <f t="shared" si="17"/>
        <v>0</v>
      </c>
      <c r="L40" s="12">
        <f t="shared" si="18"/>
        <v>0</v>
      </c>
      <c r="M40" s="236">
        <f t="shared" si="19"/>
        <v>0</v>
      </c>
      <c r="N40" s="692" t="s">
        <v>195</v>
      </c>
    </row>
    <row r="41" spans="1:14" x14ac:dyDescent="0.2">
      <c r="A41" s="694"/>
      <c r="B41" s="695"/>
      <c r="C41" s="695"/>
      <c r="D41" s="694"/>
      <c r="E41" s="694"/>
      <c r="F41" s="694"/>
      <c r="G41" s="696"/>
      <c r="H41" s="697" t="s">
        <v>19</v>
      </c>
      <c r="I41" s="698"/>
      <c r="J41" s="699"/>
      <c r="K41" s="700">
        <f>SUM(K38:K40)</f>
        <v>0</v>
      </c>
      <c r="L41" s="700">
        <f>SUM(L38:L40)</f>
        <v>0</v>
      </c>
      <c r="M41" s="701">
        <f>SUM(M38:M40)</f>
        <v>0</v>
      </c>
      <c r="N41" s="630"/>
    </row>
    <row r="42" spans="1:14" s="27" customFormat="1" x14ac:dyDescent="0.2">
      <c r="A42" s="127"/>
      <c r="B42" s="108"/>
      <c r="C42" s="108"/>
      <c r="F42" s="127"/>
      <c r="G42" s="128"/>
      <c r="H42" s="680"/>
      <c r="I42" s="127"/>
      <c r="J42" s="129"/>
      <c r="K42" s="129"/>
      <c r="L42" s="129"/>
      <c r="M42" s="681"/>
      <c r="N42" s="633"/>
    </row>
    <row r="43" spans="1:14" x14ac:dyDescent="0.2">
      <c r="A43" s="422"/>
      <c r="B43" s="227" t="s">
        <v>273</v>
      </c>
      <c r="C43" s="227"/>
      <c r="D43" s="423"/>
      <c r="E43" s="423"/>
      <c r="F43" s="424"/>
      <c r="G43" s="425"/>
      <c r="H43" s="426"/>
      <c r="I43" s="424"/>
      <c r="J43" s="427"/>
      <c r="K43" s="427"/>
      <c r="L43" s="427"/>
      <c r="M43" s="428"/>
    </row>
    <row r="44" spans="1:14" ht="36" x14ac:dyDescent="0.2">
      <c r="A44" s="218" t="s">
        <v>1</v>
      </c>
      <c r="B44" s="218" t="s">
        <v>2</v>
      </c>
      <c r="C44" s="218" t="s">
        <v>178</v>
      </c>
      <c r="D44" s="364" t="s">
        <v>3</v>
      </c>
      <c r="E44" s="23" t="s">
        <v>177</v>
      </c>
      <c r="F44" s="218" t="s">
        <v>4</v>
      </c>
      <c r="G44" s="365" t="s">
        <v>5</v>
      </c>
      <c r="H44" s="366" t="s">
        <v>6</v>
      </c>
      <c r="I44" s="367" t="s">
        <v>7</v>
      </c>
      <c r="J44" s="10" t="s">
        <v>112</v>
      </c>
      <c r="K44" s="368" t="s">
        <v>8</v>
      </c>
      <c r="L44" s="366" t="s">
        <v>9</v>
      </c>
      <c r="M44" s="366" t="s">
        <v>10</v>
      </c>
      <c r="N44" s="369" t="s">
        <v>11</v>
      </c>
    </row>
    <row r="45" spans="1:14" ht="48" x14ac:dyDescent="0.2">
      <c r="A45" s="429">
        <v>1</v>
      </c>
      <c r="B45" s="55" t="s">
        <v>432</v>
      </c>
      <c r="C45" s="26" t="s">
        <v>433</v>
      </c>
      <c r="D45" s="834"/>
      <c r="E45" s="420"/>
      <c r="F45" s="432" t="s">
        <v>14</v>
      </c>
      <c r="G45" s="32">
        <v>600</v>
      </c>
      <c r="H45" s="433"/>
      <c r="I45" s="33">
        <v>0.08</v>
      </c>
      <c r="J45" s="12">
        <f t="shared" ref="J45:J49" si="20">H45*I45+H45</f>
        <v>0</v>
      </c>
      <c r="K45" s="11">
        <f t="shared" ref="K45:K49" si="21">G45*H45</f>
        <v>0</v>
      </c>
      <c r="L45" s="12">
        <f t="shared" ref="L45:L49" si="22">M45-K45</f>
        <v>0</v>
      </c>
      <c r="M45" s="236">
        <f t="shared" ref="M45:M49" si="23">G45*J45</f>
        <v>0</v>
      </c>
      <c r="N45" s="197" t="s">
        <v>334</v>
      </c>
    </row>
    <row r="46" spans="1:14" ht="48" x14ac:dyDescent="0.2">
      <c r="A46" s="429">
        <v>2</v>
      </c>
      <c r="B46" s="55" t="s">
        <v>431</v>
      </c>
      <c r="C46" s="26" t="s">
        <v>433</v>
      </c>
      <c r="D46" s="834"/>
      <c r="E46" s="420"/>
      <c r="F46" s="432" t="s">
        <v>14</v>
      </c>
      <c r="G46" s="32">
        <v>4000</v>
      </c>
      <c r="H46" s="433"/>
      <c r="I46" s="33">
        <v>0.08</v>
      </c>
      <c r="J46" s="12">
        <f t="shared" si="20"/>
        <v>0</v>
      </c>
      <c r="K46" s="11">
        <f t="shared" si="21"/>
        <v>0</v>
      </c>
      <c r="L46" s="12">
        <f t="shared" si="22"/>
        <v>0</v>
      </c>
      <c r="M46" s="236">
        <f t="shared" si="23"/>
        <v>0</v>
      </c>
      <c r="N46" s="197" t="s">
        <v>334</v>
      </c>
    </row>
    <row r="47" spans="1:14" x14ac:dyDescent="0.2">
      <c r="A47" s="429">
        <v>3</v>
      </c>
      <c r="B47" s="823" t="s">
        <v>446</v>
      </c>
      <c r="C47" s="442"/>
      <c r="D47" s="835"/>
      <c r="E47" s="824"/>
      <c r="F47" s="432" t="s">
        <v>14</v>
      </c>
      <c r="G47" s="32">
        <v>60</v>
      </c>
      <c r="H47" s="433"/>
      <c r="I47" s="33">
        <v>0.08</v>
      </c>
      <c r="J47" s="12">
        <f t="shared" ref="J47" si="24">H47*I47+H47</f>
        <v>0</v>
      </c>
      <c r="K47" s="11">
        <f t="shared" ref="K47" si="25">G47*H47</f>
        <v>0</v>
      </c>
      <c r="L47" s="12">
        <f t="shared" ref="L47" si="26">M47-K47</f>
        <v>0</v>
      </c>
      <c r="M47" s="236">
        <f t="shared" ref="M47" si="27">G47*J47</f>
        <v>0</v>
      </c>
      <c r="N47" s="818"/>
    </row>
    <row r="48" spans="1:14" ht="60" x14ac:dyDescent="0.2">
      <c r="A48" s="429">
        <v>4</v>
      </c>
      <c r="B48" s="810" t="s">
        <v>23</v>
      </c>
      <c r="C48" s="434"/>
      <c r="D48" s="835"/>
      <c r="E48" s="435"/>
      <c r="F48" s="432" t="s">
        <v>14</v>
      </c>
      <c r="G48" s="32">
        <v>30</v>
      </c>
      <c r="H48" s="433"/>
      <c r="I48" s="33">
        <v>0.08</v>
      </c>
      <c r="J48" s="12">
        <f t="shared" si="20"/>
        <v>0</v>
      </c>
      <c r="K48" s="11">
        <f t="shared" si="21"/>
        <v>0</v>
      </c>
      <c r="L48" s="12">
        <f t="shared" si="22"/>
        <v>0</v>
      </c>
      <c r="M48" s="236">
        <f>G48*J48</f>
        <v>0</v>
      </c>
      <c r="N48" s="631" t="s">
        <v>334</v>
      </c>
    </row>
    <row r="49" spans="1:14" ht="60" x14ac:dyDescent="0.2">
      <c r="A49" s="429">
        <v>5</v>
      </c>
      <c r="B49" s="811" t="s">
        <v>24</v>
      </c>
      <c r="C49" s="786"/>
      <c r="D49" s="834"/>
      <c r="E49" s="431"/>
      <c r="F49" s="443" t="s">
        <v>14</v>
      </c>
      <c r="G49" s="436">
        <v>30</v>
      </c>
      <c r="H49" s="437"/>
      <c r="I49" s="581">
        <v>0.08</v>
      </c>
      <c r="J49" s="12">
        <f t="shared" si="20"/>
        <v>0</v>
      </c>
      <c r="K49" s="11">
        <f t="shared" si="21"/>
        <v>0</v>
      </c>
      <c r="L49" s="12">
        <f t="shared" si="22"/>
        <v>0</v>
      </c>
      <c r="M49" s="236">
        <f t="shared" si="23"/>
        <v>0</v>
      </c>
      <c r="N49" s="197" t="s">
        <v>334</v>
      </c>
    </row>
    <row r="50" spans="1:14" x14ac:dyDescent="0.2">
      <c r="A50" s="27"/>
      <c r="B50" s="63"/>
      <c r="C50" s="63"/>
      <c r="D50" s="27"/>
      <c r="E50" s="27"/>
      <c r="F50" s="438"/>
      <c r="G50" s="439"/>
      <c r="H50" s="444" t="s">
        <v>19</v>
      </c>
      <c r="I50" s="773"/>
      <c r="J50" s="441"/>
      <c r="K50" s="414">
        <f>SUM(K45:K49)</f>
        <v>0</v>
      </c>
      <c r="L50" s="415">
        <f>SUM(L45:L49)</f>
        <v>0</v>
      </c>
      <c r="M50" s="400">
        <f>SUM(M45:M49)</f>
        <v>0</v>
      </c>
      <c r="N50" s="632"/>
    </row>
    <row r="51" spans="1:14" x14ac:dyDescent="0.2">
      <c r="A51" s="290"/>
      <c r="B51" s="291"/>
      <c r="C51" s="291"/>
      <c r="D51" s="27"/>
      <c r="E51" s="27"/>
      <c r="F51" s="292"/>
      <c r="G51" s="293"/>
      <c r="H51" s="294"/>
      <c r="I51" s="295"/>
      <c r="J51" s="296"/>
      <c r="K51" s="277"/>
      <c r="L51" s="278"/>
      <c r="M51" s="279"/>
      <c r="N51" s="629"/>
    </row>
    <row r="52" spans="1:14" x14ac:dyDescent="0.2">
      <c r="A52" s="422"/>
      <c r="B52" s="227" t="s">
        <v>274</v>
      </c>
      <c r="C52" s="227"/>
      <c r="D52" s="423"/>
      <c r="E52" s="423"/>
      <c r="F52" s="424"/>
      <c r="G52" s="425"/>
      <c r="H52" s="426"/>
      <c r="I52" s="424"/>
      <c r="J52" s="427"/>
      <c r="K52" s="427"/>
      <c r="L52" s="427"/>
      <c r="M52" s="428"/>
    </row>
    <row r="53" spans="1:14" ht="36" x14ac:dyDescent="0.2">
      <c r="A53" s="218" t="s">
        <v>1</v>
      </c>
      <c r="B53" s="218" t="s">
        <v>2</v>
      </c>
      <c r="C53" s="218" t="s">
        <v>178</v>
      </c>
      <c r="D53" s="364" t="s">
        <v>3</v>
      </c>
      <c r="E53" s="23" t="s">
        <v>177</v>
      </c>
      <c r="F53" s="218" t="s">
        <v>4</v>
      </c>
      <c r="G53" s="365" t="s">
        <v>5</v>
      </c>
      <c r="H53" s="366" t="s">
        <v>6</v>
      </c>
      <c r="I53" s="367" t="s">
        <v>7</v>
      </c>
      <c r="J53" s="10" t="s">
        <v>112</v>
      </c>
      <c r="K53" s="368" t="s">
        <v>8</v>
      </c>
      <c r="L53" s="366" t="s">
        <v>9</v>
      </c>
      <c r="M53" s="366" t="s">
        <v>10</v>
      </c>
      <c r="N53" s="369" t="s">
        <v>11</v>
      </c>
    </row>
    <row r="54" spans="1:14" x14ac:dyDescent="0.2">
      <c r="A54" s="431">
        <v>1</v>
      </c>
      <c r="B54" s="26" t="s">
        <v>248</v>
      </c>
      <c r="C54" s="442"/>
      <c r="D54" s="435"/>
      <c r="E54" s="431"/>
      <c r="F54" s="443" t="s">
        <v>14</v>
      </c>
      <c r="G54" s="436">
        <v>4500</v>
      </c>
      <c r="H54" s="437"/>
      <c r="I54" s="717">
        <v>0.08</v>
      </c>
      <c r="J54" s="12">
        <f t="shared" ref="J54:J56" si="28">H54*I54+H54</f>
        <v>0</v>
      </c>
      <c r="K54" s="11">
        <f t="shared" ref="K54:K56" si="29">G54*H54</f>
        <v>0</v>
      </c>
      <c r="L54" s="12">
        <f t="shared" ref="L54:L56" si="30">M54-K54</f>
        <v>0</v>
      </c>
      <c r="M54" s="236">
        <f t="shared" ref="M54:M56" si="31">G54*J54</f>
        <v>0</v>
      </c>
      <c r="N54" s="197" t="s">
        <v>334</v>
      </c>
    </row>
    <row r="55" spans="1:14" ht="24" x14ac:dyDescent="0.2">
      <c r="A55" s="431">
        <v>2</v>
      </c>
      <c r="B55" s="26" t="s">
        <v>420</v>
      </c>
      <c r="C55" s="442"/>
      <c r="D55" s="435"/>
      <c r="E55" s="431"/>
      <c r="F55" s="443" t="s">
        <v>21</v>
      </c>
      <c r="G55" s="436">
        <v>50</v>
      </c>
      <c r="H55" s="437"/>
      <c r="I55" s="717">
        <v>0.08</v>
      </c>
      <c r="J55" s="12">
        <f t="shared" ref="J55" si="32">H55*I55+H55</f>
        <v>0</v>
      </c>
      <c r="K55" s="11">
        <f t="shared" ref="K55" si="33">G55*H55</f>
        <v>0</v>
      </c>
      <c r="L55" s="12">
        <f t="shared" ref="L55" si="34">M55-K55</f>
        <v>0</v>
      </c>
      <c r="M55" s="236">
        <f t="shared" ref="M55" si="35">G55*J55</f>
        <v>0</v>
      </c>
      <c r="N55" s="197" t="s">
        <v>195</v>
      </c>
    </row>
    <row r="56" spans="1:14" ht="36" x14ac:dyDescent="0.2">
      <c r="A56" s="431">
        <v>3</v>
      </c>
      <c r="B56" s="26" t="s">
        <v>249</v>
      </c>
      <c r="C56" s="26" t="s">
        <v>291</v>
      </c>
      <c r="D56" s="431"/>
      <c r="E56" s="431"/>
      <c r="F56" s="443" t="s">
        <v>14</v>
      </c>
      <c r="G56" s="436">
        <v>1000</v>
      </c>
      <c r="H56" s="437"/>
      <c r="I56" s="33">
        <v>0.08</v>
      </c>
      <c r="J56" s="12">
        <f t="shared" si="28"/>
        <v>0</v>
      </c>
      <c r="K56" s="11">
        <f t="shared" si="29"/>
        <v>0</v>
      </c>
      <c r="L56" s="12">
        <f t="shared" si="30"/>
        <v>0</v>
      </c>
      <c r="M56" s="236">
        <f t="shared" si="31"/>
        <v>0</v>
      </c>
      <c r="N56" s="197" t="s">
        <v>334</v>
      </c>
    </row>
    <row r="57" spans="1:14" x14ac:dyDescent="0.2">
      <c r="A57" s="27"/>
      <c r="B57" s="63"/>
      <c r="C57" s="63"/>
      <c r="D57" s="27"/>
      <c r="E57" s="27"/>
      <c r="F57" s="438"/>
      <c r="G57" s="439"/>
      <c r="H57" s="444" t="s">
        <v>19</v>
      </c>
      <c r="I57" s="440"/>
      <c r="J57" s="441"/>
      <c r="K57" s="414">
        <f>SUM(K54:K56)</f>
        <v>0</v>
      </c>
      <c r="L57" s="415">
        <f>SUM(L54:L56)</f>
        <v>0</v>
      </c>
      <c r="M57" s="400">
        <f>SUM(M54:M56)</f>
        <v>0</v>
      </c>
      <c r="N57" s="630"/>
    </row>
    <row r="58" spans="1:14" ht="36" x14ac:dyDescent="0.2">
      <c r="A58" s="27"/>
      <c r="B58" s="63" t="s">
        <v>111</v>
      </c>
      <c r="C58" s="63"/>
      <c r="D58" s="27"/>
      <c r="E58" s="27"/>
      <c r="F58" s="438"/>
      <c r="G58" s="439"/>
      <c r="H58" s="445"/>
      <c r="I58" s="446"/>
      <c r="J58" s="447"/>
      <c r="K58" s="114"/>
      <c r="L58" s="104"/>
      <c r="M58" s="243"/>
      <c r="N58" s="630"/>
    </row>
    <row r="59" spans="1:14" x14ac:dyDescent="0.2">
      <c r="A59" s="127"/>
      <c r="B59" s="163"/>
      <c r="C59" s="163"/>
      <c r="D59" s="27"/>
      <c r="E59" s="27"/>
      <c r="F59" s="130"/>
      <c r="G59" s="131"/>
      <c r="H59" s="208"/>
      <c r="I59" s="132"/>
      <c r="J59" s="181"/>
      <c r="K59" s="114"/>
      <c r="L59" s="104"/>
      <c r="M59" s="243"/>
      <c r="N59" s="630"/>
    </row>
    <row r="60" spans="1:14" x14ac:dyDescent="0.2">
      <c r="A60" s="127"/>
      <c r="B60" s="163"/>
      <c r="C60" s="163"/>
      <c r="D60" s="27"/>
      <c r="E60" s="27"/>
      <c r="F60" s="127"/>
      <c r="G60" s="128"/>
      <c r="H60" s="207"/>
      <c r="I60" s="127"/>
      <c r="J60" s="129"/>
      <c r="K60" s="35"/>
      <c r="L60" s="35"/>
      <c r="M60" s="242"/>
    </row>
    <row r="61" spans="1:14" x14ac:dyDescent="0.2">
      <c r="A61" s="422"/>
      <c r="B61" s="224" t="s">
        <v>275</v>
      </c>
      <c r="C61" s="224"/>
      <c r="D61" s="423"/>
      <c r="E61" s="423"/>
      <c r="F61" s="424"/>
      <c r="G61" s="425"/>
      <c r="H61" s="426"/>
      <c r="I61" s="424"/>
      <c r="J61" s="427"/>
      <c r="K61" s="427"/>
      <c r="L61" s="427"/>
      <c r="M61" s="428"/>
    </row>
    <row r="62" spans="1:14" ht="36" x14ac:dyDescent="0.2">
      <c r="A62" s="218" t="s">
        <v>1</v>
      </c>
      <c r="B62" s="218" t="s">
        <v>2</v>
      </c>
      <c r="C62" s="218" t="s">
        <v>178</v>
      </c>
      <c r="D62" s="364" t="s">
        <v>3</v>
      </c>
      <c r="E62" s="23" t="s">
        <v>177</v>
      </c>
      <c r="F62" s="218" t="s">
        <v>4</v>
      </c>
      <c r="G62" s="365" t="s">
        <v>5</v>
      </c>
      <c r="H62" s="366" t="s">
        <v>6</v>
      </c>
      <c r="I62" s="367" t="s">
        <v>7</v>
      </c>
      <c r="J62" s="10" t="s">
        <v>112</v>
      </c>
      <c r="K62" s="368" t="s">
        <v>8</v>
      </c>
      <c r="L62" s="366" t="s">
        <v>9</v>
      </c>
      <c r="M62" s="366" t="s">
        <v>10</v>
      </c>
      <c r="N62" s="369" t="s">
        <v>11</v>
      </c>
    </row>
    <row r="63" spans="1:14" x14ac:dyDescent="0.2">
      <c r="A63" s="28">
        <v>1</v>
      </c>
      <c r="B63" s="55" t="s">
        <v>25</v>
      </c>
      <c r="C63" s="861" t="s">
        <v>196</v>
      </c>
      <c r="D63" s="28"/>
      <c r="E63" s="28"/>
      <c r="F63" s="448" t="s">
        <v>14</v>
      </c>
      <c r="G63" s="436">
        <v>20</v>
      </c>
      <c r="H63" s="449"/>
      <c r="I63" s="33">
        <v>0.08</v>
      </c>
      <c r="J63" s="12">
        <f t="shared" ref="J63:J69" si="36">H63*I63+H63</f>
        <v>0</v>
      </c>
      <c r="K63" s="11">
        <f t="shared" ref="K63:K69" si="37">G63*H63</f>
        <v>0</v>
      </c>
      <c r="L63" s="12">
        <f t="shared" ref="L63:L69" si="38">M63-K63</f>
        <v>0</v>
      </c>
      <c r="M63" s="236">
        <f t="shared" ref="M63:M69" si="39">G63*J63</f>
        <v>0</v>
      </c>
      <c r="N63" s="624" t="s">
        <v>195</v>
      </c>
    </row>
    <row r="64" spans="1:14" x14ac:dyDescent="0.2">
      <c r="A64" s="28">
        <v>2</v>
      </c>
      <c r="B64" s="55" t="s">
        <v>26</v>
      </c>
      <c r="C64" s="862"/>
      <c r="D64" s="28"/>
      <c r="E64" s="28"/>
      <c r="F64" s="448" t="s">
        <v>14</v>
      </c>
      <c r="G64" s="436">
        <v>10</v>
      </c>
      <c r="H64" s="449"/>
      <c r="I64" s="33">
        <v>0.08</v>
      </c>
      <c r="J64" s="12">
        <f t="shared" si="36"/>
        <v>0</v>
      </c>
      <c r="K64" s="11">
        <f t="shared" si="37"/>
        <v>0</v>
      </c>
      <c r="L64" s="12">
        <f t="shared" si="38"/>
        <v>0</v>
      </c>
      <c r="M64" s="236">
        <f t="shared" si="39"/>
        <v>0</v>
      </c>
      <c r="N64" s="624" t="s">
        <v>334</v>
      </c>
    </row>
    <row r="65" spans="1:14" x14ac:dyDescent="0.2">
      <c r="A65" s="28">
        <v>3</v>
      </c>
      <c r="B65" s="55" t="s">
        <v>27</v>
      </c>
      <c r="C65" s="862"/>
      <c r="D65" s="28"/>
      <c r="E65" s="28"/>
      <c r="F65" s="448" t="s">
        <v>14</v>
      </c>
      <c r="G65" s="436">
        <v>30</v>
      </c>
      <c r="H65" s="449"/>
      <c r="I65" s="33">
        <v>0.08</v>
      </c>
      <c r="J65" s="12">
        <f t="shared" si="36"/>
        <v>0</v>
      </c>
      <c r="K65" s="11">
        <f t="shared" si="37"/>
        <v>0</v>
      </c>
      <c r="L65" s="12">
        <f t="shared" si="38"/>
        <v>0</v>
      </c>
      <c r="M65" s="236">
        <f t="shared" si="39"/>
        <v>0</v>
      </c>
      <c r="N65" s="624" t="s">
        <v>334</v>
      </c>
    </row>
    <row r="66" spans="1:14" x14ac:dyDescent="0.2">
      <c r="A66" s="28">
        <v>4</v>
      </c>
      <c r="B66" s="55" t="s">
        <v>28</v>
      </c>
      <c r="C66" s="862"/>
      <c r="D66" s="28"/>
      <c r="E66" s="28"/>
      <c r="F66" s="448" t="s">
        <v>14</v>
      </c>
      <c r="G66" s="436">
        <v>20</v>
      </c>
      <c r="H66" s="449"/>
      <c r="I66" s="33">
        <v>0.08</v>
      </c>
      <c r="J66" s="12">
        <f t="shared" si="36"/>
        <v>0</v>
      </c>
      <c r="K66" s="11">
        <f t="shared" si="37"/>
        <v>0</v>
      </c>
      <c r="L66" s="12">
        <f t="shared" si="38"/>
        <v>0</v>
      </c>
      <c r="M66" s="236">
        <f t="shared" si="39"/>
        <v>0</v>
      </c>
      <c r="N66" s="624" t="s">
        <v>334</v>
      </c>
    </row>
    <row r="67" spans="1:14" x14ac:dyDescent="0.2">
      <c r="A67" s="28">
        <v>5</v>
      </c>
      <c r="B67" s="55" t="s">
        <v>29</v>
      </c>
      <c r="C67" s="863"/>
      <c r="D67" s="28"/>
      <c r="E67" s="28"/>
      <c r="F67" s="448" t="s">
        <v>14</v>
      </c>
      <c r="G67" s="436">
        <v>20</v>
      </c>
      <c r="H67" s="449"/>
      <c r="I67" s="33">
        <v>0.08</v>
      </c>
      <c r="J67" s="12">
        <f t="shared" si="36"/>
        <v>0</v>
      </c>
      <c r="K67" s="11">
        <f t="shared" si="37"/>
        <v>0</v>
      </c>
      <c r="L67" s="12">
        <f t="shared" si="38"/>
        <v>0</v>
      </c>
      <c r="M67" s="236">
        <f t="shared" si="39"/>
        <v>0</v>
      </c>
      <c r="N67" s="624" t="s">
        <v>334</v>
      </c>
    </row>
    <row r="68" spans="1:14" ht="36" x14ac:dyDescent="0.2">
      <c r="A68" s="450">
        <v>6</v>
      </c>
      <c r="B68" s="442" t="s">
        <v>129</v>
      </c>
      <c r="C68" s="26" t="s">
        <v>196</v>
      </c>
      <c r="D68" s="451"/>
      <c r="E68" s="430"/>
      <c r="F68" s="448" t="s">
        <v>14</v>
      </c>
      <c r="G68" s="452">
        <v>80</v>
      </c>
      <c r="H68" s="449"/>
      <c r="I68" s="33">
        <v>0.08</v>
      </c>
      <c r="J68" s="12">
        <f t="shared" si="36"/>
        <v>0</v>
      </c>
      <c r="K68" s="11">
        <f t="shared" si="37"/>
        <v>0</v>
      </c>
      <c r="L68" s="12">
        <f t="shared" si="38"/>
        <v>0</v>
      </c>
      <c r="M68" s="236">
        <f t="shared" si="39"/>
        <v>0</v>
      </c>
      <c r="N68" s="624" t="s">
        <v>195</v>
      </c>
    </row>
    <row r="69" spans="1:14" ht="36" x14ac:dyDescent="0.2">
      <c r="A69" s="28">
        <v>7</v>
      </c>
      <c r="B69" s="26" t="s">
        <v>133</v>
      </c>
      <c r="C69" s="26" t="s">
        <v>196</v>
      </c>
      <c r="D69" s="430"/>
      <c r="E69" s="430"/>
      <c r="F69" s="443" t="s">
        <v>14</v>
      </c>
      <c r="G69" s="436">
        <v>30</v>
      </c>
      <c r="H69" s="449"/>
      <c r="I69" s="33">
        <v>0.08</v>
      </c>
      <c r="J69" s="12">
        <f t="shared" si="36"/>
        <v>0</v>
      </c>
      <c r="K69" s="11">
        <f t="shared" si="37"/>
        <v>0</v>
      </c>
      <c r="L69" s="12">
        <f t="shared" si="38"/>
        <v>0</v>
      </c>
      <c r="M69" s="236">
        <f t="shared" si="39"/>
        <v>0</v>
      </c>
      <c r="N69" s="624" t="s">
        <v>334</v>
      </c>
    </row>
    <row r="70" spans="1:14" x14ac:dyDescent="0.2">
      <c r="A70" s="25"/>
      <c r="B70" s="25"/>
      <c r="C70" s="25"/>
      <c r="D70" s="25"/>
      <c r="E70" s="25"/>
      <c r="F70" s="25"/>
      <c r="G70" s="64"/>
      <c r="H70" s="453" t="s">
        <v>19</v>
      </c>
      <c r="I70" s="454"/>
      <c r="J70" s="455"/>
      <c r="K70" s="414">
        <f>SUM(K63:K69)</f>
        <v>0</v>
      </c>
      <c r="L70" s="415">
        <f>SUM(L63:L69)</f>
        <v>0</v>
      </c>
      <c r="M70" s="400">
        <f>SUM(M63:M69)</f>
        <v>0</v>
      </c>
      <c r="N70" s="624"/>
    </row>
    <row r="71" spans="1:14" s="27" customFormat="1" x14ac:dyDescent="0.2">
      <c r="A71" s="290"/>
      <c r="B71" s="291"/>
      <c r="C71" s="291"/>
      <c r="F71" s="290"/>
      <c r="G71" s="299"/>
      <c r="H71" s="300"/>
      <c r="I71" s="301"/>
      <c r="J71" s="302"/>
      <c r="K71" s="302"/>
      <c r="L71" s="302"/>
      <c r="M71" s="303"/>
      <c r="N71" s="629"/>
    </row>
    <row r="72" spans="1:14" s="27" customFormat="1" x14ac:dyDescent="0.2">
      <c r="A72" s="290"/>
      <c r="B72" s="291"/>
      <c r="C72" s="291"/>
      <c r="F72" s="290"/>
      <c r="G72" s="299"/>
      <c r="H72" s="304"/>
      <c r="I72" s="290"/>
      <c r="J72" s="305"/>
      <c r="K72" s="305"/>
      <c r="L72" s="305"/>
      <c r="M72" s="306"/>
      <c r="N72" s="629"/>
    </row>
    <row r="73" spans="1:14" s="27" customFormat="1" x14ac:dyDescent="0.2">
      <c r="A73" s="422"/>
      <c r="B73" s="227" t="s">
        <v>276</v>
      </c>
      <c r="C73" s="227"/>
      <c r="D73" s="423"/>
      <c r="E73" s="423"/>
      <c r="F73" s="424"/>
      <c r="G73" s="425"/>
      <c r="H73" s="426"/>
      <c r="I73" s="424"/>
      <c r="J73" s="427"/>
      <c r="K73" s="427"/>
      <c r="L73" s="427"/>
      <c r="M73" s="428"/>
      <c r="N73" s="628"/>
    </row>
    <row r="74" spans="1:14" s="27" customFormat="1" ht="36" x14ac:dyDescent="0.2">
      <c r="A74" s="218" t="s">
        <v>1</v>
      </c>
      <c r="B74" s="218" t="s">
        <v>2</v>
      </c>
      <c r="C74" s="218" t="s">
        <v>178</v>
      </c>
      <c r="D74" s="364" t="s">
        <v>3</v>
      </c>
      <c r="E74" s="23" t="s">
        <v>177</v>
      </c>
      <c r="F74" s="218" t="s">
        <v>4</v>
      </c>
      <c r="G74" s="365" t="s">
        <v>5</v>
      </c>
      <c r="H74" s="366" t="s">
        <v>6</v>
      </c>
      <c r="I74" s="367" t="s">
        <v>7</v>
      </c>
      <c r="J74" s="10" t="s">
        <v>112</v>
      </c>
      <c r="K74" s="368" t="s">
        <v>8</v>
      </c>
      <c r="L74" s="366" t="s">
        <v>9</v>
      </c>
      <c r="M74" s="366" t="s">
        <v>10</v>
      </c>
      <c r="N74" s="369" t="s">
        <v>11</v>
      </c>
    </row>
    <row r="75" spans="1:14" s="27" customFormat="1" ht="138.75" customHeight="1" x14ac:dyDescent="0.2">
      <c r="A75" s="429">
        <v>8</v>
      </c>
      <c r="B75" s="55" t="s">
        <v>344</v>
      </c>
      <c r="C75" s="715" t="s">
        <v>345</v>
      </c>
      <c r="D75" s="716"/>
      <c r="E75" s="431"/>
      <c r="F75" s="443" t="s">
        <v>14</v>
      </c>
      <c r="G75" s="436">
        <v>30</v>
      </c>
      <c r="H75" s="437"/>
      <c r="I75" s="717">
        <v>0.08</v>
      </c>
      <c r="J75" s="12">
        <f t="shared" ref="J75" si="40">H75*I75+H75</f>
        <v>0</v>
      </c>
      <c r="K75" s="11">
        <f t="shared" ref="K75" si="41">G75*H75</f>
        <v>0</v>
      </c>
      <c r="L75" s="12">
        <f t="shared" ref="L75" si="42">M75-K75</f>
        <v>0</v>
      </c>
      <c r="M75" s="236">
        <f t="shared" ref="M75" si="43">G75*J75</f>
        <v>0</v>
      </c>
      <c r="N75" s="197" t="s">
        <v>334</v>
      </c>
    </row>
    <row r="76" spans="1:14" s="27" customFormat="1" x14ac:dyDescent="0.2">
      <c r="B76" s="63"/>
      <c r="C76" s="63"/>
      <c r="F76" s="438"/>
      <c r="G76" s="439"/>
      <c r="H76" s="444" t="s">
        <v>19</v>
      </c>
      <c r="I76" s="440"/>
      <c r="J76" s="441"/>
      <c r="K76" s="414">
        <f>SUM(K75:K75)</f>
        <v>0</v>
      </c>
      <c r="L76" s="415">
        <f>SUM(L75:L75)</f>
        <v>0</v>
      </c>
      <c r="M76" s="400">
        <f>SUM(M75:M75)</f>
        <v>0</v>
      </c>
      <c r="N76" s="630"/>
    </row>
    <row r="77" spans="1:14" s="27" customFormat="1" x14ac:dyDescent="0.2">
      <c r="A77" s="127"/>
      <c r="B77" s="163"/>
      <c r="C77" s="163"/>
      <c r="F77" s="127"/>
      <c r="G77" s="128"/>
      <c r="H77" s="207"/>
      <c r="I77" s="127"/>
      <c r="J77" s="129"/>
      <c r="K77" s="35"/>
      <c r="L77" s="35"/>
      <c r="M77" s="242"/>
      <c r="N77" s="630"/>
    </row>
    <row r="78" spans="1:14" x14ac:dyDescent="0.2">
      <c r="A78" s="107"/>
      <c r="B78" s="125"/>
      <c r="C78" s="125"/>
      <c r="F78" s="107"/>
      <c r="G78" s="121"/>
      <c r="H78" s="205"/>
      <c r="I78" s="107"/>
      <c r="J78" s="122"/>
    </row>
    <row r="79" spans="1:14" s="9" customFormat="1" ht="12" x14ac:dyDescent="0.2">
      <c r="A79" s="38"/>
      <c r="B79" s="223"/>
      <c r="C79" s="223"/>
      <c r="D79" s="373"/>
      <c r="E79" s="373"/>
      <c r="F79" s="123"/>
      <c r="G79" s="133"/>
      <c r="H79" s="206"/>
      <c r="I79" s="41"/>
      <c r="J79" s="41"/>
      <c r="K79" s="20"/>
      <c r="L79" s="8"/>
      <c r="M79" s="238"/>
      <c r="N79" s="48"/>
    </row>
    <row r="80" spans="1:14" s="9" customFormat="1" ht="12" x14ac:dyDescent="0.2">
      <c r="A80" s="5"/>
      <c r="B80" s="224" t="s">
        <v>277</v>
      </c>
      <c r="C80" s="224"/>
      <c r="D80" s="372"/>
      <c r="E80" s="372"/>
      <c r="F80" s="394"/>
      <c r="G80" s="402"/>
      <c r="H80" s="374"/>
      <c r="I80" s="375"/>
      <c r="J80" s="375"/>
      <c r="K80" s="7"/>
      <c r="L80" s="8"/>
      <c r="M80" s="238"/>
      <c r="N80" s="48"/>
    </row>
    <row r="81" spans="1:14" s="16" customFormat="1" ht="36" x14ac:dyDescent="0.2">
      <c r="A81" s="218" t="s">
        <v>1</v>
      </c>
      <c r="B81" s="218" t="s">
        <v>2</v>
      </c>
      <c r="C81" s="218" t="s">
        <v>178</v>
      </c>
      <c r="D81" s="364" t="s">
        <v>3</v>
      </c>
      <c r="E81" s="23" t="s">
        <v>177</v>
      </c>
      <c r="F81" s="218" t="s">
        <v>4</v>
      </c>
      <c r="G81" s="365" t="s">
        <v>5</v>
      </c>
      <c r="H81" s="366" t="s">
        <v>6</v>
      </c>
      <c r="I81" s="367" t="s">
        <v>7</v>
      </c>
      <c r="J81" s="10" t="s">
        <v>112</v>
      </c>
      <c r="K81" s="368" t="s">
        <v>8</v>
      </c>
      <c r="L81" s="366" t="s">
        <v>9</v>
      </c>
      <c r="M81" s="366" t="s">
        <v>10</v>
      </c>
      <c r="N81" s="369" t="s">
        <v>11</v>
      </c>
    </row>
    <row r="82" spans="1:14" s="9" customFormat="1" ht="72" x14ac:dyDescent="0.2">
      <c r="A82" s="719">
        <v>1</v>
      </c>
      <c r="B82" s="720" t="s">
        <v>346</v>
      </c>
      <c r="C82" s="55" t="s">
        <v>347</v>
      </c>
      <c r="D82" s="718"/>
      <c r="E82" s="721"/>
      <c r="F82" s="722" t="s">
        <v>14</v>
      </c>
      <c r="G82" s="723">
        <v>30</v>
      </c>
      <c r="H82" s="461"/>
      <c r="I82" s="33">
        <v>0.08</v>
      </c>
      <c r="J82" s="12">
        <f t="shared" ref="J82:J87" si="44">H82*I82+H82</f>
        <v>0</v>
      </c>
      <c r="K82" s="11">
        <f t="shared" ref="K82:K87" si="45">G82*H82</f>
        <v>0</v>
      </c>
      <c r="L82" s="12">
        <f t="shared" ref="L82:L87" si="46">M82-K82</f>
        <v>0</v>
      </c>
      <c r="M82" s="236">
        <f t="shared" ref="M82:M87" si="47">G82*J82</f>
        <v>0</v>
      </c>
      <c r="N82" s="711" t="s">
        <v>334</v>
      </c>
    </row>
    <row r="83" spans="1:14" s="9" customFormat="1" ht="72" x14ac:dyDescent="0.2">
      <c r="A83" s="719">
        <v>2</v>
      </c>
      <c r="B83" s="720" t="s">
        <v>34</v>
      </c>
      <c r="C83" s="55" t="s">
        <v>347</v>
      </c>
      <c r="D83" s="718"/>
      <c r="E83" s="721"/>
      <c r="F83" s="722" t="s">
        <v>14</v>
      </c>
      <c r="G83" s="723">
        <v>50</v>
      </c>
      <c r="H83" s="461"/>
      <c r="I83" s="33">
        <v>0.08</v>
      </c>
      <c r="J83" s="12">
        <f t="shared" si="44"/>
        <v>0</v>
      </c>
      <c r="K83" s="11">
        <f t="shared" si="45"/>
        <v>0</v>
      </c>
      <c r="L83" s="12">
        <f t="shared" si="46"/>
        <v>0</v>
      </c>
      <c r="M83" s="236">
        <f t="shared" si="47"/>
        <v>0</v>
      </c>
      <c r="N83" s="711" t="s">
        <v>334</v>
      </c>
    </row>
    <row r="84" spans="1:14" s="9" customFormat="1" ht="72" x14ac:dyDescent="0.2">
      <c r="A84" s="719">
        <v>3</v>
      </c>
      <c r="B84" s="720" t="s">
        <v>35</v>
      </c>
      <c r="C84" s="55" t="s">
        <v>347</v>
      </c>
      <c r="D84" s="718"/>
      <c r="E84" s="721"/>
      <c r="F84" s="722" t="s">
        <v>14</v>
      </c>
      <c r="G84" s="723">
        <v>70</v>
      </c>
      <c r="H84" s="461"/>
      <c r="I84" s="33">
        <v>0.08</v>
      </c>
      <c r="J84" s="12">
        <f t="shared" si="44"/>
        <v>0</v>
      </c>
      <c r="K84" s="11">
        <f t="shared" si="45"/>
        <v>0</v>
      </c>
      <c r="L84" s="12">
        <f t="shared" si="46"/>
        <v>0</v>
      </c>
      <c r="M84" s="236">
        <f t="shared" si="47"/>
        <v>0</v>
      </c>
      <c r="N84" s="711" t="s">
        <v>334</v>
      </c>
    </row>
    <row r="85" spans="1:14" s="9" customFormat="1" ht="72" x14ac:dyDescent="0.2">
      <c r="A85" s="719">
        <v>6</v>
      </c>
      <c r="B85" s="720" t="s">
        <v>36</v>
      </c>
      <c r="C85" s="55" t="s">
        <v>347</v>
      </c>
      <c r="D85" s="718"/>
      <c r="E85" s="721"/>
      <c r="F85" s="722" t="s">
        <v>14</v>
      </c>
      <c r="G85" s="723">
        <v>100</v>
      </c>
      <c r="H85" s="461"/>
      <c r="I85" s="33">
        <v>0.08</v>
      </c>
      <c r="J85" s="12">
        <f t="shared" si="44"/>
        <v>0</v>
      </c>
      <c r="K85" s="11">
        <f t="shared" si="45"/>
        <v>0</v>
      </c>
      <c r="L85" s="12">
        <f t="shared" si="46"/>
        <v>0</v>
      </c>
      <c r="M85" s="236">
        <f t="shared" si="47"/>
        <v>0</v>
      </c>
      <c r="N85" s="711" t="s">
        <v>334</v>
      </c>
    </row>
    <row r="86" spans="1:14" s="9" customFormat="1" ht="72" x14ac:dyDescent="0.2">
      <c r="A86" s="719">
        <v>7</v>
      </c>
      <c r="B86" s="720" t="s">
        <v>37</v>
      </c>
      <c r="C86" s="55" t="s">
        <v>347</v>
      </c>
      <c r="D86" s="718"/>
      <c r="E86" s="721"/>
      <c r="F86" s="722" t="s">
        <v>14</v>
      </c>
      <c r="G86" s="723">
        <v>100</v>
      </c>
      <c r="H86" s="461"/>
      <c r="I86" s="33">
        <v>0.08</v>
      </c>
      <c r="J86" s="12">
        <f t="shared" si="44"/>
        <v>0</v>
      </c>
      <c r="K86" s="11">
        <f t="shared" si="45"/>
        <v>0</v>
      </c>
      <c r="L86" s="12">
        <f t="shared" si="46"/>
        <v>0</v>
      </c>
      <c r="M86" s="236">
        <f t="shared" si="47"/>
        <v>0</v>
      </c>
      <c r="N86" s="711" t="s">
        <v>195</v>
      </c>
    </row>
    <row r="87" spans="1:14" s="9" customFormat="1" ht="72" x14ac:dyDescent="0.2">
      <c r="A87" s="719">
        <v>8</v>
      </c>
      <c r="B87" s="720" t="s">
        <v>110</v>
      </c>
      <c r="C87" s="55" t="s">
        <v>347</v>
      </c>
      <c r="D87" s="718"/>
      <c r="E87" s="721"/>
      <c r="F87" s="722" t="s">
        <v>14</v>
      </c>
      <c r="G87" s="723">
        <v>2000</v>
      </c>
      <c r="H87" s="461"/>
      <c r="I87" s="33">
        <v>0.08</v>
      </c>
      <c r="J87" s="12">
        <f t="shared" si="44"/>
        <v>0</v>
      </c>
      <c r="K87" s="11">
        <f t="shared" si="45"/>
        <v>0</v>
      </c>
      <c r="L87" s="12">
        <f t="shared" si="46"/>
        <v>0</v>
      </c>
      <c r="M87" s="236">
        <f t="shared" si="47"/>
        <v>0</v>
      </c>
      <c r="N87" s="711" t="s">
        <v>195</v>
      </c>
    </row>
    <row r="88" spans="1:14" s="9" customFormat="1" ht="72" x14ac:dyDescent="0.2">
      <c r="A88" s="719">
        <v>9</v>
      </c>
      <c r="B88" s="720" t="s">
        <v>38</v>
      </c>
      <c r="C88" s="55" t="s">
        <v>347</v>
      </c>
      <c r="D88" s="718"/>
      <c r="E88" s="721"/>
      <c r="F88" s="722" t="s">
        <v>14</v>
      </c>
      <c r="G88" s="723">
        <v>100</v>
      </c>
      <c r="H88" s="461"/>
      <c r="I88" s="33">
        <v>0.08</v>
      </c>
      <c r="J88" s="12">
        <f t="shared" ref="J88:J89" si="48">H88*I88+H88</f>
        <v>0</v>
      </c>
      <c r="K88" s="11">
        <f t="shared" ref="K88:K89" si="49">G88*H88</f>
        <v>0</v>
      </c>
      <c r="L88" s="12">
        <f t="shared" ref="L88:L89" si="50">M88-K88</f>
        <v>0</v>
      </c>
      <c r="M88" s="236">
        <f t="shared" ref="M88:M89" si="51">G88*J88</f>
        <v>0</v>
      </c>
      <c r="N88" s="796" t="s">
        <v>334</v>
      </c>
    </row>
    <row r="89" spans="1:14" s="9" customFormat="1" ht="48" x14ac:dyDescent="0.2">
      <c r="A89" s="719">
        <v>10</v>
      </c>
      <c r="B89" s="406" t="s">
        <v>380</v>
      </c>
      <c r="C89" s="406" t="s">
        <v>337</v>
      </c>
      <c r="D89" s="821"/>
      <c r="E89" s="821"/>
      <c r="F89" s="796" t="s">
        <v>21</v>
      </c>
      <c r="G89" s="685">
        <v>40</v>
      </c>
      <c r="H89" s="381"/>
      <c r="I89" s="392">
        <v>0.08</v>
      </c>
      <c r="J89" s="12">
        <f t="shared" si="48"/>
        <v>0</v>
      </c>
      <c r="K89" s="11">
        <f t="shared" si="49"/>
        <v>0</v>
      </c>
      <c r="L89" s="12">
        <f t="shared" si="50"/>
        <v>0</v>
      </c>
      <c r="M89" s="236">
        <f t="shared" si="51"/>
        <v>0</v>
      </c>
      <c r="N89" s="795" t="s">
        <v>195</v>
      </c>
    </row>
    <row r="90" spans="1:14" s="9" customFormat="1" ht="16.5" customHeight="1" x14ac:dyDescent="0.2">
      <c r="A90" s="724"/>
      <c r="B90" s="47"/>
      <c r="C90" s="47"/>
      <c r="D90" s="725"/>
      <c r="E90" s="725"/>
      <c r="F90" s="726"/>
      <c r="G90" s="727"/>
      <c r="H90" s="461" t="s">
        <v>39</v>
      </c>
      <c r="I90" s="728"/>
      <c r="J90" s="729"/>
      <c r="K90" s="730">
        <f>SUM(K82:K89)</f>
        <v>0</v>
      </c>
      <c r="L90" s="730">
        <f>SUM(L82:L89)</f>
        <v>0</v>
      </c>
      <c r="M90" s="701">
        <f>SUM(M82:M89)</f>
        <v>0</v>
      </c>
      <c r="N90" s="711"/>
    </row>
    <row r="91" spans="1:14" s="9" customFormat="1" ht="23.25" customHeight="1" x14ac:dyDescent="0.2">
      <c r="A91" s="134"/>
      <c r="B91" s="143"/>
      <c r="C91" s="143"/>
      <c r="D91" s="725"/>
      <c r="E91" s="725"/>
      <c r="F91" s="135"/>
      <c r="G91" s="136"/>
      <c r="H91" s="209"/>
      <c r="I91" s="137"/>
      <c r="J91" s="180"/>
      <c r="K91" s="8"/>
      <c r="L91" s="8"/>
      <c r="M91" s="244"/>
      <c r="N91" s="48"/>
    </row>
    <row r="92" spans="1:14" s="9" customFormat="1" ht="23.25" customHeight="1" x14ac:dyDescent="0.2">
      <c r="A92" s="5"/>
      <c r="B92" s="224" t="s">
        <v>278</v>
      </c>
      <c r="C92" s="224"/>
      <c r="D92" s="456"/>
      <c r="E92" s="456"/>
      <c r="F92" s="394"/>
      <c r="G92" s="402"/>
      <c r="H92" s="374"/>
      <c r="I92" s="375"/>
      <c r="J92" s="375"/>
      <c r="K92" s="7"/>
      <c r="L92" s="8"/>
      <c r="M92" s="238"/>
      <c r="N92" s="48"/>
    </row>
    <row r="93" spans="1:14" s="9" customFormat="1" ht="34.5" customHeight="1" x14ac:dyDescent="0.2">
      <c r="A93" s="218" t="s">
        <v>1</v>
      </c>
      <c r="B93" s="218" t="s">
        <v>2</v>
      </c>
      <c r="C93" s="218" t="s">
        <v>178</v>
      </c>
      <c r="D93" s="364" t="s">
        <v>3</v>
      </c>
      <c r="E93" s="23" t="s">
        <v>177</v>
      </c>
      <c r="F93" s="218" t="s">
        <v>4</v>
      </c>
      <c r="G93" s="365" t="s">
        <v>5</v>
      </c>
      <c r="H93" s="366" t="s">
        <v>6</v>
      </c>
      <c r="I93" s="367" t="s">
        <v>7</v>
      </c>
      <c r="J93" s="10" t="s">
        <v>112</v>
      </c>
      <c r="K93" s="368" t="s">
        <v>8</v>
      </c>
      <c r="L93" s="366" t="s">
        <v>9</v>
      </c>
      <c r="M93" s="366" t="s">
        <v>10</v>
      </c>
      <c r="N93" s="369" t="s">
        <v>11</v>
      </c>
    </row>
    <row r="94" spans="1:14" s="9" customFormat="1" ht="153" customHeight="1" x14ac:dyDescent="0.2">
      <c r="A94" s="457">
        <v>1</v>
      </c>
      <c r="B94" s="406" t="s">
        <v>265</v>
      </c>
      <c r="C94" s="406" t="s">
        <v>266</v>
      </c>
      <c r="D94" s="458"/>
      <c r="E94" s="458"/>
      <c r="F94" s="459" t="s">
        <v>21</v>
      </c>
      <c r="G94" s="460">
        <v>100</v>
      </c>
      <c r="H94" s="461"/>
      <c r="I94" s="33">
        <v>0.08</v>
      </c>
      <c r="J94" s="12">
        <f t="shared" ref="J94:J99" si="52">H94*I94+H94</f>
        <v>0</v>
      </c>
      <c r="K94" s="11">
        <f t="shared" ref="K94:K99" si="53">G94*H94</f>
        <v>0</v>
      </c>
      <c r="L94" s="12">
        <f t="shared" ref="L94:L99" si="54">M94-K94</f>
        <v>0</v>
      </c>
      <c r="M94" s="236">
        <f t="shared" ref="M94:M99" si="55">G94*J94</f>
        <v>0</v>
      </c>
      <c r="N94" s="585" t="s">
        <v>195</v>
      </c>
    </row>
    <row r="95" spans="1:14" s="9" customFormat="1" ht="117" customHeight="1" x14ac:dyDescent="0.2">
      <c r="A95" s="457">
        <v>2</v>
      </c>
      <c r="B95" s="406" t="s">
        <v>267</v>
      </c>
      <c r="C95" s="406" t="s">
        <v>197</v>
      </c>
      <c r="D95" s="458"/>
      <c r="E95" s="458"/>
      <c r="F95" s="459" t="s">
        <v>21</v>
      </c>
      <c r="G95" s="460">
        <v>500</v>
      </c>
      <c r="H95" s="461"/>
      <c r="I95" s="33">
        <v>0.08</v>
      </c>
      <c r="J95" s="12">
        <f t="shared" ref="J95" si="56">H95*I95+H95</f>
        <v>0</v>
      </c>
      <c r="K95" s="11">
        <f t="shared" ref="K95" si="57">G95*H95</f>
        <v>0</v>
      </c>
      <c r="L95" s="12">
        <f t="shared" ref="L95" si="58">M95-K95</f>
        <v>0</v>
      </c>
      <c r="M95" s="236">
        <f t="shared" ref="M95" si="59">G95*J95</f>
        <v>0</v>
      </c>
      <c r="N95" s="585" t="s">
        <v>195</v>
      </c>
    </row>
    <row r="96" spans="1:14" s="9" customFormat="1" ht="123.75" customHeight="1" x14ac:dyDescent="0.2">
      <c r="A96" s="457">
        <v>3</v>
      </c>
      <c r="B96" s="406" t="s">
        <v>268</v>
      </c>
      <c r="C96" s="406" t="s">
        <v>197</v>
      </c>
      <c r="D96" s="458"/>
      <c r="E96" s="458"/>
      <c r="F96" s="459" t="s">
        <v>21</v>
      </c>
      <c r="G96" s="460">
        <v>300</v>
      </c>
      <c r="H96" s="461"/>
      <c r="I96" s="33">
        <v>0.08</v>
      </c>
      <c r="J96" s="12">
        <f t="shared" si="52"/>
        <v>0</v>
      </c>
      <c r="K96" s="11">
        <f t="shared" si="53"/>
        <v>0</v>
      </c>
      <c r="L96" s="12">
        <f t="shared" si="54"/>
        <v>0</v>
      </c>
      <c r="M96" s="236">
        <f t="shared" si="55"/>
        <v>0</v>
      </c>
      <c r="N96" s="585" t="s">
        <v>195</v>
      </c>
    </row>
    <row r="97" spans="1:14" s="9" customFormat="1" ht="120" customHeight="1" x14ac:dyDescent="0.2">
      <c r="A97" s="457">
        <v>4</v>
      </c>
      <c r="B97" s="406" t="s">
        <v>269</v>
      </c>
      <c r="C97" s="406" t="s">
        <v>197</v>
      </c>
      <c r="D97" s="458"/>
      <c r="E97" s="458"/>
      <c r="F97" s="459" t="s">
        <v>21</v>
      </c>
      <c r="G97" s="460">
        <v>500</v>
      </c>
      <c r="H97" s="461"/>
      <c r="I97" s="33">
        <v>0.08</v>
      </c>
      <c r="J97" s="12">
        <f t="shared" si="52"/>
        <v>0</v>
      </c>
      <c r="K97" s="11">
        <f t="shared" si="53"/>
        <v>0</v>
      </c>
      <c r="L97" s="12">
        <f t="shared" si="54"/>
        <v>0</v>
      </c>
      <c r="M97" s="236">
        <f t="shared" si="55"/>
        <v>0</v>
      </c>
      <c r="N97" s="585" t="s">
        <v>195</v>
      </c>
    </row>
    <row r="98" spans="1:14" s="9" customFormat="1" ht="117" customHeight="1" x14ac:dyDescent="0.2">
      <c r="A98" s="457">
        <v>5</v>
      </c>
      <c r="B98" s="406" t="s">
        <v>270</v>
      </c>
      <c r="C98" s="406" t="s">
        <v>197</v>
      </c>
      <c r="D98" s="458"/>
      <c r="E98" s="458"/>
      <c r="F98" s="459" t="s">
        <v>21</v>
      </c>
      <c r="G98" s="460">
        <v>300</v>
      </c>
      <c r="H98" s="461"/>
      <c r="I98" s="33">
        <v>0.08</v>
      </c>
      <c r="J98" s="12">
        <f t="shared" si="52"/>
        <v>0</v>
      </c>
      <c r="K98" s="11">
        <f t="shared" si="53"/>
        <v>0</v>
      </c>
      <c r="L98" s="12">
        <f t="shared" si="54"/>
        <v>0</v>
      </c>
      <c r="M98" s="236">
        <f t="shared" si="55"/>
        <v>0</v>
      </c>
      <c r="N98" s="585" t="s">
        <v>195</v>
      </c>
    </row>
    <row r="99" spans="1:14" s="9" customFormat="1" ht="122.25" customHeight="1" x14ac:dyDescent="0.2">
      <c r="A99" s="457">
        <v>6</v>
      </c>
      <c r="B99" s="406" t="s">
        <v>271</v>
      </c>
      <c r="C99" s="406" t="s">
        <v>197</v>
      </c>
      <c r="D99" s="458"/>
      <c r="E99" s="458"/>
      <c r="F99" s="459" t="s">
        <v>21</v>
      </c>
      <c r="G99" s="460">
        <v>200</v>
      </c>
      <c r="H99" s="461"/>
      <c r="I99" s="33">
        <v>0.08</v>
      </c>
      <c r="J99" s="12">
        <f t="shared" si="52"/>
        <v>0</v>
      </c>
      <c r="K99" s="11">
        <f t="shared" si="53"/>
        <v>0</v>
      </c>
      <c r="L99" s="12">
        <f t="shared" si="54"/>
        <v>0</v>
      </c>
      <c r="M99" s="236">
        <f t="shared" si="55"/>
        <v>0</v>
      </c>
      <c r="N99" s="585" t="s">
        <v>195</v>
      </c>
    </row>
    <row r="100" spans="1:14" s="9" customFormat="1" x14ac:dyDescent="0.2">
      <c r="A100" s="5"/>
      <c r="B100" s="219"/>
      <c r="C100" s="219"/>
      <c r="D100" s="36"/>
      <c r="E100" s="36"/>
      <c r="F100" s="37"/>
      <c r="G100" s="6"/>
      <c r="H100" s="461" t="s">
        <v>39</v>
      </c>
      <c r="I100" s="462"/>
      <c r="J100" s="462"/>
      <c r="K100" s="421">
        <f>SUM(K94:K99)</f>
        <v>0</v>
      </c>
      <c r="L100" s="399">
        <f>SUM(L94:L99)</f>
        <v>0</v>
      </c>
      <c r="M100" s="400">
        <f>SUM(M94:M99)</f>
        <v>0</v>
      </c>
      <c r="N100" s="585"/>
    </row>
    <row r="101" spans="1:14" s="9" customFormat="1" ht="12" x14ac:dyDescent="0.2">
      <c r="A101" s="38"/>
      <c r="B101" s="222"/>
      <c r="C101" s="222"/>
      <c r="D101" s="36"/>
      <c r="E101" s="36"/>
      <c r="F101" s="138"/>
      <c r="G101" s="40"/>
      <c r="H101" s="150"/>
      <c r="I101" s="41"/>
      <c r="J101" s="41"/>
      <c r="K101" s="21"/>
      <c r="L101" s="22"/>
      <c r="M101" s="241"/>
      <c r="N101" s="48"/>
    </row>
    <row r="102" spans="1:14" s="9" customFormat="1" ht="12" x14ac:dyDescent="0.2">
      <c r="A102" s="5"/>
      <c r="B102" s="224" t="s">
        <v>279</v>
      </c>
      <c r="C102" s="224"/>
      <c r="D102" s="456"/>
      <c r="E102" s="456"/>
      <c r="F102" s="394"/>
      <c r="G102" s="402"/>
      <c r="H102" s="374"/>
      <c r="I102" s="375"/>
      <c r="J102" s="375"/>
      <c r="K102" s="7"/>
      <c r="L102" s="8"/>
      <c r="M102" s="238"/>
      <c r="N102" s="48"/>
    </row>
    <row r="103" spans="1:14" s="9" customFormat="1" ht="36" x14ac:dyDescent="0.2">
      <c r="A103" s="218" t="s">
        <v>1</v>
      </c>
      <c r="B103" s="218" t="s">
        <v>2</v>
      </c>
      <c r="C103" s="218" t="s">
        <v>178</v>
      </c>
      <c r="D103" s="364" t="s">
        <v>3</v>
      </c>
      <c r="E103" s="23" t="s">
        <v>177</v>
      </c>
      <c r="F103" s="218" t="s">
        <v>4</v>
      </c>
      <c r="G103" s="365" t="s">
        <v>5</v>
      </c>
      <c r="H103" s="366" t="s">
        <v>6</v>
      </c>
      <c r="I103" s="367" t="s">
        <v>7</v>
      </c>
      <c r="J103" s="10" t="s">
        <v>112</v>
      </c>
      <c r="K103" s="368" t="s">
        <v>8</v>
      </c>
      <c r="L103" s="366" t="s">
        <v>9</v>
      </c>
      <c r="M103" s="366" t="s">
        <v>10</v>
      </c>
      <c r="N103" s="369" t="s">
        <v>11</v>
      </c>
    </row>
    <row r="104" spans="1:14" s="9" customFormat="1" ht="32.25" customHeight="1" x14ac:dyDescent="0.2">
      <c r="A104" s="579">
        <v>1</v>
      </c>
      <c r="B104" s="662" t="s">
        <v>296</v>
      </c>
      <c r="C104" s="858" t="s">
        <v>308</v>
      </c>
      <c r="D104" s="580"/>
      <c r="E104" s="663"/>
      <c r="F104" s="664" t="s">
        <v>298</v>
      </c>
      <c r="G104" s="665">
        <v>80</v>
      </c>
      <c r="H104" s="461"/>
      <c r="I104" s="581">
        <v>0.08</v>
      </c>
      <c r="J104" s="12">
        <f t="shared" ref="J104" si="60">H104*I104+H104</f>
        <v>0</v>
      </c>
      <c r="K104" s="11">
        <f t="shared" ref="K104" si="61">G104*H104</f>
        <v>0</v>
      </c>
      <c r="L104" s="12">
        <f t="shared" ref="L104" si="62">M104-K104</f>
        <v>0</v>
      </c>
      <c r="M104" s="236">
        <f t="shared" ref="M104" si="63">G104*J104</f>
        <v>0</v>
      </c>
      <c r="N104" s="582" t="s">
        <v>334</v>
      </c>
    </row>
    <row r="105" spans="1:14" s="9" customFormat="1" ht="33.75" customHeight="1" x14ac:dyDescent="0.2">
      <c r="A105" s="579">
        <v>2</v>
      </c>
      <c r="B105" s="219" t="s">
        <v>297</v>
      </c>
      <c r="C105" s="860"/>
      <c r="D105" s="666"/>
      <c r="E105" s="666"/>
      <c r="F105" s="664" t="s">
        <v>298</v>
      </c>
      <c r="G105" s="667">
        <v>70</v>
      </c>
      <c r="H105" s="668"/>
      <c r="I105" s="581">
        <v>0.08</v>
      </c>
      <c r="J105" s="12">
        <f t="shared" ref="J105" si="64">H105*I105+H105</f>
        <v>0</v>
      </c>
      <c r="K105" s="11">
        <f t="shared" ref="K105" si="65">G105*H105</f>
        <v>0</v>
      </c>
      <c r="L105" s="12">
        <f t="shared" ref="L105" si="66">M105-K105</f>
        <v>0</v>
      </c>
      <c r="M105" s="236">
        <f t="shared" ref="M105" si="67">G105*J105</f>
        <v>0</v>
      </c>
      <c r="N105" s="582" t="s">
        <v>334</v>
      </c>
    </row>
    <row r="106" spans="1:14" s="9" customFormat="1" ht="52.5" customHeight="1" x14ac:dyDescent="0.2">
      <c r="A106" s="457">
        <v>3</v>
      </c>
      <c r="B106" s="390" t="s">
        <v>309</v>
      </c>
      <c r="C106" s="859"/>
      <c r="D106" s="580"/>
      <c r="E106" s="580"/>
      <c r="F106" s="664" t="s">
        <v>299</v>
      </c>
      <c r="G106" s="669">
        <v>20</v>
      </c>
      <c r="H106" s="461"/>
      <c r="I106" s="581">
        <v>0.08</v>
      </c>
      <c r="J106" s="12">
        <f t="shared" ref="J106" si="68">H106*I106+H106</f>
        <v>0</v>
      </c>
      <c r="K106" s="11">
        <f t="shared" ref="K106" si="69">G106*H106</f>
        <v>0</v>
      </c>
      <c r="L106" s="12">
        <f t="shared" ref="L106" si="70">M106-K106</f>
        <v>0</v>
      </c>
      <c r="M106" s="236">
        <f t="shared" ref="M106" si="71">G106*J106</f>
        <v>0</v>
      </c>
      <c r="N106" s="582" t="s">
        <v>334</v>
      </c>
    </row>
    <row r="107" spans="1:14" s="9" customFormat="1" x14ac:dyDescent="0.2">
      <c r="A107" s="5"/>
      <c r="B107" s="219"/>
      <c r="C107" s="219"/>
      <c r="D107" s="36"/>
      <c r="E107" s="36"/>
      <c r="F107" s="37"/>
      <c r="G107" s="6"/>
      <c r="H107" s="461" t="s">
        <v>39</v>
      </c>
      <c r="I107" s="20"/>
      <c r="J107" s="20"/>
      <c r="K107" s="421">
        <f>SUM(K104:K106)</f>
        <v>0</v>
      </c>
      <c r="L107" s="399">
        <f>SUM(L104:L106)</f>
        <v>0</v>
      </c>
      <c r="M107" s="400">
        <f>SUM(M104:M106)</f>
        <v>0</v>
      </c>
      <c r="N107" s="48"/>
    </row>
    <row r="108" spans="1:14" s="9" customFormat="1" x14ac:dyDescent="0.2">
      <c r="A108" s="5"/>
      <c r="B108" s="674" t="s">
        <v>280</v>
      </c>
      <c r="C108" s="219"/>
      <c r="D108" s="36"/>
      <c r="E108" s="36"/>
      <c r="F108" s="37"/>
      <c r="G108" s="6"/>
      <c r="H108" s="675"/>
      <c r="I108" s="20"/>
      <c r="J108" s="20"/>
      <c r="K108" s="213"/>
      <c r="L108" s="214"/>
      <c r="M108" s="243"/>
      <c r="N108" s="48"/>
    </row>
    <row r="109" spans="1:14" s="9" customFormat="1" ht="36" x14ac:dyDescent="0.2">
      <c r="A109" s="218" t="s">
        <v>1</v>
      </c>
      <c r="B109" s="218" t="s">
        <v>2</v>
      </c>
      <c r="C109" s="218" t="s">
        <v>178</v>
      </c>
      <c r="D109" s="364" t="s">
        <v>3</v>
      </c>
      <c r="E109" s="23" t="s">
        <v>177</v>
      </c>
      <c r="F109" s="218" t="s">
        <v>4</v>
      </c>
      <c r="G109" s="365" t="s">
        <v>5</v>
      </c>
      <c r="H109" s="366" t="s">
        <v>6</v>
      </c>
      <c r="I109" s="367" t="s">
        <v>7</v>
      </c>
      <c r="J109" s="10" t="s">
        <v>112</v>
      </c>
      <c r="K109" s="368" t="s">
        <v>8</v>
      </c>
      <c r="L109" s="366" t="s">
        <v>9</v>
      </c>
      <c r="M109" s="366" t="s">
        <v>10</v>
      </c>
      <c r="N109" s="369" t="s">
        <v>11</v>
      </c>
    </row>
    <row r="110" spans="1:14" s="9" customFormat="1" ht="96" x14ac:dyDescent="0.2">
      <c r="A110" s="579">
        <v>1</v>
      </c>
      <c r="B110" s="483" t="s">
        <v>321</v>
      </c>
      <c r="C110" s="676" t="s">
        <v>290</v>
      </c>
      <c r="D110" s="458"/>
      <c r="E110" s="458"/>
      <c r="F110" s="677" t="s">
        <v>14</v>
      </c>
      <c r="G110" s="678">
        <v>250</v>
      </c>
      <c r="H110" s="461"/>
      <c r="I110" s="581">
        <v>0.08</v>
      </c>
      <c r="J110" s="12">
        <f t="shared" ref="J110" si="72">H110*I110+H110</f>
        <v>0</v>
      </c>
      <c r="K110" s="11">
        <f t="shared" ref="K110" si="73">G110*H110</f>
        <v>0</v>
      </c>
      <c r="L110" s="12">
        <f t="shared" ref="L110" si="74">M110-K110</f>
        <v>0</v>
      </c>
      <c r="M110" s="236">
        <f t="shared" ref="M110" si="75">G110*J110</f>
        <v>0</v>
      </c>
      <c r="N110" s="582" t="s">
        <v>195</v>
      </c>
    </row>
    <row r="111" spans="1:14" s="9" customFormat="1" x14ac:dyDescent="0.2">
      <c r="A111" s="5"/>
      <c r="B111" s="219"/>
      <c r="C111" s="219"/>
      <c r="D111" s="36"/>
      <c r="E111" s="36"/>
      <c r="F111" s="37"/>
      <c r="G111" s="6"/>
      <c r="H111" s="679" t="s">
        <v>39</v>
      </c>
      <c r="I111" s="20"/>
      <c r="J111" s="20"/>
      <c r="K111" s="421">
        <f>SUM(K108:K110)</f>
        <v>0</v>
      </c>
      <c r="L111" s="399">
        <f>SUM(L108:L110)</f>
        <v>0</v>
      </c>
      <c r="M111" s="400">
        <f>SUM(M108:M110)</f>
        <v>0</v>
      </c>
      <c r="N111" s="48"/>
    </row>
    <row r="112" spans="1:14" s="9" customFormat="1" x14ac:dyDescent="0.2">
      <c r="A112" s="5"/>
      <c r="B112" s="219"/>
      <c r="C112" s="219"/>
      <c r="D112" s="36"/>
      <c r="E112" s="36"/>
      <c r="F112" s="37"/>
      <c r="G112" s="6"/>
      <c r="H112" s="212"/>
      <c r="I112" s="20"/>
      <c r="J112" s="20"/>
      <c r="K112" s="213"/>
      <c r="L112" s="214"/>
      <c r="M112" s="243"/>
      <c r="N112" s="48"/>
    </row>
    <row r="113" spans="1:14" s="9" customFormat="1" ht="12" x14ac:dyDescent="0.2">
      <c r="A113" s="5"/>
      <c r="B113" s="224" t="s">
        <v>281</v>
      </c>
      <c r="C113" s="224"/>
      <c r="D113" s="456"/>
      <c r="E113" s="456"/>
      <c r="F113" s="394"/>
      <c r="G113" s="402"/>
      <c r="H113" s="708"/>
      <c r="I113" s="375"/>
      <c r="J113" s="375"/>
      <c r="K113" s="7"/>
      <c r="L113" s="8"/>
      <c r="M113" s="238"/>
      <c r="N113" s="48"/>
    </row>
    <row r="114" spans="1:14" s="9" customFormat="1" ht="36" x14ac:dyDescent="0.2">
      <c r="A114" s="218" t="s">
        <v>1</v>
      </c>
      <c r="B114" s="218" t="s">
        <v>2</v>
      </c>
      <c r="C114" s="218" t="s">
        <v>178</v>
      </c>
      <c r="D114" s="364" t="s">
        <v>3</v>
      </c>
      <c r="E114" s="23" t="s">
        <v>177</v>
      </c>
      <c r="F114" s="218" t="s">
        <v>4</v>
      </c>
      <c r="G114" s="365" t="s">
        <v>5</v>
      </c>
      <c r="H114" s="366" t="s">
        <v>6</v>
      </c>
      <c r="I114" s="367" t="s">
        <v>7</v>
      </c>
      <c r="J114" s="10" t="s">
        <v>112</v>
      </c>
      <c r="K114" s="368" t="s">
        <v>8</v>
      </c>
      <c r="L114" s="366" t="s">
        <v>9</v>
      </c>
      <c r="M114" s="366" t="s">
        <v>10</v>
      </c>
      <c r="N114" s="369" t="s">
        <v>11</v>
      </c>
    </row>
    <row r="115" spans="1:14" s="9" customFormat="1" ht="48" x14ac:dyDescent="0.2">
      <c r="A115" s="579">
        <v>2</v>
      </c>
      <c r="B115" s="483" t="s">
        <v>109</v>
      </c>
      <c r="C115" s="676" t="s">
        <v>339</v>
      </c>
      <c r="D115" s="709"/>
      <c r="E115" s="458"/>
      <c r="F115" s="677" t="s">
        <v>14</v>
      </c>
      <c r="G115" s="678">
        <v>4000</v>
      </c>
      <c r="H115" s="461"/>
      <c r="I115" s="581">
        <v>0.08</v>
      </c>
      <c r="J115" s="12">
        <f t="shared" ref="J115" si="76">H115*I115+H115</f>
        <v>0</v>
      </c>
      <c r="K115" s="11">
        <f t="shared" ref="K115" si="77">G115*H115</f>
        <v>0</v>
      </c>
      <c r="L115" s="12">
        <f t="shared" ref="L115" si="78">M115-K115</f>
        <v>0</v>
      </c>
      <c r="M115" s="236">
        <f t="shared" ref="M115" si="79">G115*J115</f>
        <v>0</v>
      </c>
      <c r="N115" s="582" t="s">
        <v>382</v>
      </c>
    </row>
    <row r="116" spans="1:14" s="9" customFormat="1" x14ac:dyDescent="0.2">
      <c r="A116" s="5"/>
      <c r="B116" s="219"/>
      <c r="C116" s="219"/>
      <c r="D116" s="36"/>
      <c r="E116" s="36"/>
      <c r="F116" s="37"/>
      <c r="G116" s="6"/>
      <c r="H116" s="679" t="s">
        <v>39</v>
      </c>
      <c r="I116" s="20"/>
      <c r="J116" s="20"/>
      <c r="K116" s="421">
        <f>SUM(K113:K115)</f>
        <v>0</v>
      </c>
      <c r="L116" s="399">
        <f>SUM(L113:L115)</f>
        <v>0</v>
      </c>
      <c r="M116" s="400">
        <f>SUM(M113:M115)</f>
        <v>0</v>
      </c>
      <c r="N116" s="48"/>
    </row>
    <row r="117" spans="1:14" s="9" customFormat="1" x14ac:dyDescent="0.2">
      <c r="A117" s="265"/>
      <c r="B117" s="314"/>
      <c r="C117" s="314"/>
      <c r="D117" s="36"/>
      <c r="E117" s="36"/>
      <c r="F117" s="315"/>
      <c r="G117" s="266"/>
      <c r="H117" s="316"/>
      <c r="I117" s="283"/>
      <c r="J117" s="283"/>
      <c r="K117" s="317"/>
      <c r="L117" s="318"/>
      <c r="M117" s="279"/>
      <c r="N117" s="288"/>
    </row>
    <row r="118" spans="1:14" s="9" customFormat="1" ht="12" x14ac:dyDescent="0.2">
      <c r="A118" s="586"/>
      <c r="B118" s="587" t="s">
        <v>282</v>
      </c>
      <c r="C118" s="587"/>
      <c r="D118" s="746"/>
      <c r="E118" s="746"/>
      <c r="F118" s="588"/>
      <c r="G118" s="589"/>
      <c r="H118" s="590"/>
      <c r="I118" s="591"/>
      <c r="J118" s="591"/>
      <c r="K118" s="592"/>
      <c r="L118" s="593"/>
      <c r="M118" s="594"/>
      <c r="N118" s="634"/>
    </row>
    <row r="119" spans="1:14" s="16" customFormat="1" ht="36" x14ac:dyDescent="0.2">
      <c r="A119" s="595" t="s">
        <v>1</v>
      </c>
      <c r="B119" s="595" t="s">
        <v>2</v>
      </c>
      <c r="C119" s="595" t="s">
        <v>178</v>
      </c>
      <c r="D119" s="364" t="s">
        <v>3</v>
      </c>
      <c r="E119" s="23" t="s">
        <v>177</v>
      </c>
      <c r="F119" s="595" t="s">
        <v>4</v>
      </c>
      <c r="G119" s="596" t="s">
        <v>5</v>
      </c>
      <c r="H119" s="597" t="s">
        <v>6</v>
      </c>
      <c r="I119" s="598" t="s">
        <v>7</v>
      </c>
      <c r="J119" s="599" t="s">
        <v>112</v>
      </c>
      <c r="K119" s="600" t="s">
        <v>8</v>
      </c>
      <c r="L119" s="597" t="s">
        <v>9</v>
      </c>
      <c r="M119" s="597" t="s">
        <v>10</v>
      </c>
      <c r="N119" s="601" t="s">
        <v>11</v>
      </c>
    </row>
    <row r="120" spans="1:14" s="9" customFormat="1" ht="34.5" customHeight="1" x14ac:dyDescent="0.2">
      <c r="A120" s="602">
        <v>1</v>
      </c>
      <c r="B120" s="603" t="s">
        <v>245</v>
      </c>
      <c r="C120" s="864" t="s">
        <v>247</v>
      </c>
      <c r="D120" s="836"/>
      <c r="E120" s="853"/>
      <c r="F120" s="604" t="s">
        <v>14</v>
      </c>
      <c r="G120" s="605">
        <v>450</v>
      </c>
      <c r="H120" s="606"/>
      <c r="I120" s="607">
        <v>0.08</v>
      </c>
      <c r="J120" s="608">
        <f t="shared" ref="J120:J121" si="80">H120*I120+H120</f>
        <v>0</v>
      </c>
      <c r="K120" s="609">
        <f t="shared" ref="K120:K121" si="81">G120*H120</f>
        <v>0</v>
      </c>
      <c r="L120" s="608">
        <f t="shared" ref="L120:L121" si="82">M120-K120</f>
        <v>0</v>
      </c>
      <c r="M120" s="610">
        <f t="shared" ref="M120:M121" si="83">G120*J120</f>
        <v>0</v>
      </c>
      <c r="N120" s="626" t="s">
        <v>195</v>
      </c>
    </row>
    <row r="121" spans="1:14" s="9" customFormat="1" ht="48" x14ac:dyDescent="0.2">
      <c r="A121" s="611">
        <v>2</v>
      </c>
      <c r="B121" s="612" t="s">
        <v>246</v>
      </c>
      <c r="C121" s="865"/>
      <c r="D121" s="836"/>
      <c r="E121" s="853"/>
      <c r="F121" s="613" t="s">
        <v>14</v>
      </c>
      <c r="G121" s="614">
        <v>800</v>
      </c>
      <c r="H121" s="615"/>
      <c r="I121" s="616">
        <v>0.08</v>
      </c>
      <c r="J121" s="608">
        <f t="shared" si="80"/>
        <v>0</v>
      </c>
      <c r="K121" s="609">
        <f t="shared" si="81"/>
        <v>0</v>
      </c>
      <c r="L121" s="608">
        <f t="shared" si="82"/>
        <v>0</v>
      </c>
      <c r="M121" s="610">
        <f t="shared" si="83"/>
        <v>0</v>
      </c>
      <c r="N121" s="626" t="s">
        <v>195</v>
      </c>
    </row>
    <row r="122" spans="1:14" s="9" customFormat="1" ht="60" x14ac:dyDescent="0.2">
      <c r="A122" s="611">
        <v>3</v>
      </c>
      <c r="B122" s="612" t="s">
        <v>40</v>
      </c>
      <c r="C122" s="684"/>
      <c r="D122" s="749"/>
      <c r="E122" s="853"/>
      <c r="F122" s="613" t="s">
        <v>14</v>
      </c>
      <c r="G122" s="614">
        <v>150</v>
      </c>
      <c r="H122" s="615"/>
      <c r="I122" s="616">
        <v>0.08</v>
      </c>
      <c r="J122" s="608">
        <f t="shared" ref="J122" si="84">H122*I122+H122</f>
        <v>0</v>
      </c>
      <c r="K122" s="609">
        <f t="shared" ref="K122" si="85">G122*H122</f>
        <v>0</v>
      </c>
      <c r="L122" s="608">
        <f t="shared" ref="L122" si="86">M122-K122</f>
        <v>0</v>
      </c>
      <c r="M122" s="610">
        <f t="shared" ref="M122" si="87">G122*J122</f>
        <v>0</v>
      </c>
      <c r="N122" s="626" t="s">
        <v>195</v>
      </c>
    </row>
    <row r="123" spans="1:14" s="9" customFormat="1" x14ac:dyDescent="0.2">
      <c r="A123" s="586"/>
      <c r="B123" s="617"/>
      <c r="C123" s="617"/>
      <c r="D123" s="747"/>
      <c r="E123" s="747"/>
      <c r="F123" s="618"/>
      <c r="G123" s="589"/>
      <c r="H123" s="683" t="s">
        <v>19</v>
      </c>
      <c r="I123" s="619"/>
      <c r="J123" s="619"/>
      <c r="K123" s="620">
        <f>SUM(K120:K122)</f>
        <v>0</v>
      </c>
      <c r="L123" s="621">
        <f>SUM(L120:L122)</f>
        <v>0</v>
      </c>
      <c r="M123" s="622">
        <f>SUM(M120:M122)</f>
        <v>0</v>
      </c>
      <c r="N123" s="626"/>
    </row>
    <row r="124" spans="1:14" s="9" customFormat="1" ht="12" x14ac:dyDescent="0.2">
      <c r="A124" s="38"/>
      <c r="B124" s="228"/>
      <c r="C124" s="228"/>
      <c r="D124" s="747"/>
      <c r="E124" s="747"/>
      <c r="F124" s="39"/>
      <c r="G124" s="40"/>
      <c r="H124" s="150"/>
      <c r="I124" s="41"/>
      <c r="J124" s="41"/>
      <c r="K124" s="21"/>
      <c r="L124" s="22"/>
      <c r="M124" s="241"/>
      <c r="N124" s="48"/>
    </row>
    <row r="125" spans="1:14" s="9" customFormat="1" ht="12" x14ac:dyDescent="0.2">
      <c r="A125" s="5"/>
      <c r="B125" s="745" t="s">
        <v>283</v>
      </c>
      <c r="C125" s="745"/>
      <c r="D125" s="746"/>
      <c r="E125" s="746"/>
      <c r="F125" s="747"/>
      <c r="G125" s="6"/>
      <c r="H125" s="374"/>
      <c r="I125" s="375"/>
      <c r="J125" s="375"/>
      <c r="K125" s="7"/>
      <c r="L125" s="8"/>
      <c r="M125" s="238"/>
      <c r="N125" s="48"/>
    </row>
    <row r="126" spans="1:14" s="9" customFormat="1" ht="36" x14ac:dyDescent="0.2">
      <c r="A126" s="218" t="s">
        <v>1</v>
      </c>
      <c r="B126" s="218" t="s">
        <v>2</v>
      </c>
      <c r="C126" s="218" t="s">
        <v>178</v>
      </c>
      <c r="D126" s="364" t="s">
        <v>3</v>
      </c>
      <c r="E126" s="23" t="s">
        <v>177</v>
      </c>
      <c r="F126" s="218" t="s">
        <v>4</v>
      </c>
      <c r="G126" s="365" t="s">
        <v>5</v>
      </c>
      <c r="H126" s="366" t="s">
        <v>6</v>
      </c>
      <c r="I126" s="367" t="s">
        <v>7</v>
      </c>
      <c r="J126" s="10" t="s">
        <v>112</v>
      </c>
      <c r="K126" s="368" t="s">
        <v>8</v>
      </c>
      <c r="L126" s="366" t="s">
        <v>9</v>
      </c>
      <c r="M126" s="366" t="s">
        <v>10</v>
      </c>
      <c r="N126" s="369" t="s">
        <v>11</v>
      </c>
    </row>
    <row r="127" spans="1:14" s="9" customFormat="1" ht="48" x14ac:dyDescent="0.2">
      <c r="A127" s="748">
        <v>1</v>
      </c>
      <c r="B127" s="390" t="s">
        <v>168</v>
      </c>
      <c r="C127" s="741"/>
      <c r="D127" s="749"/>
      <c r="E127" s="749"/>
      <c r="F127" s="719" t="s">
        <v>14</v>
      </c>
      <c r="G127" s="723">
        <v>50</v>
      </c>
      <c r="H127" s="461"/>
      <c r="I127" s="581">
        <v>0.08</v>
      </c>
      <c r="J127" s="12">
        <f t="shared" ref="J127" si="88">H127*I127+H127</f>
        <v>0</v>
      </c>
      <c r="K127" s="11">
        <f t="shared" ref="K127" si="89">G127*H127</f>
        <v>0</v>
      </c>
      <c r="L127" s="12">
        <f t="shared" ref="L127" si="90">M127-K127</f>
        <v>0</v>
      </c>
      <c r="M127" s="236">
        <f t="shared" ref="M127" si="91">G127*J127</f>
        <v>0</v>
      </c>
      <c r="N127" s="582" t="s">
        <v>334</v>
      </c>
    </row>
    <row r="128" spans="1:14" s="9" customFormat="1" ht="144" x14ac:dyDescent="0.2">
      <c r="A128" s="748">
        <v>2</v>
      </c>
      <c r="B128" s="419" t="s">
        <v>354</v>
      </c>
      <c r="C128" s="419" t="s">
        <v>355</v>
      </c>
      <c r="D128" s="749"/>
      <c r="E128" s="749"/>
      <c r="F128" s="719" t="s">
        <v>14</v>
      </c>
      <c r="G128" s="723">
        <v>100</v>
      </c>
      <c r="H128" s="461"/>
      <c r="I128" s="581">
        <v>0.08</v>
      </c>
      <c r="J128" s="12">
        <f t="shared" ref="J128:J129" si="92">H128*I128+H128</f>
        <v>0</v>
      </c>
      <c r="K128" s="11">
        <f t="shared" ref="K128:K129" si="93">G128*H128</f>
        <v>0</v>
      </c>
      <c r="L128" s="12">
        <f t="shared" ref="L128:L129" si="94">M128-K128</f>
        <v>0</v>
      </c>
      <c r="M128" s="236">
        <f t="shared" ref="M128:M129" si="95">G128*J128</f>
        <v>0</v>
      </c>
      <c r="N128" s="582" t="s">
        <v>334</v>
      </c>
    </row>
    <row r="129" spans="1:14" s="9" customFormat="1" ht="36" x14ac:dyDescent="0.2">
      <c r="A129" s="748">
        <v>3</v>
      </c>
      <c r="B129" s="390" t="s">
        <v>131</v>
      </c>
      <c r="C129" s="741"/>
      <c r="D129" s="749"/>
      <c r="E129" s="749"/>
      <c r="F129" s="719" t="s">
        <v>14</v>
      </c>
      <c r="G129" s="723">
        <v>100</v>
      </c>
      <c r="H129" s="461"/>
      <c r="I129" s="581">
        <v>0.08</v>
      </c>
      <c r="J129" s="12">
        <f t="shared" si="92"/>
        <v>0</v>
      </c>
      <c r="K129" s="11">
        <f t="shared" si="93"/>
        <v>0</v>
      </c>
      <c r="L129" s="12">
        <f t="shared" si="94"/>
        <v>0</v>
      </c>
      <c r="M129" s="236">
        <f t="shared" si="95"/>
        <v>0</v>
      </c>
      <c r="N129" s="582" t="s">
        <v>334</v>
      </c>
    </row>
    <row r="130" spans="1:14" s="9" customFormat="1" x14ac:dyDescent="0.2">
      <c r="A130" s="5"/>
      <c r="B130" s="750"/>
      <c r="C130" s="750"/>
      <c r="D130" s="747"/>
      <c r="E130" s="747"/>
      <c r="F130" s="395"/>
      <c r="G130" s="6"/>
      <c r="H130" s="476" t="s">
        <v>19</v>
      </c>
      <c r="I130" s="20"/>
      <c r="J130" s="20"/>
      <c r="K130" s="398">
        <f>SUM(K127:K129)</f>
        <v>0</v>
      </c>
      <c r="L130" s="751">
        <f>SUM(L127:L129)</f>
        <v>0</v>
      </c>
      <c r="M130" s="752">
        <f>SUM(M127:M129)</f>
        <v>0</v>
      </c>
      <c r="N130" s="48"/>
    </row>
    <row r="131" spans="1:14" s="9" customFormat="1" ht="12" x14ac:dyDescent="0.2">
      <c r="A131" s="38"/>
      <c r="B131" s="228"/>
      <c r="C131" s="228"/>
      <c r="D131" s="747"/>
      <c r="E131" s="747"/>
      <c r="F131" s="39"/>
      <c r="G131" s="40"/>
      <c r="H131" s="150"/>
      <c r="I131" s="41"/>
      <c r="J131" s="41"/>
      <c r="K131" s="21"/>
      <c r="L131" s="22"/>
      <c r="M131" s="241"/>
      <c r="N131" s="48"/>
    </row>
    <row r="132" spans="1:14" s="9" customFormat="1" ht="12" x14ac:dyDescent="0.2">
      <c r="A132" s="5"/>
      <c r="B132" s="224" t="s">
        <v>366</v>
      </c>
      <c r="C132" s="224"/>
      <c r="D132" s="456"/>
      <c r="E132" s="456"/>
      <c r="F132" s="394"/>
      <c r="G132" s="402"/>
      <c r="H132" s="708"/>
      <c r="I132" s="375"/>
      <c r="J132" s="375"/>
      <c r="K132" s="7"/>
      <c r="L132" s="8"/>
      <c r="M132" s="238"/>
      <c r="N132" s="817"/>
    </row>
    <row r="133" spans="1:14" s="9" customFormat="1" ht="36" x14ac:dyDescent="0.2">
      <c r="A133" s="218" t="s">
        <v>1</v>
      </c>
      <c r="B133" s="218" t="s">
        <v>2</v>
      </c>
      <c r="C133" s="218" t="s">
        <v>178</v>
      </c>
      <c r="D133" s="364" t="s">
        <v>3</v>
      </c>
      <c r="E133" s="23" t="s">
        <v>177</v>
      </c>
      <c r="F133" s="218" t="s">
        <v>4</v>
      </c>
      <c r="G133" s="365" t="s">
        <v>5</v>
      </c>
      <c r="H133" s="366" t="s">
        <v>6</v>
      </c>
      <c r="I133" s="367" t="s">
        <v>7</v>
      </c>
      <c r="J133" s="10" t="s">
        <v>112</v>
      </c>
      <c r="K133" s="368" t="s">
        <v>8</v>
      </c>
      <c r="L133" s="366" t="s">
        <v>9</v>
      </c>
      <c r="M133" s="366" t="s">
        <v>10</v>
      </c>
      <c r="N133" s="369" t="s">
        <v>11</v>
      </c>
    </row>
    <row r="134" spans="1:14" s="9" customFormat="1" ht="36" x14ac:dyDescent="0.2">
      <c r="A134" s="579">
        <v>1</v>
      </c>
      <c r="B134" s="483" t="s">
        <v>441</v>
      </c>
      <c r="C134" s="676" t="s">
        <v>442</v>
      </c>
      <c r="D134" s="709"/>
      <c r="E134" s="458"/>
      <c r="F134" s="677" t="s">
        <v>14</v>
      </c>
      <c r="G134" s="678">
        <v>10</v>
      </c>
      <c r="H134" s="461"/>
      <c r="I134" s="581">
        <v>0.08</v>
      </c>
      <c r="J134" s="12">
        <f t="shared" ref="J134" si="96">H134*I134+H134</f>
        <v>0</v>
      </c>
      <c r="K134" s="11">
        <f t="shared" ref="K134" si="97">G134*H134</f>
        <v>0</v>
      </c>
      <c r="L134" s="12">
        <f t="shared" ref="L134" si="98">M134-K134</f>
        <v>0</v>
      </c>
      <c r="M134" s="236">
        <f t="shared" ref="M134" si="99">G134*J134</f>
        <v>0</v>
      </c>
      <c r="N134" s="582" t="s">
        <v>195</v>
      </c>
    </row>
    <row r="135" spans="1:14" s="9" customFormat="1" x14ac:dyDescent="0.2">
      <c r="A135" s="5"/>
      <c r="B135" s="219"/>
      <c r="C135" s="219"/>
      <c r="D135" s="36"/>
      <c r="E135" s="36"/>
      <c r="F135" s="37"/>
      <c r="G135" s="6"/>
      <c r="H135" s="679" t="s">
        <v>39</v>
      </c>
      <c r="I135" s="20"/>
      <c r="J135" s="20"/>
      <c r="K135" s="421">
        <f>SUM(K132:K134)</f>
        <v>0</v>
      </c>
      <c r="L135" s="399">
        <f>SUM(L132:L134)</f>
        <v>0</v>
      </c>
      <c r="M135" s="400">
        <f>SUM(M132:M134)</f>
        <v>0</v>
      </c>
      <c r="N135" s="817"/>
    </row>
    <row r="136" spans="1:14" s="9" customFormat="1" ht="12" x14ac:dyDescent="0.2">
      <c r="A136" s="5"/>
      <c r="B136" s="750"/>
      <c r="C136" s="750"/>
      <c r="D136" s="747"/>
      <c r="E136" s="747"/>
      <c r="F136" s="395"/>
      <c r="G136" s="6"/>
      <c r="H136" s="396"/>
      <c r="I136" s="20"/>
      <c r="J136" s="20"/>
      <c r="K136" s="21"/>
      <c r="L136" s="22"/>
      <c r="M136" s="241"/>
      <c r="N136" s="817"/>
    </row>
    <row r="137" spans="1:14" s="9" customFormat="1" ht="12" x14ac:dyDescent="0.2">
      <c r="A137" s="38"/>
      <c r="B137" s="228"/>
      <c r="C137" s="228"/>
      <c r="D137" s="747"/>
      <c r="E137" s="747"/>
      <c r="F137" s="39"/>
      <c r="G137" s="40"/>
      <c r="H137" s="150"/>
      <c r="I137" s="41"/>
      <c r="J137" s="41"/>
      <c r="K137" s="21"/>
      <c r="L137" s="22"/>
      <c r="M137" s="241"/>
      <c r="N137" s="48"/>
    </row>
    <row r="138" spans="1:14" s="9" customFormat="1" ht="12" x14ac:dyDescent="0.2">
      <c r="A138" s="38"/>
      <c r="B138" s="228"/>
      <c r="C138" s="228"/>
      <c r="D138" s="747"/>
      <c r="E138" s="747"/>
      <c r="F138" s="39"/>
      <c r="G138" s="40"/>
      <c r="H138" s="150"/>
      <c r="I138" s="41"/>
      <c r="J138" s="41"/>
      <c r="K138" s="21"/>
      <c r="L138" s="22"/>
      <c r="M138" s="241"/>
      <c r="N138" s="48"/>
    </row>
    <row r="139" spans="1:14" s="9" customFormat="1" ht="12" x14ac:dyDescent="0.2">
      <c r="A139" s="38"/>
      <c r="B139" s="228"/>
      <c r="C139" s="228"/>
      <c r="D139" s="747"/>
      <c r="E139" s="747"/>
      <c r="F139" s="139"/>
      <c r="G139" s="40"/>
      <c r="H139" s="206"/>
      <c r="I139" s="41"/>
      <c r="J139" s="41"/>
      <c r="K139" s="20"/>
      <c r="L139" s="8"/>
      <c r="M139" s="238"/>
      <c r="N139" s="48"/>
    </row>
    <row r="140" spans="1:14" s="9" customFormat="1" ht="12" x14ac:dyDescent="0.2">
      <c r="A140" s="5"/>
      <c r="B140" s="731" t="s">
        <v>284</v>
      </c>
      <c r="C140" s="731"/>
      <c r="D140" s="732"/>
      <c r="E140" s="732"/>
      <c r="F140" s="733"/>
      <c r="G140" s="734"/>
      <c r="H140" s="374"/>
      <c r="I140" s="375"/>
      <c r="J140" s="375"/>
      <c r="K140" s="7"/>
      <c r="L140" s="8"/>
      <c r="M140" s="238"/>
      <c r="N140" s="777"/>
    </row>
    <row r="141" spans="1:14" s="16" customFormat="1" ht="36" x14ac:dyDescent="0.2">
      <c r="A141" s="218" t="s">
        <v>1</v>
      </c>
      <c r="B141" s="218" t="s">
        <v>2</v>
      </c>
      <c r="C141" s="218" t="s">
        <v>178</v>
      </c>
      <c r="D141" s="364" t="s">
        <v>3</v>
      </c>
      <c r="E141" s="23" t="s">
        <v>177</v>
      </c>
      <c r="F141" s="218" t="s">
        <v>4</v>
      </c>
      <c r="G141" s="365" t="s">
        <v>5</v>
      </c>
      <c r="H141" s="366" t="s">
        <v>6</v>
      </c>
      <c r="I141" s="367" t="s">
        <v>7</v>
      </c>
      <c r="J141" s="10" t="s">
        <v>112</v>
      </c>
      <c r="K141" s="368" t="s">
        <v>8</v>
      </c>
      <c r="L141" s="366" t="s">
        <v>9</v>
      </c>
      <c r="M141" s="366" t="s">
        <v>10</v>
      </c>
      <c r="N141" s="369" t="s">
        <v>11</v>
      </c>
    </row>
    <row r="142" spans="1:14" s="9" customFormat="1" ht="22.5" customHeight="1" x14ac:dyDescent="0.2">
      <c r="A142" s="740">
        <v>1</v>
      </c>
      <c r="B142" s="419" t="s">
        <v>42</v>
      </c>
      <c r="C142" s="419"/>
      <c r="D142" s="742"/>
      <c r="E142" s="742"/>
      <c r="F142" s="740" t="s">
        <v>14</v>
      </c>
      <c r="G142" s="723">
        <v>10</v>
      </c>
      <c r="H142" s="778"/>
      <c r="I142" s="33">
        <v>0.08</v>
      </c>
      <c r="J142" s="12">
        <f t="shared" ref="J142" si="100">H142*I142+H142</f>
        <v>0</v>
      </c>
      <c r="K142" s="11">
        <f t="shared" ref="K142" si="101">G142*H142</f>
        <v>0</v>
      </c>
      <c r="L142" s="12">
        <f t="shared" ref="L142" si="102">M142-K142</f>
        <v>0</v>
      </c>
      <c r="M142" s="236">
        <f t="shared" ref="M142" si="103">G142*J142</f>
        <v>0</v>
      </c>
      <c r="N142" s="776" t="s">
        <v>195</v>
      </c>
    </row>
    <row r="143" spans="1:14" s="9" customFormat="1" ht="22.5" customHeight="1" x14ac:dyDescent="0.2">
      <c r="A143" s="740">
        <v>2</v>
      </c>
      <c r="B143" s="419" t="s">
        <v>43</v>
      </c>
      <c r="C143" s="419"/>
      <c r="D143" s="742"/>
      <c r="E143" s="742"/>
      <c r="F143" s="740" t="s">
        <v>14</v>
      </c>
      <c r="G143" s="723">
        <v>10</v>
      </c>
      <c r="H143" s="778"/>
      <c r="I143" s="33">
        <v>0.08</v>
      </c>
      <c r="J143" s="12">
        <f t="shared" ref="J143:J146" si="104">H143*I143+H143</f>
        <v>0</v>
      </c>
      <c r="K143" s="11">
        <f t="shared" ref="K143:K146" si="105">G143*H143</f>
        <v>0</v>
      </c>
      <c r="L143" s="12">
        <f t="shared" ref="L143:L146" si="106">M143-K143</f>
        <v>0</v>
      </c>
      <c r="M143" s="236">
        <f t="shared" ref="M143:M146" si="107">G143*J143</f>
        <v>0</v>
      </c>
      <c r="N143" s="776" t="s">
        <v>334</v>
      </c>
    </row>
    <row r="144" spans="1:14" s="9" customFormat="1" ht="22.5" customHeight="1" x14ac:dyDescent="0.2">
      <c r="A144" s="740">
        <v>3</v>
      </c>
      <c r="B144" s="419" t="s">
        <v>41</v>
      </c>
      <c r="C144" s="419"/>
      <c r="D144" s="742"/>
      <c r="E144" s="742"/>
      <c r="F144" s="740" t="s">
        <v>14</v>
      </c>
      <c r="G144" s="723">
        <v>10</v>
      </c>
      <c r="H144" s="778"/>
      <c r="I144" s="33">
        <v>0.08</v>
      </c>
      <c r="J144" s="12">
        <f t="shared" si="104"/>
        <v>0</v>
      </c>
      <c r="K144" s="11">
        <f t="shared" si="105"/>
        <v>0</v>
      </c>
      <c r="L144" s="12">
        <f t="shared" si="106"/>
        <v>0</v>
      </c>
      <c r="M144" s="236">
        <f t="shared" si="107"/>
        <v>0</v>
      </c>
      <c r="N144" s="819" t="s">
        <v>195</v>
      </c>
    </row>
    <row r="145" spans="1:14" s="9" customFormat="1" ht="60" x14ac:dyDescent="0.2">
      <c r="A145" s="740">
        <v>4</v>
      </c>
      <c r="B145" s="419" t="s">
        <v>348</v>
      </c>
      <c r="C145" s="419" t="s">
        <v>349</v>
      </c>
      <c r="D145" s="742"/>
      <c r="E145" s="742"/>
      <c r="F145" s="740" t="s">
        <v>14</v>
      </c>
      <c r="G145" s="723">
        <v>20</v>
      </c>
      <c r="H145" s="778"/>
      <c r="I145" s="33">
        <v>0.08</v>
      </c>
      <c r="J145" s="12">
        <f t="shared" si="104"/>
        <v>0</v>
      </c>
      <c r="K145" s="11">
        <f t="shared" si="105"/>
        <v>0</v>
      </c>
      <c r="L145" s="12">
        <f t="shared" si="106"/>
        <v>0</v>
      </c>
      <c r="M145" s="236">
        <f t="shared" si="107"/>
        <v>0</v>
      </c>
      <c r="N145" s="776" t="s">
        <v>334</v>
      </c>
    </row>
    <row r="146" spans="1:14" s="9" customFormat="1" ht="22.5" customHeight="1" x14ac:dyDescent="0.2">
      <c r="A146" s="740">
        <v>5</v>
      </c>
      <c r="B146" s="419" t="s">
        <v>350</v>
      </c>
      <c r="C146" s="419" t="s">
        <v>351</v>
      </c>
      <c r="D146" s="742"/>
      <c r="E146" s="742"/>
      <c r="F146" s="740" t="s">
        <v>14</v>
      </c>
      <c r="G146" s="723">
        <v>40</v>
      </c>
      <c r="H146" s="778"/>
      <c r="I146" s="33">
        <v>0.08</v>
      </c>
      <c r="J146" s="12">
        <f t="shared" si="104"/>
        <v>0</v>
      </c>
      <c r="K146" s="11">
        <f t="shared" si="105"/>
        <v>0</v>
      </c>
      <c r="L146" s="12">
        <f t="shared" si="106"/>
        <v>0</v>
      </c>
      <c r="M146" s="236">
        <f t="shared" si="107"/>
        <v>0</v>
      </c>
      <c r="N146" s="776">
        <v>1</v>
      </c>
    </row>
    <row r="147" spans="1:14" s="9" customFormat="1" x14ac:dyDescent="0.2">
      <c r="A147" s="5"/>
      <c r="B147" s="743"/>
      <c r="C147" s="743"/>
      <c r="D147" s="373"/>
      <c r="E147" s="373"/>
      <c r="F147" s="395"/>
      <c r="G147" s="6"/>
      <c r="H147" s="697" t="s">
        <v>19</v>
      </c>
      <c r="I147" s="462"/>
      <c r="J147" s="462"/>
      <c r="K147" s="421">
        <f>SUM(K142:K146)</f>
        <v>0</v>
      </c>
      <c r="L147" s="399">
        <f>SUM(L142:L146)</f>
        <v>0</v>
      </c>
      <c r="M147" s="400">
        <f>SUM(M142:M146)</f>
        <v>0</v>
      </c>
      <c r="N147" s="776"/>
    </row>
    <row r="148" spans="1:14" s="9" customFormat="1" ht="12" x14ac:dyDescent="0.2">
      <c r="A148" s="265"/>
      <c r="B148" s="319"/>
      <c r="C148" s="319"/>
      <c r="D148" s="373"/>
      <c r="E148" s="373"/>
      <c r="F148" s="268"/>
      <c r="G148" s="266"/>
      <c r="H148" s="269"/>
      <c r="I148" s="283"/>
      <c r="J148" s="283"/>
      <c r="K148" s="284"/>
      <c r="L148" s="285"/>
      <c r="M148" s="286"/>
      <c r="N148" s="288"/>
    </row>
    <row r="149" spans="1:14" s="9" customFormat="1" ht="12" x14ac:dyDescent="0.2">
      <c r="A149" s="265"/>
      <c r="B149" s="319"/>
      <c r="C149" s="319"/>
      <c r="D149" s="373"/>
      <c r="E149" s="373"/>
      <c r="F149" s="268"/>
      <c r="G149" s="266"/>
      <c r="H149" s="269"/>
      <c r="I149" s="283"/>
      <c r="J149" s="283"/>
      <c r="K149" s="284"/>
      <c r="L149" s="285"/>
      <c r="M149" s="286"/>
      <c r="N149" s="288"/>
    </row>
    <row r="150" spans="1:14" s="9" customFormat="1" ht="12" x14ac:dyDescent="0.2">
      <c r="A150" s="5"/>
      <c r="B150" s="731" t="s">
        <v>447</v>
      </c>
      <c r="C150" s="731"/>
      <c r="D150" s="732"/>
      <c r="E150" s="732"/>
      <c r="F150" s="733"/>
      <c r="G150" s="734"/>
      <c r="H150" s="374"/>
      <c r="I150" s="375"/>
      <c r="J150" s="375"/>
      <c r="K150" s="7"/>
      <c r="L150" s="8"/>
      <c r="M150" s="238"/>
      <c r="N150" s="48"/>
    </row>
    <row r="151" spans="1:14" s="9" customFormat="1" ht="36" x14ac:dyDescent="0.2">
      <c r="A151" s="218" t="s">
        <v>1</v>
      </c>
      <c r="B151" s="218" t="s">
        <v>2</v>
      </c>
      <c r="C151" s="218" t="s">
        <v>178</v>
      </c>
      <c r="D151" s="364" t="s">
        <v>3</v>
      </c>
      <c r="E151" s="23" t="s">
        <v>177</v>
      </c>
      <c r="F151" s="218" t="s">
        <v>4</v>
      </c>
      <c r="G151" s="365" t="s">
        <v>5</v>
      </c>
      <c r="H151" s="366" t="s">
        <v>6</v>
      </c>
      <c r="I151" s="367" t="s">
        <v>7</v>
      </c>
      <c r="J151" s="10" t="s">
        <v>112</v>
      </c>
      <c r="K151" s="368" t="s">
        <v>8</v>
      </c>
      <c r="L151" s="366" t="s">
        <v>9</v>
      </c>
      <c r="M151" s="366" t="s">
        <v>10</v>
      </c>
      <c r="N151" s="369" t="s">
        <v>11</v>
      </c>
    </row>
    <row r="152" spans="1:14" s="9" customFormat="1" ht="84" x14ac:dyDescent="0.2">
      <c r="A152" s="735" t="s">
        <v>12</v>
      </c>
      <c r="B152" s="736" t="s">
        <v>44</v>
      </c>
      <c r="C152" s="736" t="s">
        <v>352</v>
      </c>
      <c r="D152" s="737"/>
      <c r="E152" s="737"/>
      <c r="F152" s="735" t="s">
        <v>14</v>
      </c>
      <c r="G152" s="738">
        <v>200</v>
      </c>
      <c r="H152" s="739"/>
      <c r="I152" s="33">
        <v>0.08</v>
      </c>
      <c r="J152" s="389">
        <f t="shared" ref="J152" si="108">H152*I152+H152</f>
        <v>0</v>
      </c>
      <c r="K152" s="11">
        <f t="shared" ref="K152" si="109">G152*H152</f>
        <v>0</v>
      </c>
      <c r="L152" s="12">
        <f t="shared" ref="L152" si="110">M152-K152</f>
        <v>0</v>
      </c>
      <c r="M152" s="236">
        <f t="shared" ref="M152" si="111">G152*J152</f>
        <v>0</v>
      </c>
      <c r="N152" s="711" t="s">
        <v>195</v>
      </c>
    </row>
    <row r="153" spans="1:14" s="9" customFormat="1" ht="36" x14ac:dyDescent="0.2">
      <c r="A153" s="740" t="s">
        <v>15</v>
      </c>
      <c r="B153" s="741" t="s">
        <v>114</v>
      </c>
      <c r="C153" s="741" t="s">
        <v>353</v>
      </c>
      <c r="D153" s="742"/>
      <c r="E153" s="742"/>
      <c r="F153" s="740" t="s">
        <v>14</v>
      </c>
      <c r="G153" s="723">
        <v>30</v>
      </c>
      <c r="H153" s="461"/>
      <c r="I153" s="581">
        <v>0.08</v>
      </c>
      <c r="J153" s="12">
        <f t="shared" ref="J153" si="112">H153*I153+H153</f>
        <v>0</v>
      </c>
      <c r="K153" s="11">
        <f t="shared" ref="K153" si="113">G153*H153</f>
        <v>0</v>
      </c>
      <c r="L153" s="12">
        <f t="shared" ref="L153" si="114">M153-K153</f>
        <v>0</v>
      </c>
      <c r="M153" s="236">
        <f t="shared" ref="M153" si="115">G153*J153</f>
        <v>0</v>
      </c>
      <c r="N153" s="711" t="s">
        <v>334</v>
      </c>
    </row>
    <row r="154" spans="1:14" s="9" customFormat="1" x14ac:dyDescent="0.2">
      <c r="A154" s="5"/>
      <c r="B154" s="743"/>
      <c r="C154" s="743"/>
      <c r="D154" s="373"/>
      <c r="E154" s="373"/>
      <c r="F154" s="395"/>
      <c r="G154" s="6"/>
      <c r="H154" s="396" t="s">
        <v>19</v>
      </c>
      <c r="I154" s="20"/>
      <c r="J154" s="20"/>
      <c r="K154" s="421">
        <f>SUM(K152:K153)</f>
        <v>0</v>
      </c>
      <c r="L154" s="399">
        <f>SUM(L152:L153)</f>
        <v>0</v>
      </c>
      <c r="M154" s="400">
        <f>SUM(M152:M153)</f>
        <v>0</v>
      </c>
      <c r="N154" s="711"/>
    </row>
    <row r="155" spans="1:14" s="9" customFormat="1" ht="12" x14ac:dyDescent="0.2">
      <c r="A155" s="5"/>
      <c r="B155" s="744"/>
      <c r="C155" s="744"/>
      <c r="D155" s="395"/>
      <c r="E155" s="395"/>
      <c r="F155" s="395"/>
      <c r="G155" s="402"/>
      <c r="H155" s="374"/>
      <c r="I155" s="20"/>
      <c r="J155" s="20"/>
      <c r="K155" s="20"/>
      <c r="L155" s="8"/>
      <c r="M155" s="238"/>
      <c r="N155" s="48"/>
    </row>
    <row r="156" spans="1:14" x14ac:dyDescent="0.2">
      <c r="A156" s="107"/>
      <c r="B156" s="125"/>
      <c r="C156" s="125"/>
      <c r="F156" s="107"/>
      <c r="G156" s="121"/>
      <c r="H156" s="205"/>
      <c r="I156" s="107"/>
      <c r="J156" s="122"/>
    </row>
    <row r="157" spans="1:14" s="43" customFormat="1" x14ac:dyDescent="0.2">
      <c r="A157" s="463"/>
      <c r="B157" s="464" t="s">
        <v>448</v>
      </c>
      <c r="C157" s="464"/>
      <c r="D157" s="42"/>
      <c r="E157" s="42"/>
      <c r="F157" s="42"/>
      <c r="G157" s="465"/>
      <c r="H157" s="233"/>
      <c r="I157" s="466"/>
      <c r="J157" s="50"/>
      <c r="K157" s="467"/>
      <c r="L157" s="468"/>
      <c r="M157" s="238"/>
      <c r="N157" s="627"/>
    </row>
    <row r="158" spans="1:14" s="42" customFormat="1" ht="36" x14ac:dyDescent="0.2">
      <c r="A158" s="218" t="s">
        <v>1</v>
      </c>
      <c r="B158" s="218" t="s">
        <v>2</v>
      </c>
      <c r="C158" s="218" t="s">
        <v>178</v>
      </c>
      <c r="D158" s="364" t="s">
        <v>3</v>
      </c>
      <c r="E158" s="23" t="s">
        <v>177</v>
      </c>
      <c r="F158" s="218" t="s">
        <v>4</v>
      </c>
      <c r="G158" s="365" t="s">
        <v>5</v>
      </c>
      <c r="H158" s="366" t="s">
        <v>6</v>
      </c>
      <c r="I158" s="367" t="s">
        <v>7</v>
      </c>
      <c r="J158" s="10" t="s">
        <v>112</v>
      </c>
      <c r="K158" s="368" t="s">
        <v>8</v>
      </c>
      <c r="L158" s="366" t="s">
        <v>9</v>
      </c>
      <c r="M158" s="366" t="s">
        <v>10</v>
      </c>
      <c r="N158" s="369" t="s">
        <v>11</v>
      </c>
    </row>
    <row r="159" spans="1:14" s="44" customFormat="1" ht="12" x14ac:dyDescent="0.2">
      <c r="A159" s="469">
        <v>1</v>
      </c>
      <c r="B159" s="676" t="s">
        <v>45</v>
      </c>
      <c r="C159" s="676"/>
      <c r="D159" s="821"/>
      <c r="E159" s="821"/>
      <c r="F159" s="703" t="s">
        <v>46</v>
      </c>
      <c r="G159" s="380">
        <v>40</v>
      </c>
      <c r="H159" s="381"/>
      <c r="I159" s="392">
        <v>0.08</v>
      </c>
      <c r="J159" s="12">
        <f t="shared" ref="J159" si="116">H159*I159+H159</f>
        <v>0</v>
      </c>
      <c r="K159" s="11">
        <f t="shared" ref="K159" si="117">G159*H159</f>
        <v>0</v>
      </c>
      <c r="L159" s="12">
        <f t="shared" ref="L159" si="118">M159-K159</f>
        <v>0</v>
      </c>
      <c r="M159" s="236">
        <f t="shared" ref="M159" si="119">G159*J159</f>
        <v>0</v>
      </c>
      <c r="N159" s="702" t="s">
        <v>382</v>
      </c>
    </row>
    <row r="160" spans="1:14" s="44" customFormat="1" ht="12" x14ac:dyDescent="0.2">
      <c r="A160" s="469">
        <v>2</v>
      </c>
      <c r="B160" s="704" t="s">
        <v>47</v>
      </c>
      <c r="C160" s="704"/>
      <c r="D160" s="821"/>
      <c r="E160" s="821"/>
      <c r="F160" s="487" t="s">
        <v>46</v>
      </c>
      <c r="G160" s="380">
        <v>30</v>
      </c>
      <c r="H160" s="381"/>
      <c r="I160" s="392">
        <v>0.08</v>
      </c>
      <c r="J160" s="12">
        <f t="shared" ref="J160:J205" si="120">H160*I160+H160</f>
        <v>0</v>
      </c>
      <c r="K160" s="11">
        <f t="shared" ref="K160:K205" si="121">G160*H160</f>
        <v>0</v>
      </c>
      <c r="L160" s="12">
        <f t="shared" ref="L160:L205" si="122">M160-K160</f>
        <v>0</v>
      </c>
      <c r="M160" s="236">
        <f t="shared" ref="M160:M205" si="123">G160*J160</f>
        <v>0</v>
      </c>
      <c r="N160" s="702" t="s">
        <v>382</v>
      </c>
    </row>
    <row r="161" spans="1:14" s="44" customFormat="1" ht="36" x14ac:dyDescent="0.2">
      <c r="A161" s="469">
        <v>3</v>
      </c>
      <c r="B161" s="45" t="s">
        <v>106</v>
      </c>
      <c r="C161" s="874" t="s">
        <v>406</v>
      </c>
      <c r="D161" s="705"/>
      <c r="E161" s="706"/>
      <c r="F161" s="706" t="s">
        <v>46</v>
      </c>
      <c r="G161" s="685">
        <v>800</v>
      </c>
      <c r="H161" s="381"/>
      <c r="I161" s="392">
        <v>0.08</v>
      </c>
      <c r="J161" s="12">
        <f t="shared" si="120"/>
        <v>0</v>
      </c>
      <c r="K161" s="11">
        <f t="shared" si="121"/>
        <v>0</v>
      </c>
      <c r="L161" s="12">
        <f t="shared" si="122"/>
        <v>0</v>
      </c>
      <c r="M161" s="236">
        <f t="shared" si="123"/>
        <v>0</v>
      </c>
      <c r="N161" s="702" t="s">
        <v>382</v>
      </c>
    </row>
    <row r="162" spans="1:14" s="44" customFormat="1" ht="36" x14ac:dyDescent="0.2">
      <c r="A162" s="469">
        <v>4</v>
      </c>
      <c r="B162" s="45" t="s">
        <v>99</v>
      </c>
      <c r="C162" s="875"/>
      <c r="D162" s="484"/>
      <c r="E162" s="706"/>
      <c r="F162" s="706" t="s">
        <v>46</v>
      </c>
      <c r="G162" s="685">
        <v>1000</v>
      </c>
      <c r="H162" s="381"/>
      <c r="I162" s="392">
        <v>0.08</v>
      </c>
      <c r="J162" s="12">
        <f t="shared" si="120"/>
        <v>0</v>
      </c>
      <c r="K162" s="11">
        <f t="shared" si="121"/>
        <v>0</v>
      </c>
      <c r="L162" s="12">
        <f t="shared" si="122"/>
        <v>0</v>
      </c>
      <c r="M162" s="236">
        <f t="shared" si="123"/>
        <v>0</v>
      </c>
      <c r="N162" s="702" t="s">
        <v>382</v>
      </c>
    </row>
    <row r="163" spans="1:14" s="44" customFormat="1" ht="36" x14ac:dyDescent="0.2">
      <c r="A163" s="469">
        <v>5</v>
      </c>
      <c r="B163" s="46" t="s">
        <v>107</v>
      </c>
      <c r="C163" s="875"/>
      <c r="D163" s="470"/>
      <c r="E163" s="707"/>
      <c r="F163" s="707" t="s">
        <v>46</v>
      </c>
      <c r="G163" s="685">
        <v>1000</v>
      </c>
      <c r="H163" s="381"/>
      <c r="I163" s="392">
        <v>0.08</v>
      </c>
      <c r="J163" s="12">
        <f t="shared" si="120"/>
        <v>0</v>
      </c>
      <c r="K163" s="11">
        <f t="shared" si="121"/>
        <v>0</v>
      </c>
      <c r="L163" s="12">
        <f t="shared" si="122"/>
        <v>0</v>
      </c>
      <c r="M163" s="236">
        <f t="shared" si="123"/>
        <v>0</v>
      </c>
      <c r="N163" s="702" t="s">
        <v>382</v>
      </c>
    </row>
    <row r="164" spans="1:14" s="44" customFormat="1" ht="36" x14ac:dyDescent="0.2">
      <c r="A164" s="469">
        <v>6</v>
      </c>
      <c r="B164" s="406" t="s">
        <v>108</v>
      </c>
      <c r="C164" s="876"/>
      <c r="D164" s="821"/>
      <c r="E164" s="473"/>
      <c r="F164" s="473" t="s">
        <v>46</v>
      </c>
      <c r="G164" s="685">
        <v>1000</v>
      </c>
      <c r="H164" s="381"/>
      <c r="I164" s="392">
        <v>0.08</v>
      </c>
      <c r="J164" s="12">
        <f t="shared" si="120"/>
        <v>0</v>
      </c>
      <c r="K164" s="11">
        <f t="shared" si="121"/>
        <v>0</v>
      </c>
      <c r="L164" s="12">
        <f t="shared" si="122"/>
        <v>0</v>
      </c>
      <c r="M164" s="236">
        <f t="shared" si="123"/>
        <v>0</v>
      </c>
      <c r="N164" s="686" t="s">
        <v>382</v>
      </c>
    </row>
    <row r="165" spans="1:14" s="44" customFormat="1" ht="24" x14ac:dyDescent="0.2">
      <c r="A165" s="469">
        <v>7</v>
      </c>
      <c r="B165" s="816" t="s">
        <v>226</v>
      </c>
      <c r="C165" s="406"/>
      <c r="D165" s="821"/>
      <c r="E165" s="473"/>
      <c r="F165" s="473" t="s">
        <v>46</v>
      </c>
      <c r="G165" s="685">
        <v>500</v>
      </c>
      <c r="H165" s="381"/>
      <c r="I165" s="392">
        <v>0.08</v>
      </c>
      <c r="J165" s="12">
        <f t="shared" si="120"/>
        <v>0</v>
      </c>
      <c r="K165" s="11">
        <f t="shared" si="121"/>
        <v>0</v>
      </c>
      <c r="L165" s="12">
        <f t="shared" si="122"/>
        <v>0</v>
      </c>
      <c r="M165" s="236">
        <f t="shared" si="123"/>
        <v>0</v>
      </c>
      <c r="N165" s="686" t="s">
        <v>382</v>
      </c>
    </row>
    <row r="166" spans="1:14" s="44" customFormat="1" ht="77.25" customHeight="1" x14ac:dyDescent="0.2">
      <c r="A166" s="469">
        <v>8</v>
      </c>
      <c r="B166" s="406" t="s">
        <v>407</v>
      </c>
      <c r="C166" s="406" t="s">
        <v>381</v>
      </c>
      <c r="D166" s="821"/>
      <c r="E166" s="821"/>
      <c r="F166" s="702" t="s">
        <v>14</v>
      </c>
      <c r="G166" s="685">
        <v>600</v>
      </c>
      <c r="H166" s="381"/>
      <c r="I166" s="392">
        <v>0.08</v>
      </c>
      <c r="J166" s="12">
        <f t="shared" si="120"/>
        <v>0</v>
      </c>
      <c r="K166" s="11">
        <f t="shared" si="121"/>
        <v>0</v>
      </c>
      <c r="L166" s="12">
        <f t="shared" si="122"/>
        <v>0</v>
      </c>
      <c r="M166" s="236">
        <f t="shared" si="123"/>
        <v>0</v>
      </c>
      <c r="N166" s="686" t="s">
        <v>183</v>
      </c>
    </row>
    <row r="167" spans="1:14" s="44" customFormat="1" ht="54.75" customHeight="1" x14ac:dyDescent="0.2">
      <c r="A167" s="469">
        <v>9</v>
      </c>
      <c r="B167" s="406" t="s">
        <v>408</v>
      </c>
      <c r="C167" s="406" t="s">
        <v>381</v>
      </c>
      <c r="D167" s="821"/>
      <c r="E167" s="821"/>
      <c r="F167" s="702" t="s">
        <v>14</v>
      </c>
      <c r="G167" s="685">
        <v>1500</v>
      </c>
      <c r="H167" s="381"/>
      <c r="I167" s="392">
        <v>0.08</v>
      </c>
      <c r="J167" s="12">
        <f t="shared" si="120"/>
        <v>0</v>
      </c>
      <c r="K167" s="11">
        <f t="shared" si="121"/>
        <v>0</v>
      </c>
      <c r="L167" s="12">
        <f t="shared" si="122"/>
        <v>0</v>
      </c>
      <c r="M167" s="236">
        <f t="shared" si="123"/>
        <v>0</v>
      </c>
      <c r="N167" s="686" t="s">
        <v>183</v>
      </c>
    </row>
    <row r="168" spans="1:14" s="44" customFormat="1" ht="54" customHeight="1" x14ac:dyDescent="0.2">
      <c r="A168" s="469">
        <v>10</v>
      </c>
      <c r="B168" s="406" t="s">
        <v>409</v>
      </c>
      <c r="C168" s="406" t="s">
        <v>381</v>
      </c>
      <c r="D168" s="821"/>
      <c r="E168" s="821"/>
      <c r="F168" s="702" t="s">
        <v>14</v>
      </c>
      <c r="G168" s="685">
        <v>300</v>
      </c>
      <c r="H168" s="381"/>
      <c r="I168" s="392">
        <v>0.08</v>
      </c>
      <c r="J168" s="12">
        <f t="shared" si="120"/>
        <v>0</v>
      </c>
      <c r="K168" s="11">
        <f t="shared" si="121"/>
        <v>0</v>
      </c>
      <c r="L168" s="12">
        <f t="shared" si="122"/>
        <v>0</v>
      </c>
      <c r="M168" s="236">
        <f t="shared" si="123"/>
        <v>0</v>
      </c>
      <c r="N168" s="686" t="s">
        <v>183</v>
      </c>
    </row>
    <row r="169" spans="1:14" s="44" customFormat="1" ht="12" x14ac:dyDescent="0.2">
      <c r="A169" s="469">
        <v>11</v>
      </c>
      <c r="B169" s="406" t="s">
        <v>49</v>
      </c>
      <c r="C169" s="406"/>
      <c r="D169" s="821"/>
      <c r="E169" s="821"/>
      <c r="F169" s="702" t="s">
        <v>14</v>
      </c>
      <c r="G169" s="685">
        <v>60</v>
      </c>
      <c r="H169" s="381"/>
      <c r="I169" s="392">
        <v>0.08</v>
      </c>
      <c r="J169" s="12">
        <f t="shared" si="120"/>
        <v>0</v>
      </c>
      <c r="K169" s="11">
        <f t="shared" si="121"/>
        <v>0</v>
      </c>
      <c r="L169" s="12">
        <f t="shared" si="122"/>
        <v>0</v>
      </c>
      <c r="M169" s="236">
        <f t="shared" si="123"/>
        <v>0</v>
      </c>
      <c r="N169" s="686" t="s">
        <v>334</v>
      </c>
    </row>
    <row r="170" spans="1:14" s="44" customFormat="1" ht="12" x14ac:dyDescent="0.2">
      <c r="A170" s="469">
        <v>12</v>
      </c>
      <c r="B170" s="406" t="s">
        <v>410</v>
      </c>
      <c r="C170" s="406"/>
      <c r="D170" s="821"/>
      <c r="E170" s="821"/>
      <c r="F170" s="702" t="s">
        <v>30</v>
      </c>
      <c r="G170" s="685">
        <v>50</v>
      </c>
      <c r="H170" s="381"/>
      <c r="I170" s="392">
        <v>0.08</v>
      </c>
      <c r="J170" s="12">
        <f t="shared" si="120"/>
        <v>0</v>
      </c>
      <c r="K170" s="11">
        <f t="shared" si="121"/>
        <v>0</v>
      </c>
      <c r="L170" s="12">
        <f t="shared" si="122"/>
        <v>0</v>
      </c>
      <c r="M170" s="236">
        <f t="shared" si="123"/>
        <v>0</v>
      </c>
      <c r="N170" s="775" t="s">
        <v>334</v>
      </c>
    </row>
    <row r="171" spans="1:14" s="44" customFormat="1" ht="12" x14ac:dyDescent="0.2">
      <c r="A171" s="469">
        <v>13</v>
      </c>
      <c r="B171" s="406" t="s">
        <v>411</v>
      </c>
      <c r="C171" s="406"/>
      <c r="D171" s="821"/>
      <c r="E171" s="821"/>
      <c r="F171" s="702" t="s">
        <v>30</v>
      </c>
      <c r="G171" s="685">
        <v>150</v>
      </c>
      <c r="H171" s="381"/>
      <c r="I171" s="392">
        <v>0.08</v>
      </c>
      <c r="J171" s="12">
        <f t="shared" si="120"/>
        <v>0</v>
      </c>
      <c r="K171" s="11">
        <f t="shared" si="121"/>
        <v>0</v>
      </c>
      <c r="L171" s="12">
        <f t="shared" si="122"/>
        <v>0</v>
      </c>
      <c r="M171" s="236">
        <f t="shared" si="123"/>
        <v>0</v>
      </c>
      <c r="N171" s="775" t="s">
        <v>334</v>
      </c>
    </row>
    <row r="172" spans="1:14" s="44" customFormat="1" ht="60" x14ac:dyDescent="0.2">
      <c r="A172" s="469">
        <v>14</v>
      </c>
      <c r="B172" s="406" t="s">
        <v>419</v>
      </c>
      <c r="C172" s="406"/>
      <c r="D172" s="821"/>
      <c r="E172" s="821"/>
      <c r="F172" s="702" t="s">
        <v>30</v>
      </c>
      <c r="G172" s="685">
        <v>250</v>
      </c>
      <c r="H172" s="381"/>
      <c r="I172" s="392">
        <v>0.08</v>
      </c>
      <c r="J172" s="12">
        <f t="shared" si="120"/>
        <v>0</v>
      </c>
      <c r="K172" s="11">
        <f t="shared" si="121"/>
        <v>0</v>
      </c>
      <c r="L172" s="12">
        <f t="shared" si="122"/>
        <v>0</v>
      </c>
      <c r="M172" s="236">
        <f t="shared" si="123"/>
        <v>0</v>
      </c>
      <c r="N172" s="775" t="s">
        <v>334</v>
      </c>
    </row>
    <row r="173" spans="1:14" s="44" customFormat="1" ht="12" x14ac:dyDescent="0.2">
      <c r="A173" s="469">
        <v>15</v>
      </c>
      <c r="B173" s="406" t="s">
        <v>50</v>
      </c>
      <c r="C173" s="869" t="s">
        <v>231</v>
      </c>
      <c r="D173" s="821"/>
      <c r="E173" s="821"/>
      <c r="F173" s="702" t="s">
        <v>30</v>
      </c>
      <c r="G173" s="685">
        <v>100</v>
      </c>
      <c r="H173" s="381"/>
      <c r="I173" s="392">
        <v>0.08</v>
      </c>
      <c r="J173" s="12">
        <f t="shared" si="120"/>
        <v>0</v>
      </c>
      <c r="K173" s="11">
        <f t="shared" si="121"/>
        <v>0</v>
      </c>
      <c r="L173" s="12">
        <f t="shared" si="122"/>
        <v>0</v>
      </c>
      <c r="M173" s="236">
        <f t="shared" si="123"/>
        <v>0</v>
      </c>
      <c r="N173" s="775" t="s">
        <v>382</v>
      </c>
    </row>
    <row r="174" spans="1:14" s="44" customFormat="1" ht="12" x14ac:dyDescent="0.2">
      <c r="A174" s="469">
        <v>16</v>
      </c>
      <c r="B174" s="406" t="s">
        <v>379</v>
      </c>
      <c r="C174" s="877"/>
      <c r="D174" s="821"/>
      <c r="E174" s="821"/>
      <c r="F174" s="776" t="s">
        <v>30</v>
      </c>
      <c r="G174" s="685">
        <v>25</v>
      </c>
      <c r="H174" s="381"/>
      <c r="I174" s="392">
        <v>0.08</v>
      </c>
      <c r="J174" s="12">
        <f t="shared" si="120"/>
        <v>0</v>
      </c>
      <c r="K174" s="11">
        <f t="shared" si="121"/>
        <v>0</v>
      </c>
      <c r="L174" s="12">
        <f t="shared" si="122"/>
        <v>0</v>
      </c>
      <c r="M174" s="236">
        <f t="shared" si="123"/>
        <v>0</v>
      </c>
      <c r="N174" s="775" t="s">
        <v>334</v>
      </c>
    </row>
    <row r="175" spans="1:14" s="44" customFormat="1" ht="12" x14ac:dyDescent="0.2">
      <c r="A175" s="469">
        <v>17</v>
      </c>
      <c r="B175" s="406" t="s">
        <v>51</v>
      </c>
      <c r="C175" s="877"/>
      <c r="D175" s="821"/>
      <c r="E175" s="821"/>
      <c r="F175" s="702" t="s">
        <v>46</v>
      </c>
      <c r="G175" s="685">
        <v>300</v>
      </c>
      <c r="H175" s="381"/>
      <c r="I175" s="392">
        <v>0.08</v>
      </c>
      <c r="J175" s="12">
        <f t="shared" si="120"/>
        <v>0</v>
      </c>
      <c r="K175" s="11">
        <f t="shared" si="121"/>
        <v>0</v>
      </c>
      <c r="L175" s="12">
        <f t="shared" si="122"/>
        <v>0</v>
      </c>
      <c r="M175" s="236">
        <f t="shared" si="123"/>
        <v>0</v>
      </c>
      <c r="N175" s="775" t="s">
        <v>334</v>
      </c>
    </row>
    <row r="176" spans="1:14" s="44" customFormat="1" ht="12" x14ac:dyDescent="0.2">
      <c r="A176" s="469">
        <v>18</v>
      </c>
      <c r="B176" s="406" t="s">
        <v>52</v>
      </c>
      <c r="C176" s="877"/>
      <c r="D176" s="821"/>
      <c r="E176" s="821"/>
      <c r="F176" s="702" t="s">
        <v>30</v>
      </c>
      <c r="G176" s="685">
        <v>10</v>
      </c>
      <c r="H176" s="381"/>
      <c r="I176" s="392">
        <v>0.08</v>
      </c>
      <c r="J176" s="12">
        <f t="shared" si="120"/>
        <v>0</v>
      </c>
      <c r="K176" s="11">
        <f t="shared" si="121"/>
        <v>0</v>
      </c>
      <c r="L176" s="12">
        <f t="shared" si="122"/>
        <v>0</v>
      </c>
      <c r="M176" s="236">
        <f t="shared" si="123"/>
        <v>0</v>
      </c>
      <c r="N176" s="775" t="s">
        <v>334</v>
      </c>
    </row>
    <row r="177" spans="1:14" s="44" customFormat="1" ht="12" x14ac:dyDescent="0.2">
      <c r="A177" s="469">
        <v>19</v>
      </c>
      <c r="B177" s="406" t="s">
        <v>53</v>
      </c>
      <c r="C177" s="877"/>
      <c r="D177" s="821"/>
      <c r="E177" s="821"/>
      <c r="F177" s="702" t="s">
        <v>46</v>
      </c>
      <c r="G177" s="685">
        <v>800</v>
      </c>
      <c r="H177" s="381"/>
      <c r="I177" s="392">
        <v>0.08</v>
      </c>
      <c r="J177" s="12">
        <f t="shared" si="120"/>
        <v>0</v>
      </c>
      <c r="K177" s="11">
        <f t="shared" si="121"/>
        <v>0</v>
      </c>
      <c r="L177" s="12">
        <f t="shared" si="122"/>
        <v>0</v>
      </c>
      <c r="M177" s="236">
        <f t="shared" si="123"/>
        <v>0</v>
      </c>
      <c r="N177" s="775" t="s">
        <v>382</v>
      </c>
    </row>
    <row r="178" spans="1:14" s="44" customFormat="1" ht="12" x14ac:dyDescent="0.2">
      <c r="A178" s="469">
        <v>20</v>
      </c>
      <c r="B178" s="406" t="s">
        <v>54</v>
      </c>
      <c r="C178" s="877"/>
      <c r="D178" s="821"/>
      <c r="E178" s="821"/>
      <c r="F178" s="702" t="s">
        <v>46</v>
      </c>
      <c r="G178" s="685">
        <v>700</v>
      </c>
      <c r="H178" s="381"/>
      <c r="I178" s="392">
        <v>0.08</v>
      </c>
      <c r="J178" s="12">
        <f t="shared" si="120"/>
        <v>0</v>
      </c>
      <c r="K178" s="11">
        <f t="shared" si="121"/>
        <v>0</v>
      </c>
      <c r="L178" s="12">
        <f t="shared" si="122"/>
        <v>0</v>
      </c>
      <c r="M178" s="236">
        <f t="shared" si="123"/>
        <v>0</v>
      </c>
      <c r="N178" s="775" t="s">
        <v>382</v>
      </c>
    </row>
    <row r="179" spans="1:14" s="44" customFormat="1" ht="12" x14ac:dyDescent="0.2">
      <c r="A179" s="469">
        <v>21</v>
      </c>
      <c r="B179" s="406" t="s">
        <v>100</v>
      </c>
      <c r="C179" s="877"/>
      <c r="D179" s="821"/>
      <c r="E179" s="821"/>
      <c r="F179" s="702" t="s">
        <v>46</v>
      </c>
      <c r="G179" s="685">
        <v>400</v>
      </c>
      <c r="H179" s="381"/>
      <c r="I179" s="392">
        <v>0.08</v>
      </c>
      <c r="J179" s="12">
        <f t="shared" si="120"/>
        <v>0</v>
      </c>
      <c r="K179" s="11">
        <f t="shared" si="121"/>
        <v>0</v>
      </c>
      <c r="L179" s="12">
        <f t="shared" si="122"/>
        <v>0</v>
      </c>
      <c r="M179" s="236">
        <f t="shared" si="123"/>
        <v>0</v>
      </c>
      <c r="N179" s="775" t="s">
        <v>382</v>
      </c>
    </row>
    <row r="180" spans="1:14" s="44" customFormat="1" ht="12" x14ac:dyDescent="0.2">
      <c r="A180" s="469">
        <v>22</v>
      </c>
      <c r="B180" s="406" t="s">
        <v>101</v>
      </c>
      <c r="C180" s="870"/>
      <c r="D180" s="821"/>
      <c r="E180" s="821"/>
      <c r="F180" s="702" t="s">
        <v>46</v>
      </c>
      <c r="G180" s="685">
        <v>600</v>
      </c>
      <c r="H180" s="381"/>
      <c r="I180" s="392">
        <v>0.08</v>
      </c>
      <c r="J180" s="12">
        <f t="shared" si="120"/>
        <v>0</v>
      </c>
      <c r="K180" s="11">
        <f t="shared" si="121"/>
        <v>0</v>
      </c>
      <c r="L180" s="12">
        <f t="shared" si="122"/>
        <v>0</v>
      </c>
      <c r="M180" s="236">
        <f t="shared" si="123"/>
        <v>0</v>
      </c>
      <c r="N180" s="775" t="s">
        <v>382</v>
      </c>
    </row>
    <row r="181" spans="1:14" s="44" customFormat="1" ht="12" x14ac:dyDescent="0.2">
      <c r="A181" s="469">
        <v>23</v>
      </c>
      <c r="B181" s="406" t="s">
        <v>102</v>
      </c>
      <c r="C181" s="406"/>
      <c r="D181" s="821"/>
      <c r="E181" s="821"/>
      <c r="F181" s="702" t="s">
        <v>30</v>
      </c>
      <c r="G181" s="685">
        <v>200</v>
      </c>
      <c r="H181" s="381"/>
      <c r="I181" s="392">
        <v>0.08</v>
      </c>
      <c r="J181" s="12">
        <f t="shared" si="120"/>
        <v>0</v>
      </c>
      <c r="K181" s="11">
        <f t="shared" si="121"/>
        <v>0</v>
      </c>
      <c r="L181" s="12">
        <f t="shared" si="122"/>
        <v>0</v>
      </c>
      <c r="M181" s="236">
        <f t="shared" si="123"/>
        <v>0</v>
      </c>
      <c r="N181" s="775" t="s">
        <v>334</v>
      </c>
    </row>
    <row r="182" spans="1:14" s="44" customFormat="1" ht="12" x14ac:dyDescent="0.2">
      <c r="A182" s="469">
        <v>24</v>
      </c>
      <c r="B182" s="406" t="s">
        <v>103</v>
      </c>
      <c r="C182" s="406"/>
      <c r="D182" s="821"/>
      <c r="E182" s="821"/>
      <c r="F182" s="702" t="s">
        <v>30</v>
      </c>
      <c r="G182" s="685">
        <v>150</v>
      </c>
      <c r="H182" s="381"/>
      <c r="I182" s="392">
        <v>0.08</v>
      </c>
      <c r="J182" s="12">
        <f t="shared" si="120"/>
        <v>0</v>
      </c>
      <c r="K182" s="11">
        <f t="shared" si="121"/>
        <v>0</v>
      </c>
      <c r="L182" s="12">
        <f t="shared" si="122"/>
        <v>0</v>
      </c>
      <c r="M182" s="236">
        <f t="shared" si="123"/>
        <v>0</v>
      </c>
      <c r="N182" s="775" t="s">
        <v>334</v>
      </c>
    </row>
    <row r="183" spans="1:14" s="44" customFormat="1" ht="31.5" customHeight="1" x14ac:dyDescent="0.2">
      <c r="A183" s="469">
        <v>25</v>
      </c>
      <c r="B183" s="406" t="s">
        <v>232</v>
      </c>
      <c r="C183" s="406" t="s">
        <v>418</v>
      </c>
      <c r="D183" s="821"/>
      <c r="E183" s="821"/>
      <c r="F183" s="702" t="s">
        <v>30</v>
      </c>
      <c r="G183" s="685">
        <v>120</v>
      </c>
      <c r="H183" s="381"/>
      <c r="I183" s="392">
        <v>0.08</v>
      </c>
      <c r="J183" s="12">
        <f t="shared" si="120"/>
        <v>0</v>
      </c>
      <c r="K183" s="11">
        <f t="shared" si="121"/>
        <v>0</v>
      </c>
      <c r="L183" s="12">
        <f t="shared" si="122"/>
        <v>0</v>
      </c>
      <c r="M183" s="236">
        <f t="shared" si="123"/>
        <v>0</v>
      </c>
      <c r="N183" s="775" t="s">
        <v>334</v>
      </c>
    </row>
    <row r="184" spans="1:14" s="44" customFormat="1" ht="48" x14ac:dyDescent="0.2">
      <c r="A184" s="469">
        <v>26</v>
      </c>
      <c r="B184" s="406" t="s">
        <v>405</v>
      </c>
      <c r="C184" s="406"/>
      <c r="D184" s="821"/>
      <c r="E184" s="821"/>
      <c r="F184" s="702" t="s">
        <v>14</v>
      </c>
      <c r="G184" s="685">
        <v>100</v>
      </c>
      <c r="H184" s="381"/>
      <c r="I184" s="392">
        <v>0.08</v>
      </c>
      <c r="J184" s="12">
        <f t="shared" si="120"/>
        <v>0</v>
      </c>
      <c r="K184" s="11">
        <f t="shared" si="121"/>
        <v>0</v>
      </c>
      <c r="L184" s="12">
        <f t="shared" si="122"/>
        <v>0</v>
      </c>
      <c r="M184" s="236">
        <f t="shared" si="123"/>
        <v>0</v>
      </c>
      <c r="N184" s="775" t="s">
        <v>334</v>
      </c>
    </row>
    <row r="185" spans="1:14" s="44" customFormat="1" ht="12" x14ac:dyDescent="0.2">
      <c r="A185" s="469">
        <v>27</v>
      </c>
      <c r="B185" s="406" t="s">
        <v>161</v>
      </c>
      <c r="C185" s="406"/>
      <c r="D185" s="821"/>
      <c r="E185" s="821"/>
      <c r="F185" s="702" t="s">
        <v>14</v>
      </c>
      <c r="G185" s="685">
        <v>250</v>
      </c>
      <c r="H185" s="381"/>
      <c r="I185" s="392">
        <v>0.08</v>
      </c>
      <c r="J185" s="12">
        <f t="shared" si="120"/>
        <v>0</v>
      </c>
      <c r="K185" s="11">
        <f t="shared" si="121"/>
        <v>0</v>
      </c>
      <c r="L185" s="12">
        <f t="shared" si="122"/>
        <v>0</v>
      </c>
      <c r="M185" s="236">
        <f t="shared" si="123"/>
        <v>0</v>
      </c>
      <c r="N185" s="775" t="s">
        <v>334</v>
      </c>
    </row>
    <row r="186" spans="1:14" s="44" customFormat="1" ht="60" x14ac:dyDescent="0.2">
      <c r="A186" s="469">
        <v>28</v>
      </c>
      <c r="B186" s="406" t="s">
        <v>234</v>
      </c>
      <c r="C186" s="869" t="s">
        <v>230</v>
      </c>
      <c r="D186" s="821"/>
      <c r="E186" s="821"/>
      <c r="F186" s="702" t="s">
        <v>14</v>
      </c>
      <c r="G186" s="685">
        <v>300</v>
      </c>
      <c r="H186" s="799"/>
      <c r="I186" s="392">
        <v>0.08</v>
      </c>
      <c r="J186" s="12">
        <f t="shared" si="120"/>
        <v>0</v>
      </c>
      <c r="K186" s="11">
        <f t="shared" si="121"/>
        <v>0</v>
      </c>
      <c r="L186" s="12">
        <f t="shared" si="122"/>
        <v>0</v>
      </c>
      <c r="M186" s="236">
        <f t="shared" si="123"/>
        <v>0</v>
      </c>
      <c r="N186" s="775" t="s">
        <v>334</v>
      </c>
    </row>
    <row r="187" spans="1:14" s="44" customFormat="1" ht="60" x14ac:dyDescent="0.2">
      <c r="A187" s="469">
        <v>29</v>
      </c>
      <c r="B187" s="406" t="s">
        <v>235</v>
      </c>
      <c r="C187" s="877"/>
      <c r="D187" s="821"/>
      <c r="E187" s="821"/>
      <c r="F187" s="702" t="s">
        <v>14</v>
      </c>
      <c r="G187" s="685">
        <v>300</v>
      </c>
      <c r="H187" s="799"/>
      <c r="I187" s="392">
        <v>0.08</v>
      </c>
      <c r="J187" s="12">
        <f t="shared" si="120"/>
        <v>0</v>
      </c>
      <c r="K187" s="11"/>
      <c r="L187" s="12"/>
      <c r="M187" s="236">
        <f t="shared" si="123"/>
        <v>0</v>
      </c>
      <c r="N187" s="775" t="s">
        <v>334</v>
      </c>
    </row>
    <row r="188" spans="1:14" s="44" customFormat="1" ht="60" x14ac:dyDescent="0.2">
      <c r="A188" s="469">
        <v>30</v>
      </c>
      <c r="B188" s="406" t="s">
        <v>236</v>
      </c>
      <c r="C188" s="877"/>
      <c r="D188" s="821"/>
      <c r="E188" s="821"/>
      <c r="F188" s="702" t="s">
        <v>14</v>
      </c>
      <c r="G188" s="685">
        <v>200</v>
      </c>
      <c r="H188" s="799"/>
      <c r="I188" s="392">
        <v>0.08</v>
      </c>
      <c r="J188" s="12">
        <f t="shared" si="120"/>
        <v>0</v>
      </c>
      <c r="K188" s="11"/>
      <c r="L188" s="12"/>
      <c r="M188" s="236">
        <f t="shared" si="123"/>
        <v>0</v>
      </c>
      <c r="N188" s="775" t="s">
        <v>334</v>
      </c>
    </row>
    <row r="189" spans="1:14" s="44" customFormat="1" ht="60" x14ac:dyDescent="0.2">
      <c r="A189" s="469">
        <v>31</v>
      </c>
      <c r="B189" s="406" t="s">
        <v>152</v>
      </c>
      <c r="C189" s="877"/>
      <c r="D189" s="821"/>
      <c r="E189" s="821"/>
      <c r="F189" s="702" t="s">
        <v>21</v>
      </c>
      <c r="G189" s="685">
        <v>5000</v>
      </c>
      <c r="H189" s="381"/>
      <c r="I189" s="392">
        <v>0.08</v>
      </c>
      <c r="J189" s="12">
        <f t="shared" si="120"/>
        <v>0</v>
      </c>
      <c r="K189" s="11">
        <f t="shared" si="121"/>
        <v>0</v>
      </c>
      <c r="L189" s="12">
        <f t="shared" si="122"/>
        <v>0</v>
      </c>
      <c r="M189" s="236">
        <f t="shared" si="123"/>
        <v>0</v>
      </c>
      <c r="N189" s="775" t="s">
        <v>334</v>
      </c>
    </row>
    <row r="190" spans="1:14" s="44" customFormat="1" ht="24" x14ac:dyDescent="0.2">
      <c r="A190" s="469">
        <v>32</v>
      </c>
      <c r="B190" s="406" t="s">
        <v>153</v>
      </c>
      <c r="C190" s="877"/>
      <c r="D190" s="821"/>
      <c r="E190" s="821"/>
      <c r="F190" s="702" t="s">
        <v>21</v>
      </c>
      <c r="G190" s="685">
        <v>3000</v>
      </c>
      <c r="H190" s="381"/>
      <c r="I190" s="392">
        <v>0.08</v>
      </c>
      <c r="J190" s="12">
        <f t="shared" si="120"/>
        <v>0</v>
      </c>
      <c r="K190" s="11">
        <f t="shared" si="121"/>
        <v>0</v>
      </c>
      <c r="L190" s="12">
        <f t="shared" si="122"/>
        <v>0</v>
      </c>
      <c r="M190" s="236">
        <f t="shared" si="123"/>
        <v>0</v>
      </c>
      <c r="N190" s="775" t="s">
        <v>334</v>
      </c>
    </row>
    <row r="191" spans="1:14" s="44" customFormat="1" ht="12" x14ac:dyDescent="0.2">
      <c r="A191" s="469">
        <v>33</v>
      </c>
      <c r="B191" s="406" t="s">
        <v>48</v>
      </c>
      <c r="C191" s="877"/>
      <c r="D191" s="821"/>
      <c r="E191" s="821"/>
      <c r="F191" s="702" t="s">
        <v>21</v>
      </c>
      <c r="G191" s="685">
        <v>3000</v>
      </c>
      <c r="H191" s="381"/>
      <c r="I191" s="392">
        <v>0.08</v>
      </c>
      <c r="J191" s="12">
        <f t="shared" si="120"/>
        <v>0</v>
      </c>
      <c r="K191" s="11">
        <f t="shared" si="121"/>
        <v>0</v>
      </c>
      <c r="L191" s="12">
        <f t="shared" si="122"/>
        <v>0</v>
      </c>
      <c r="M191" s="236">
        <f t="shared" si="123"/>
        <v>0</v>
      </c>
      <c r="N191" s="775" t="s">
        <v>334</v>
      </c>
    </row>
    <row r="192" spans="1:14" s="44" customFormat="1" ht="12" x14ac:dyDescent="0.2">
      <c r="A192" s="469">
        <v>34</v>
      </c>
      <c r="B192" s="406" t="s">
        <v>445</v>
      </c>
      <c r="C192" s="870"/>
      <c r="D192" s="821"/>
      <c r="E192" s="821"/>
      <c r="F192" s="702" t="s">
        <v>14</v>
      </c>
      <c r="G192" s="685">
        <v>700</v>
      </c>
      <c r="H192" s="381"/>
      <c r="I192" s="392">
        <v>0.08</v>
      </c>
      <c r="J192" s="12">
        <f t="shared" si="120"/>
        <v>0</v>
      </c>
      <c r="K192" s="11">
        <f t="shared" si="121"/>
        <v>0</v>
      </c>
      <c r="L192" s="12">
        <f t="shared" si="122"/>
        <v>0</v>
      </c>
      <c r="M192" s="236">
        <f t="shared" si="123"/>
        <v>0</v>
      </c>
      <c r="N192" s="775" t="s">
        <v>334</v>
      </c>
    </row>
    <row r="193" spans="1:14" s="44" customFormat="1" ht="24" x14ac:dyDescent="0.2">
      <c r="A193" s="469">
        <v>35</v>
      </c>
      <c r="B193" s="406" t="s">
        <v>128</v>
      </c>
      <c r="C193" s="406"/>
      <c r="D193" s="821"/>
      <c r="E193" s="821"/>
      <c r="F193" s="702" t="s">
        <v>14</v>
      </c>
      <c r="G193" s="685">
        <v>1000</v>
      </c>
      <c r="H193" s="381"/>
      <c r="I193" s="392">
        <v>0.08</v>
      </c>
      <c r="J193" s="12">
        <f t="shared" si="120"/>
        <v>0</v>
      </c>
      <c r="K193" s="11">
        <f t="shared" si="121"/>
        <v>0</v>
      </c>
      <c r="L193" s="12">
        <f t="shared" si="122"/>
        <v>0</v>
      </c>
      <c r="M193" s="236">
        <f t="shared" si="123"/>
        <v>0</v>
      </c>
      <c r="N193" s="775" t="s">
        <v>334</v>
      </c>
    </row>
    <row r="194" spans="1:14" s="44" customFormat="1" ht="24" x14ac:dyDescent="0.2">
      <c r="A194" s="469">
        <v>36</v>
      </c>
      <c r="B194" s="406" t="s">
        <v>239</v>
      </c>
      <c r="C194" s="869" t="s">
        <v>237</v>
      </c>
      <c r="D194" s="821"/>
      <c r="E194" s="821"/>
      <c r="F194" s="702" t="s">
        <v>14</v>
      </c>
      <c r="G194" s="685">
        <v>2000</v>
      </c>
      <c r="H194" s="381"/>
      <c r="I194" s="392">
        <v>0.08</v>
      </c>
      <c r="J194" s="12">
        <f t="shared" si="120"/>
        <v>0</v>
      </c>
      <c r="K194" s="11">
        <f t="shared" si="121"/>
        <v>0</v>
      </c>
      <c r="L194" s="12">
        <f t="shared" si="122"/>
        <v>0</v>
      </c>
      <c r="M194" s="236">
        <f t="shared" si="123"/>
        <v>0</v>
      </c>
      <c r="N194" s="775" t="s">
        <v>334</v>
      </c>
    </row>
    <row r="195" spans="1:14" s="44" customFormat="1" ht="24" x14ac:dyDescent="0.2">
      <c r="A195" s="469">
        <v>37</v>
      </c>
      <c r="B195" s="406" t="s">
        <v>238</v>
      </c>
      <c r="C195" s="870"/>
      <c r="D195" s="821"/>
      <c r="E195" s="821"/>
      <c r="F195" s="702" t="s">
        <v>14</v>
      </c>
      <c r="G195" s="685">
        <v>5000</v>
      </c>
      <c r="H195" s="381"/>
      <c r="I195" s="392">
        <v>0.08</v>
      </c>
      <c r="J195" s="12">
        <f t="shared" si="120"/>
        <v>0</v>
      </c>
      <c r="K195" s="11">
        <f t="shared" si="121"/>
        <v>0</v>
      </c>
      <c r="L195" s="12">
        <f t="shared" si="122"/>
        <v>0</v>
      </c>
      <c r="M195" s="236">
        <f t="shared" si="123"/>
        <v>0</v>
      </c>
      <c r="N195" s="775" t="s">
        <v>334</v>
      </c>
    </row>
    <row r="196" spans="1:14" s="44" customFormat="1" ht="101.25" customHeight="1" x14ac:dyDescent="0.2">
      <c r="A196" s="469">
        <v>38</v>
      </c>
      <c r="B196" s="406" t="s">
        <v>392</v>
      </c>
      <c r="C196" s="406"/>
      <c r="D196" s="821"/>
      <c r="E196" s="821"/>
      <c r="F196" s="702" t="s">
        <v>21</v>
      </c>
      <c r="G196" s="685">
        <v>2500</v>
      </c>
      <c r="H196" s="381"/>
      <c r="I196" s="392">
        <v>0.08</v>
      </c>
      <c r="J196" s="12">
        <f t="shared" si="120"/>
        <v>0</v>
      </c>
      <c r="K196" s="11">
        <f t="shared" si="121"/>
        <v>0</v>
      </c>
      <c r="L196" s="12">
        <f t="shared" si="122"/>
        <v>0</v>
      </c>
      <c r="M196" s="236">
        <f t="shared" si="123"/>
        <v>0</v>
      </c>
      <c r="N196" s="775" t="s">
        <v>334</v>
      </c>
    </row>
    <row r="197" spans="1:14" s="44" customFormat="1" ht="144" x14ac:dyDescent="0.2">
      <c r="A197" s="469">
        <v>39</v>
      </c>
      <c r="B197" s="406" t="s">
        <v>393</v>
      </c>
      <c r="C197" s="406" t="s">
        <v>439</v>
      </c>
      <c r="D197" s="821"/>
      <c r="E197" s="821"/>
      <c r="F197" s="711" t="s">
        <v>21</v>
      </c>
      <c r="G197" s="685">
        <v>70000</v>
      </c>
      <c r="H197" s="381"/>
      <c r="I197" s="392">
        <v>0.08</v>
      </c>
      <c r="J197" s="12">
        <f t="shared" si="120"/>
        <v>0</v>
      </c>
      <c r="K197" s="11">
        <f t="shared" si="121"/>
        <v>0</v>
      </c>
      <c r="L197" s="12">
        <f t="shared" si="122"/>
        <v>0</v>
      </c>
      <c r="M197" s="236">
        <f t="shared" si="123"/>
        <v>0</v>
      </c>
      <c r="N197" s="775" t="s">
        <v>382</v>
      </c>
    </row>
    <row r="198" spans="1:14" s="44" customFormat="1" ht="144" x14ac:dyDescent="0.2">
      <c r="A198" s="469">
        <v>40</v>
      </c>
      <c r="B198" s="406" t="s">
        <v>288</v>
      </c>
      <c r="C198" s="406" t="s">
        <v>439</v>
      </c>
      <c r="D198" s="821"/>
      <c r="E198" s="821"/>
      <c r="F198" s="711" t="s">
        <v>14</v>
      </c>
      <c r="G198" s="685">
        <v>500</v>
      </c>
      <c r="H198" s="381"/>
      <c r="I198" s="392">
        <v>0.08</v>
      </c>
      <c r="J198" s="12">
        <f t="shared" si="120"/>
        <v>0</v>
      </c>
      <c r="K198" s="11">
        <f t="shared" si="121"/>
        <v>0</v>
      </c>
      <c r="L198" s="12">
        <f t="shared" si="122"/>
        <v>0</v>
      </c>
      <c r="M198" s="236">
        <f t="shared" si="123"/>
        <v>0</v>
      </c>
      <c r="N198" s="775" t="s">
        <v>334</v>
      </c>
    </row>
    <row r="199" spans="1:14" s="44" customFormat="1" ht="36" x14ac:dyDescent="0.2">
      <c r="A199" s="469">
        <v>41</v>
      </c>
      <c r="B199" s="406" t="s">
        <v>184</v>
      </c>
      <c r="C199" s="807"/>
      <c r="D199" s="821"/>
      <c r="E199" s="821"/>
      <c r="F199" s="682" t="s">
        <v>21</v>
      </c>
      <c r="G199" s="685">
        <v>100</v>
      </c>
      <c r="H199" s="381"/>
      <c r="I199" s="392">
        <v>0.08</v>
      </c>
      <c r="J199" s="12">
        <f t="shared" si="120"/>
        <v>0</v>
      </c>
      <c r="K199" s="11">
        <f t="shared" si="121"/>
        <v>0</v>
      </c>
      <c r="L199" s="12">
        <f t="shared" si="122"/>
        <v>0</v>
      </c>
      <c r="M199" s="236">
        <f t="shared" si="123"/>
        <v>0</v>
      </c>
      <c r="N199" s="775" t="s">
        <v>334</v>
      </c>
    </row>
    <row r="200" spans="1:14" s="44" customFormat="1" ht="69.75" customHeight="1" x14ac:dyDescent="0.2">
      <c r="A200" s="469">
        <v>42</v>
      </c>
      <c r="B200" s="406" t="s">
        <v>318</v>
      </c>
      <c r="C200" s="807" t="s">
        <v>319</v>
      </c>
      <c r="D200" s="821"/>
      <c r="E200" s="821"/>
      <c r="F200" s="682" t="s">
        <v>21</v>
      </c>
      <c r="G200" s="685">
        <v>2000</v>
      </c>
      <c r="H200" s="381"/>
      <c r="I200" s="392">
        <v>0.08</v>
      </c>
      <c r="J200" s="12">
        <f t="shared" si="120"/>
        <v>0</v>
      </c>
      <c r="K200" s="11">
        <f t="shared" si="121"/>
        <v>0</v>
      </c>
      <c r="L200" s="12">
        <f t="shared" si="122"/>
        <v>0</v>
      </c>
      <c r="M200" s="236">
        <f t="shared" si="123"/>
        <v>0</v>
      </c>
      <c r="N200" s="775" t="s">
        <v>334</v>
      </c>
    </row>
    <row r="201" spans="1:14" s="44" customFormat="1" ht="83.25" customHeight="1" x14ac:dyDescent="0.2">
      <c r="A201" s="469">
        <v>43</v>
      </c>
      <c r="B201" s="406" t="s">
        <v>413</v>
      </c>
      <c r="C201" s="807" t="s">
        <v>412</v>
      </c>
      <c r="D201" s="821"/>
      <c r="E201" s="821"/>
      <c r="F201" s="682" t="s">
        <v>21</v>
      </c>
      <c r="G201" s="685">
        <v>1000</v>
      </c>
      <c r="H201" s="381"/>
      <c r="I201" s="392">
        <v>0.08</v>
      </c>
      <c r="J201" s="12">
        <f t="shared" si="120"/>
        <v>0</v>
      </c>
      <c r="K201" s="11">
        <f t="shared" si="121"/>
        <v>0</v>
      </c>
      <c r="L201" s="12">
        <f t="shared" si="122"/>
        <v>0</v>
      </c>
      <c r="M201" s="236">
        <f t="shared" si="123"/>
        <v>0</v>
      </c>
      <c r="N201" s="775" t="s">
        <v>334</v>
      </c>
    </row>
    <row r="202" spans="1:14" s="44" customFormat="1" ht="72" x14ac:dyDescent="0.2">
      <c r="A202" s="469">
        <v>44</v>
      </c>
      <c r="B202" s="406" t="s">
        <v>414</v>
      </c>
      <c r="C202" s="807" t="s">
        <v>412</v>
      </c>
      <c r="D202" s="821"/>
      <c r="E202" s="821"/>
      <c r="F202" s="682" t="s">
        <v>21</v>
      </c>
      <c r="G202" s="685">
        <v>1000</v>
      </c>
      <c r="H202" s="381"/>
      <c r="I202" s="392">
        <v>0.08</v>
      </c>
      <c r="J202" s="12">
        <f t="shared" si="120"/>
        <v>0</v>
      </c>
      <c r="K202" s="11">
        <f t="shared" si="121"/>
        <v>0</v>
      </c>
      <c r="L202" s="12">
        <f t="shared" si="122"/>
        <v>0</v>
      </c>
      <c r="M202" s="236">
        <f t="shared" si="123"/>
        <v>0</v>
      </c>
      <c r="N202" s="775" t="s">
        <v>334</v>
      </c>
    </row>
    <row r="203" spans="1:14" s="44" customFormat="1" ht="108" x14ac:dyDescent="0.2">
      <c r="A203" s="469">
        <v>45</v>
      </c>
      <c r="B203" s="406" t="s">
        <v>240</v>
      </c>
      <c r="C203" s="871" t="s">
        <v>289</v>
      </c>
      <c r="D203" s="821"/>
      <c r="E203" s="821"/>
      <c r="F203" s="711" t="s">
        <v>14</v>
      </c>
      <c r="G203" s="685">
        <v>6000</v>
      </c>
      <c r="H203" s="381"/>
      <c r="I203" s="392">
        <v>0.08</v>
      </c>
      <c r="J203" s="12">
        <f t="shared" si="120"/>
        <v>0</v>
      </c>
      <c r="K203" s="11">
        <f t="shared" si="121"/>
        <v>0</v>
      </c>
      <c r="L203" s="12">
        <f t="shared" si="122"/>
        <v>0</v>
      </c>
      <c r="M203" s="236">
        <f t="shared" si="123"/>
        <v>0</v>
      </c>
      <c r="N203" s="775" t="s">
        <v>334</v>
      </c>
    </row>
    <row r="204" spans="1:14" s="44" customFormat="1" ht="108" x14ac:dyDescent="0.2">
      <c r="A204" s="469">
        <v>46</v>
      </c>
      <c r="B204" s="406" t="s">
        <v>241</v>
      </c>
      <c r="C204" s="872"/>
      <c r="D204" s="821"/>
      <c r="E204" s="821"/>
      <c r="F204" s="711" t="s">
        <v>14</v>
      </c>
      <c r="G204" s="685">
        <v>6000</v>
      </c>
      <c r="H204" s="381"/>
      <c r="I204" s="392">
        <v>0.08</v>
      </c>
      <c r="J204" s="12">
        <f t="shared" si="120"/>
        <v>0</v>
      </c>
      <c r="K204" s="11">
        <f t="shared" si="121"/>
        <v>0</v>
      </c>
      <c r="L204" s="12">
        <f t="shared" si="122"/>
        <v>0</v>
      </c>
      <c r="M204" s="236">
        <f t="shared" si="123"/>
        <v>0</v>
      </c>
      <c r="N204" s="775" t="s">
        <v>183</v>
      </c>
    </row>
    <row r="205" spans="1:14" s="44" customFormat="1" ht="108" x14ac:dyDescent="0.2">
      <c r="A205" s="469">
        <v>47</v>
      </c>
      <c r="B205" s="406" t="s">
        <v>242</v>
      </c>
      <c r="C205" s="873"/>
      <c r="D205" s="821"/>
      <c r="E205" s="821"/>
      <c r="F205" s="711" t="s">
        <v>14</v>
      </c>
      <c r="G205" s="685">
        <v>1000</v>
      </c>
      <c r="H205" s="381"/>
      <c r="I205" s="392">
        <v>0.08</v>
      </c>
      <c r="J205" s="12">
        <f t="shared" si="120"/>
        <v>0</v>
      </c>
      <c r="K205" s="11">
        <f t="shared" si="121"/>
        <v>0</v>
      </c>
      <c r="L205" s="12">
        <f t="shared" si="122"/>
        <v>0</v>
      </c>
      <c r="M205" s="236">
        <f t="shared" si="123"/>
        <v>0</v>
      </c>
      <c r="N205" s="775" t="s">
        <v>334</v>
      </c>
    </row>
    <row r="206" spans="1:14" s="44" customFormat="1" x14ac:dyDescent="0.2">
      <c r="B206" s="47"/>
      <c r="C206" s="47"/>
      <c r="D206" s="822"/>
      <c r="E206" s="822"/>
      <c r="F206" s="48"/>
      <c r="G206" s="113"/>
      <c r="H206" s="233" t="s">
        <v>19</v>
      </c>
      <c r="I206" s="1"/>
      <c r="J206" s="3"/>
      <c r="K206" s="753">
        <f>SUM(K159:K205)</f>
        <v>0</v>
      </c>
      <c r="L206" s="753">
        <f>SUM(L159:L205)</f>
        <v>0</v>
      </c>
      <c r="M206" s="754">
        <f>SUM(M159:M205)</f>
        <v>0</v>
      </c>
      <c r="N206" s="197"/>
    </row>
    <row r="207" spans="1:14" s="44" customFormat="1" x14ac:dyDescent="0.2">
      <c r="B207" s="47"/>
      <c r="C207" s="47"/>
      <c r="D207" s="822"/>
      <c r="E207" s="822"/>
      <c r="F207" s="48"/>
      <c r="G207" s="113"/>
      <c r="H207" s="69"/>
      <c r="I207" s="1"/>
      <c r="J207" s="3"/>
      <c r="K207" s="192"/>
      <c r="L207" s="192"/>
      <c r="M207" s="245"/>
      <c r="N207" s="630"/>
    </row>
    <row r="208" spans="1:14" s="44" customFormat="1" x14ac:dyDescent="0.2">
      <c r="A208" s="463"/>
      <c r="B208" s="464" t="s">
        <v>449</v>
      </c>
      <c r="C208" s="464"/>
      <c r="D208" s="42"/>
      <c r="E208" s="42"/>
      <c r="F208" s="42"/>
      <c r="G208" s="465"/>
      <c r="H208" s="233"/>
      <c r="I208" s="466"/>
      <c r="J208" s="50"/>
      <c r="K208" s="467"/>
      <c r="L208" s="468"/>
      <c r="M208" s="238"/>
      <c r="N208" s="627"/>
    </row>
    <row r="209" spans="1:14" s="44" customFormat="1" ht="36" x14ac:dyDescent="0.2">
      <c r="A209" s="218" t="s">
        <v>1</v>
      </c>
      <c r="B209" s="218" t="s">
        <v>2</v>
      </c>
      <c r="C209" s="218" t="s">
        <v>178</v>
      </c>
      <c r="D209" s="364" t="s">
        <v>3</v>
      </c>
      <c r="E209" s="23" t="s">
        <v>177</v>
      </c>
      <c r="F209" s="218" t="s">
        <v>4</v>
      </c>
      <c r="G209" s="365" t="s">
        <v>5</v>
      </c>
      <c r="H209" s="366" t="s">
        <v>6</v>
      </c>
      <c r="I209" s="367" t="s">
        <v>7</v>
      </c>
      <c r="J209" s="10" t="s">
        <v>112</v>
      </c>
      <c r="K209" s="368" t="s">
        <v>8</v>
      </c>
      <c r="L209" s="366" t="s">
        <v>9</v>
      </c>
      <c r="M209" s="366" t="s">
        <v>10</v>
      </c>
      <c r="N209" s="369" t="s">
        <v>11</v>
      </c>
    </row>
    <row r="210" spans="1:14" s="44" customFormat="1" ht="84" x14ac:dyDescent="0.2">
      <c r="A210" s="469">
        <v>1</v>
      </c>
      <c r="B210" s="45" t="s">
        <v>120</v>
      </c>
      <c r="C210" s="879" t="s">
        <v>230</v>
      </c>
      <c r="D210" s="484"/>
      <c r="E210" s="706"/>
      <c r="F210" s="706" t="s">
        <v>46</v>
      </c>
      <c r="G210" s="685">
        <v>80</v>
      </c>
      <c r="H210" s="381"/>
      <c r="I210" s="392">
        <v>0.08</v>
      </c>
      <c r="J210" s="12">
        <f t="shared" ref="J210:J215" si="124">H210*I210+H210</f>
        <v>0</v>
      </c>
      <c r="K210" s="11">
        <f t="shared" ref="K210:K215" si="125">G210*H210</f>
        <v>0</v>
      </c>
      <c r="L210" s="12">
        <f t="shared" ref="L210:L215" si="126">M210-K210</f>
        <v>0</v>
      </c>
      <c r="M210" s="236">
        <f t="shared" ref="M210:M215" si="127">G210*J210</f>
        <v>0</v>
      </c>
      <c r="N210" s="711" t="s">
        <v>105</v>
      </c>
    </row>
    <row r="211" spans="1:14" s="44" customFormat="1" ht="84" x14ac:dyDescent="0.2">
      <c r="A211" s="469">
        <v>2</v>
      </c>
      <c r="B211" s="45" t="s">
        <v>121</v>
      </c>
      <c r="C211" s="880"/>
      <c r="D211" s="484"/>
      <c r="E211" s="706"/>
      <c r="F211" s="706" t="s">
        <v>46</v>
      </c>
      <c r="G211" s="685">
        <v>100</v>
      </c>
      <c r="H211" s="381"/>
      <c r="I211" s="392">
        <v>0.08</v>
      </c>
      <c r="J211" s="12">
        <f t="shared" si="124"/>
        <v>0</v>
      </c>
      <c r="K211" s="11">
        <f t="shared" si="125"/>
        <v>0</v>
      </c>
      <c r="L211" s="12">
        <f t="shared" si="126"/>
        <v>0</v>
      </c>
      <c r="M211" s="236">
        <f t="shared" si="127"/>
        <v>0</v>
      </c>
      <c r="N211" s="711" t="s">
        <v>105</v>
      </c>
    </row>
    <row r="212" spans="1:14" s="44" customFormat="1" ht="84" x14ac:dyDescent="0.2">
      <c r="A212" s="755">
        <v>3</v>
      </c>
      <c r="B212" s="46" t="s">
        <v>122</v>
      </c>
      <c r="C212" s="880"/>
      <c r="D212" s="470"/>
      <c r="E212" s="707"/>
      <c r="F212" s="707" t="s">
        <v>46</v>
      </c>
      <c r="G212" s="756">
        <v>100</v>
      </c>
      <c r="H212" s="757"/>
      <c r="I212" s="392">
        <v>0.08</v>
      </c>
      <c r="J212" s="12">
        <f t="shared" si="124"/>
        <v>0</v>
      </c>
      <c r="K212" s="11">
        <f t="shared" si="125"/>
        <v>0</v>
      </c>
      <c r="L212" s="12">
        <f t="shared" si="126"/>
        <v>0</v>
      </c>
      <c r="M212" s="236">
        <f t="shared" si="127"/>
        <v>0</v>
      </c>
      <c r="N212" s="711" t="s">
        <v>105</v>
      </c>
    </row>
    <row r="213" spans="1:14" s="44" customFormat="1" ht="84" x14ac:dyDescent="0.2">
      <c r="A213" s="469">
        <v>4</v>
      </c>
      <c r="B213" s="406" t="s">
        <v>123</v>
      </c>
      <c r="C213" s="880"/>
      <c r="D213" s="821"/>
      <c r="E213" s="821"/>
      <c r="F213" s="711" t="s">
        <v>46</v>
      </c>
      <c r="G213" s="685">
        <v>100</v>
      </c>
      <c r="H213" s="381"/>
      <c r="I213" s="392">
        <v>0.08</v>
      </c>
      <c r="J213" s="12">
        <f t="shared" ref="J213:J214" si="128">H213*I213+H213</f>
        <v>0</v>
      </c>
      <c r="K213" s="11">
        <f t="shared" ref="K213:K214" si="129">G213*H213</f>
        <v>0</v>
      </c>
      <c r="L213" s="12">
        <f t="shared" ref="L213:L214" si="130">M213-K213</f>
        <v>0</v>
      </c>
      <c r="M213" s="236">
        <f t="shared" ref="M213:M214" si="131">G213*J213</f>
        <v>0</v>
      </c>
      <c r="N213" s="711" t="s">
        <v>105</v>
      </c>
    </row>
    <row r="214" spans="1:14" s="44" customFormat="1" ht="84" x14ac:dyDescent="0.2">
      <c r="A214" s="469">
        <v>5</v>
      </c>
      <c r="B214" s="406" t="s">
        <v>166</v>
      </c>
      <c r="C214" s="880"/>
      <c r="D214" s="821"/>
      <c r="E214" s="821"/>
      <c r="F214" s="711" t="s">
        <v>46</v>
      </c>
      <c r="G214" s="685">
        <v>10</v>
      </c>
      <c r="H214" s="381"/>
      <c r="I214" s="392">
        <v>0.08</v>
      </c>
      <c r="J214" s="12">
        <f t="shared" si="128"/>
        <v>0</v>
      </c>
      <c r="K214" s="11">
        <f t="shared" si="129"/>
        <v>0</v>
      </c>
      <c r="L214" s="12">
        <f t="shared" si="130"/>
        <v>0</v>
      </c>
      <c r="M214" s="236">
        <f t="shared" si="131"/>
        <v>0</v>
      </c>
      <c r="N214" s="711" t="s">
        <v>104</v>
      </c>
    </row>
    <row r="215" spans="1:14" s="44" customFormat="1" ht="84" x14ac:dyDescent="0.2">
      <c r="A215" s="469">
        <v>6</v>
      </c>
      <c r="B215" s="406" t="s">
        <v>167</v>
      </c>
      <c r="C215" s="881"/>
      <c r="D215" s="821"/>
      <c r="E215" s="473"/>
      <c r="F215" s="473" t="s">
        <v>46</v>
      </c>
      <c r="G215" s="685">
        <v>10</v>
      </c>
      <c r="H215" s="381"/>
      <c r="I215" s="392">
        <v>0.08</v>
      </c>
      <c r="J215" s="12">
        <f t="shared" si="124"/>
        <v>0</v>
      </c>
      <c r="K215" s="11">
        <f t="shared" si="125"/>
        <v>0</v>
      </c>
      <c r="L215" s="12">
        <f t="shared" si="126"/>
        <v>0</v>
      </c>
      <c r="M215" s="236">
        <f t="shared" si="127"/>
        <v>0</v>
      </c>
      <c r="N215" s="711" t="s">
        <v>104</v>
      </c>
    </row>
    <row r="216" spans="1:14" s="44" customFormat="1" x14ac:dyDescent="0.2">
      <c r="B216" s="47"/>
      <c r="C216" s="47"/>
      <c r="D216" s="822"/>
      <c r="E216" s="822"/>
      <c r="F216" s="48"/>
      <c r="G216" s="113"/>
      <c r="H216" s="233" t="s">
        <v>19</v>
      </c>
      <c r="I216" s="1"/>
      <c r="J216" s="3"/>
      <c r="K216" s="753">
        <f>SUM(K210:K215)</f>
        <v>0</v>
      </c>
      <c r="L216" s="753">
        <f>SUM(L210:L215)</f>
        <v>0</v>
      </c>
      <c r="M216" s="754">
        <f>SUM(M210:M215)</f>
        <v>0</v>
      </c>
      <c r="N216" s="197"/>
    </row>
    <row r="217" spans="1:14" s="44" customFormat="1" x14ac:dyDescent="0.2">
      <c r="A217" s="142"/>
      <c r="B217" s="143"/>
      <c r="C217" s="143"/>
      <c r="D217" s="822"/>
      <c r="E217" s="822"/>
      <c r="F217" s="144"/>
      <c r="G217" s="145"/>
      <c r="H217" s="150"/>
      <c r="I217" s="146"/>
      <c r="J217" s="110"/>
      <c r="K217" s="114"/>
      <c r="L217" s="104"/>
      <c r="M217" s="243"/>
      <c r="N217" s="48"/>
    </row>
    <row r="218" spans="1:14" s="44" customFormat="1" x14ac:dyDescent="0.2">
      <c r="A218" s="463"/>
      <c r="B218" s="464" t="s">
        <v>450</v>
      </c>
      <c r="C218" s="464"/>
      <c r="D218" s="42"/>
      <c r="E218" s="42"/>
      <c r="F218" s="42"/>
      <c r="G218" s="465"/>
      <c r="H218" s="233"/>
      <c r="I218" s="466"/>
      <c r="J218" s="50"/>
      <c r="K218" s="467"/>
      <c r="L218" s="468"/>
      <c r="M218" s="238"/>
      <c r="N218" s="627"/>
    </row>
    <row r="219" spans="1:14" s="44" customFormat="1" ht="36" x14ac:dyDescent="0.2">
      <c r="A219" s="218" t="s">
        <v>1</v>
      </c>
      <c r="B219" s="218" t="s">
        <v>2</v>
      </c>
      <c r="C219" s="218" t="s">
        <v>178</v>
      </c>
      <c r="D219" s="364" t="s">
        <v>3</v>
      </c>
      <c r="E219" s="23" t="s">
        <v>177</v>
      </c>
      <c r="F219" s="218" t="s">
        <v>4</v>
      </c>
      <c r="G219" s="365" t="s">
        <v>5</v>
      </c>
      <c r="H219" s="366" t="s">
        <v>6</v>
      </c>
      <c r="I219" s="367" t="s">
        <v>7</v>
      </c>
      <c r="J219" s="10" t="s">
        <v>112</v>
      </c>
      <c r="K219" s="368" t="s">
        <v>8</v>
      </c>
      <c r="L219" s="366" t="s">
        <v>9</v>
      </c>
      <c r="M219" s="366" t="s">
        <v>10</v>
      </c>
      <c r="N219" s="369" t="s">
        <v>11</v>
      </c>
    </row>
    <row r="220" spans="1:14" s="44" customFormat="1" ht="24" x14ac:dyDescent="0.2">
      <c r="A220" s="469">
        <v>1</v>
      </c>
      <c r="B220" s="46" t="s">
        <v>198</v>
      </c>
      <c r="C220" s="46" t="s">
        <v>199</v>
      </c>
      <c r="D220" s="470"/>
      <c r="E220" s="471"/>
      <c r="F220" s="471" t="s">
        <v>14</v>
      </c>
      <c r="G220" s="380">
        <v>2200</v>
      </c>
      <c r="H220" s="381"/>
      <c r="I220" s="472">
        <v>0.08</v>
      </c>
      <c r="J220" s="12">
        <f t="shared" ref="J220:J221" si="132">H220*I220+H220</f>
        <v>0</v>
      </c>
      <c r="K220" s="11">
        <f t="shared" ref="K220:K221" si="133">G220*H220</f>
        <v>0</v>
      </c>
      <c r="L220" s="12">
        <f t="shared" ref="L220:L221" si="134">M220-K220</f>
        <v>0</v>
      </c>
      <c r="M220" s="236">
        <f t="shared" ref="M220:M221" si="135">G220*J220</f>
        <v>0</v>
      </c>
      <c r="N220" s="585" t="s">
        <v>104</v>
      </c>
    </row>
    <row r="221" spans="1:14" s="44" customFormat="1" ht="24" x14ac:dyDescent="0.2">
      <c r="A221" s="469">
        <v>2</v>
      </c>
      <c r="B221" s="406" t="s">
        <v>233</v>
      </c>
      <c r="C221" s="406"/>
      <c r="D221" s="821"/>
      <c r="E221" s="473"/>
      <c r="F221" s="473" t="s">
        <v>14</v>
      </c>
      <c r="G221" s="380">
        <v>7500</v>
      </c>
      <c r="H221" s="381"/>
      <c r="I221" s="474">
        <v>0.08</v>
      </c>
      <c r="J221" s="12">
        <f t="shared" si="132"/>
        <v>0</v>
      </c>
      <c r="K221" s="11">
        <f t="shared" si="133"/>
        <v>0</v>
      </c>
      <c r="L221" s="12">
        <f t="shared" si="134"/>
        <v>0</v>
      </c>
      <c r="M221" s="236">
        <f t="shared" si="135"/>
        <v>0</v>
      </c>
      <c r="N221" s="585" t="s">
        <v>104</v>
      </c>
    </row>
    <row r="222" spans="1:14" s="44" customFormat="1" x14ac:dyDescent="0.2">
      <c r="B222" s="47"/>
      <c r="C222" s="47"/>
      <c r="D222" s="822"/>
      <c r="E222" s="822"/>
      <c r="F222" s="48"/>
      <c r="G222" s="475"/>
      <c r="H222" s="476" t="s">
        <v>39</v>
      </c>
      <c r="I222" s="477"/>
      <c r="J222" s="415"/>
      <c r="K222" s="414">
        <f>SUM(K220:K221)</f>
        <v>0</v>
      </c>
      <c r="L222" s="415">
        <f>SUM(L220:L221)</f>
        <v>0</v>
      </c>
      <c r="M222" s="400">
        <f>SUM(M220:M221)</f>
        <v>0</v>
      </c>
      <c r="N222" s="585"/>
    </row>
    <row r="223" spans="1:14" s="44" customFormat="1" x14ac:dyDescent="0.2">
      <c r="A223" s="142"/>
      <c r="B223" s="143"/>
      <c r="C223" s="143"/>
      <c r="D223" s="822"/>
      <c r="E223" s="822"/>
      <c r="F223" s="144"/>
      <c r="G223" s="145"/>
      <c r="H223" s="150"/>
      <c r="I223" s="146"/>
      <c r="J223" s="110"/>
      <c r="K223" s="114"/>
      <c r="L223" s="104"/>
      <c r="M223" s="243"/>
      <c r="N223" s="48"/>
    </row>
    <row r="224" spans="1:14" s="44" customFormat="1" ht="12" x14ac:dyDescent="0.2">
      <c r="A224" s="134"/>
      <c r="B224" s="222"/>
      <c r="C224" s="222"/>
      <c r="D224" s="837"/>
      <c r="E224" s="837"/>
      <c r="F224" s="138"/>
      <c r="G224" s="136"/>
      <c r="H224" s="150"/>
      <c r="I224" s="141"/>
      <c r="J224" s="182"/>
      <c r="K224" s="49"/>
      <c r="L224" s="50"/>
      <c r="M224" s="238"/>
      <c r="N224" s="48"/>
    </row>
    <row r="225" spans="1:14" s="44" customFormat="1" ht="12" x14ac:dyDescent="0.2">
      <c r="A225" s="320"/>
      <c r="B225" s="779" t="s">
        <v>451</v>
      </c>
      <c r="C225" s="779"/>
      <c r="D225" s="42"/>
      <c r="E225" s="42"/>
      <c r="F225" s="780"/>
      <c r="G225" s="781"/>
      <c r="H225" s="69"/>
      <c r="I225" s="86"/>
      <c r="J225" s="183"/>
      <c r="K225" s="87"/>
      <c r="L225" s="88"/>
      <c r="M225" s="246"/>
      <c r="N225" s="81"/>
    </row>
    <row r="226" spans="1:14" s="44" customFormat="1" ht="36" x14ac:dyDescent="0.2">
      <c r="A226" s="311" t="s">
        <v>1</v>
      </c>
      <c r="B226" s="89" t="s">
        <v>2</v>
      </c>
      <c r="C226" s="89" t="s">
        <v>178</v>
      </c>
      <c r="D226" s="364" t="s">
        <v>3</v>
      </c>
      <c r="E226" s="23" t="s">
        <v>177</v>
      </c>
      <c r="F226" s="89" t="s">
        <v>4</v>
      </c>
      <c r="G226" s="262" t="s">
        <v>5</v>
      </c>
      <c r="H226" s="70" t="s">
        <v>6</v>
      </c>
      <c r="I226" s="263" t="s">
        <v>7</v>
      </c>
      <c r="J226" s="499" t="s">
        <v>112</v>
      </c>
      <c r="K226" s="90" t="s">
        <v>8</v>
      </c>
      <c r="L226" s="70" t="s">
        <v>9</v>
      </c>
      <c r="M226" s="70" t="s">
        <v>10</v>
      </c>
      <c r="N226" s="264" t="s">
        <v>11</v>
      </c>
    </row>
    <row r="227" spans="1:14" s="44" customFormat="1" ht="60" x14ac:dyDescent="0.2">
      <c r="A227" s="312">
        <v>1</v>
      </c>
      <c r="B227" s="643" t="s">
        <v>367</v>
      </c>
      <c r="C227" s="882" t="s">
        <v>368</v>
      </c>
      <c r="D227" s="838"/>
      <c r="E227" s="854"/>
      <c r="F227" s="174" t="s">
        <v>14</v>
      </c>
      <c r="G227" s="15">
        <v>500</v>
      </c>
      <c r="H227" s="203"/>
      <c r="I227" s="73">
        <v>0.23</v>
      </c>
      <c r="J227" s="503">
        <f t="shared" ref="J227:J232" si="136">H227*I227+H227</f>
        <v>0</v>
      </c>
      <c r="K227" s="504">
        <f t="shared" ref="K227:K232" si="137">G227*H227</f>
        <v>0</v>
      </c>
      <c r="L227" s="503">
        <f t="shared" ref="L227:L232" si="138">M227-K227</f>
        <v>0</v>
      </c>
      <c r="M227" s="505">
        <f t="shared" ref="M227:M232" si="139">G227*J227</f>
        <v>0</v>
      </c>
      <c r="N227" s="17" t="s">
        <v>383</v>
      </c>
    </row>
    <row r="228" spans="1:14" s="44" customFormat="1" ht="60" x14ac:dyDescent="0.2">
      <c r="A228" s="312">
        <v>2</v>
      </c>
      <c r="B228" s="643" t="s">
        <v>55</v>
      </c>
      <c r="C228" s="883"/>
      <c r="D228" s="838"/>
      <c r="E228" s="854"/>
      <c r="F228" s="174" t="s">
        <v>14</v>
      </c>
      <c r="G228" s="15">
        <v>3500</v>
      </c>
      <c r="H228" s="203"/>
      <c r="I228" s="73">
        <v>0.23</v>
      </c>
      <c r="J228" s="503">
        <f t="shared" si="136"/>
        <v>0</v>
      </c>
      <c r="K228" s="504">
        <f t="shared" si="137"/>
        <v>0</v>
      </c>
      <c r="L228" s="503">
        <f t="shared" si="138"/>
        <v>0</v>
      </c>
      <c r="M228" s="505">
        <f t="shared" si="139"/>
        <v>0</v>
      </c>
      <c r="N228" s="17" t="s">
        <v>383</v>
      </c>
    </row>
    <row r="229" spans="1:14" s="44" customFormat="1" ht="60" x14ac:dyDescent="0.2">
      <c r="A229" s="312">
        <v>3</v>
      </c>
      <c r="B229" s="782" t="s">
        <v>56</v>
      </c>
      <c r="C229" s="883"/>
      <c r="D229" s="839"/>
      <c r="E229" s="855"/>
      <c r="F229" s="174" t="s">
        <v>14</v>
      </c>
      <c r="G229" s="15">
        <v>3500</v>
      </c>
      <c r="H229" s="203"/>
      <c r="I229" s="73">
        <v>0.23</v>
      </c>
      <c r="J229" s="503">
        <f t="shared" si="136"/>
        <v>0</v>
      </c>
      <c r="K229" s="504">
        <f t="shared" si="137"/>
        <v>0</v>
      </c>
      <c r="L229" s="503">
        <f t="shared" si="138"/>
        <v>0</v>
      </c>
      <c r="M229" s="505">
        <f t="shared" si="139"/>
        <v>0</v>
      </c>
      <c r="N229" s="17" t="s">
        <v>383</v>
      </c>
    </row>
    <row r="230" spans="1:14" s="44" customFormat="1" ht="60" x14ac:dyDescent="0.2">
      <c r="A230" s="312">
        <v>4</v>
      </c>
      <c r="B230" s="501" t="s">
        <v>57</v>
      </c>
      <c r="C230" s="883"/>
      <c r="D230" s="840"/>
      <c r="E230" s="840"/>
      <c r="F230" s="510" t="s">
        <v>14</v>
      </c>
      <c r="G230" s="15">
        <v>300</v>
      </c>
      <c r="H230" s="203"/>
      <c r="I230" s="73">
        <v>0.23</v>
      </c>
      <c r="J230" s="503">
        <f t="shared" si="136"/>
        <v>0</v>
      </c>
      <c r="K230" s="504">
        <f t="shared" si="137"/>
        <v>0</v>
      </c>
      <c r="L230" s="503">
        <f t="shared" si="138"/>
        <v>0</v>
      </c>
      <c r="M230" s="505">
        <f t="shared" si="139"/>
        <v>0</v>
      </c>
      <c r="N230" s="17" t="s">
        <v>383</v>
      </c>
    </row>
    <row r="231" spans="1:14" s="44" customFormat="1" ht="60" x14ac:dyDescent="0.2">
      <c r="A231" s="312">
        <v>5</v>
      </c>
      <c r="B231" s="501" t="s">
        <v>58</v>
      </c>
      <c r="C231" s="883"/>
      <c r="D231" s="840"/>
      <c r="E231" s="840"/>
      <c r="F231" s="783" t="s">
        <v>14</v>
      </c>
      <c r="G231" s="15">
        <v>100</v>
      </c>
      <c r="H231" s="203"/>
      <c r="I231" s="74">
        <v>0.23</v>
      </c>
      <c r="J231" s="503">
        <f t="shared" si="136"/>
        <v>0</v>
      </c>
      <c r="K231" s="504">
        <f t="shared" si="137"/>
        <v>0</v>
      </c>
      <c r="L231" s="503">
        <f t="shared" si="138"/>
        <v>0</v>
      </c>
      <c r="M231" s="505">
        <f t="shared" si="139"/>
        <v>0</v>
      </c>
      <c r="N231" s="17" t="s">
        <v>383</v>
      </c>
    </row>
    <row r="232" spans="1:14" s="44" customFormat="1" ht="60" x14ac:dyDescent="0.2">
      <c r="A232" s="312">
        <v>6</v>
      </c>
      <c r="B232" s="501" t="s">
        <v>59</v>
      </c>
      <c r="C232" s="884"/>
      <c r="D232" s="840"/>
      <c r="E232" s="840"/>
      <c r="F232" s="784" t="s">
        <v>14</v>
      </c>
      <c r="G232" s="15">
        <v>500</v>
      </c>
      <c r="H232" s="202"/>
      <c r="I232" s="785">
        <v>0.23</v>
      </c>
      <c r="J232" s="503">
        <f t="shared" si="136"/>
        <v>0</v>
      </c>
      <c r="K232" s="504">
        <f t="shared" si="137"/>
        <v>0</v>
      </c>
      <c r="L232" s="503">
        <f t="shared" si="138"/>
        <v>0</v>
      </c>
      <c r="M232" s="505">
        <f t="shared" si="139"/>
        <v>0</v>
      </c>
      <c r="N232" s="17" t="s">
        <v>383</v>
      </c>
    </row>
    <row r="233" spans="1:14" s="44" customFormat="1" x14ac:dyDescent="0.2">
      <c r="A233" s="307"/>
      <c r="B233" s="91"/>
      <c r="C233" s="91"/>
      <c r="D233" s="219"/>
      <c r="E233" s="219"/>
      <c r="F233" s="85"/>
      <c r="G233" s="82"/>
      <c r="H233" s="868" t="s">
        <v>19</v>
      </c>
      <c r="I233" s="868"/>
      <c r="J233" s="774"/>
      <c r="K233" s="18">
        <f>SUM(K227:K232)</f>
        <v>0</v>
      </c>
      <c r="L233" s="19">
        <f>SUM(L227:L232)</f>
        <v>0</v>
      </c>
      <c r="M233" s="239">
        <f>SUM(M227:M232)</f>
        <v>0</v>
      </c>
      <c r="N233" s="17"/>
    </row>
    <row r="234" spans="1:14" s="44" customFormat="1" x14ac:dyDescent="0.2">
      <c r="A234" s="80"/>
      <c r="B234" s="219"/>
      <c r="C234" s="219"/>
      <c r="D234" s="219"/>
      <c r="E234" s="219"/>
      <c r="F234" s="85"/>
      <c r="G234" s="82"/>
      <c r="H234" s="92"/>
      <c r="I234" s="191"/>
      <c r="J234" s="191"/>
      <c r="K234" s="111"/>
      <c r="L234" s="112"/>
      <c r="M234" s="240"/>
      <c r="N234" s="81"/>
    </row>
    <row r="235" spans="1:14" s="44" customFormat="1" ht="12" x14ac:dyDescent="0.2">
      <c r="A235" s="808"/>
      <c r="B235" s="779" t="s">
        <v>452</v>
      </c>
      <c r="C235" s="779"/>
      <c r="D235" s="42"/>
      <c r="E235" s="42"/>
      <c r="F235" s="780"/>
      <c r="G235" s="781"/>
      <c r="H235" s="69"/>
      <c r="I235" s="86"/>
      <c r="J235" s="183"/>
      <c r="K235" s="87"/>
      <c r="L235" s="88"/>
      <c r="M235" s="246"/>
      <c r="N235" s="81"/>
    </row>
    <row r="236" spans="1:14" s="44" customFormat="1" ht="36" x14ac:dyDescent="0.2">
      <c r="A236" s="89" t="s">
        <v>1</v>
      </c>
      <c r="B236" s="89" t="s">
        <v>2</v>
      </c>
      <c r="C236" s="89" t="s">
        <v>178</v>
      </c>
      <c r="D236" s="364" t="s">
        <v>3</v>
      </c>
      <c r="E236" s="23" t="s">
        <v>177</v>
      </c>
      <c r="F236" s="89" t="s">
        <v>4</v>
      </c>
      <c r="G236" s="262" t="s">
        <v>5</v>
      </c>
      <c r="H236" s="70" t="s">
        <v>6</v>
      </c>
      <c r="I236" s="263" t="s">
        <v>7</v>
      </c>
      <c r="J236" s="499" t="s">
        <v>112</v>
      </c>
      <c r="K236" s="90" t="s">
        <v>8</v>
      </c>
      <c r="L236" s="70" t="s">
        <v>9</v>
      </c>
      <c r="M236" s="70" t="s">
        <v>10</v>
      </c>
      <c r="N236" s="264" t="s">
        <v>11</v>
      </c>
    </row>
    <row r="237" spans="1:14" s="44" customFormat="1" ht="48" customHeight="1" x14ac:dyDescent="0.2">
      <c r="A237" s="500">
        <v>1</v>
      </c>
      <c r="B237" s="643" t="s">
        <v>428</v>
      </c>
      <c r="C237" s="882" t="s">
        <v>429</v>
      </c>
      <c r="D237" s="838"/>
      <c r="E237" s="854"/>
      <c r="F237" s="174" t="s">
        <v>14</v>
      </c>
      <c r="G237" s="15">
        <v>1000</v>
      </c>
      <c r="H237" s="203"/>
      <c r="I237" s="73">
        <v>0.23</v>
      </c>
      <c r="J237" s="503">
        <f t="shared" ref="J237:J242" si="140">H237*I237+H237</f>
        <v>0</v>
      </c>
      <c r="K237" s="504">
        <f t="shared" ref="K237:K242" si="141">G237*H237</f>
        <v>0</v>
      </c>
      <c r="L237" s="503">
        <f t="shared" ref="L237:L242" si="142">M237-K237</f>
        <v>0</v>
      </c>
      <c r="M237" s="505">
        <f t="shared" ref="M237:M242" si="143">G237*J237</f>
        <v>0</v>
      </c>
      <c r="N237" s="17" t="s">
        <v>334</v>
      </c>
    </row>
    <row r="238" spans="1:14" s="44" customFormat="1" ht="24" x14ac:dyDescent="0.2">
      <c r="A238" s="500">
        <v>2</v>
      </c>
      <c r="B238" s="643" t="s">
        <v>115</v>
      </c>
      <c r="C238" s="883"/>
      <c r="D238" s="838"/>
      <c r="E238" s="854"/>
      <c r="F238" s="174" t="s">
        <v>14</v>
      </c>
      <c r="G238" s="15">
        <v>500</v>
      </c>
      <c r="H238" s="203"/>
      <c r="I238" s="73">
        <v>0.23</v>
      </c>
      <c r="J238" s="503">
        <f t="shared" si="140"/>
        <v>0</v>
      </c>
      <c r="K238" s="504">
        <f t="shared" si="141"/>
        <v>0</v>
      </c>
      <c r="L238" s="503">
        <f t="shared" si="142"/>
        <v>0</v>
      </c>
      <c r="M238" s="505">
        <f t="shared" si="143"/>
        <v>0</v>
      </c>
      <c r="N238" s="17" t="s">
        <v>334</v>
      </c>
    </row>
    <row r="239" spans="1:14" s="44" customFormat="1" ht="24" x14ac:dyDescent="0.2">
      <c r="A239" s="500">
        <v>3</v>
      </c>
      <c r="B239" s="782" t="s">
        <v>116</v>
      </c>
      <c r="C239" s="883"/>
      <c r="D239" s="839"/>
      <c r="E239" s="855"/>
      <c r="F239" s="174" t="s">
        <v>14</v>
      </c>
      <c r="G239" s="15">
        <v>500</v>
      </c>
      <c r="H239" s="203"/>
      <c r="I239" s="73">
        <v>0.23</v>
      </c>
      <c r="J239" s="503">
        <f t="shared" si="140"/>
        <v>0</v>
      </c>
      <c r="K239" s="504">
        <f t="shared" si="141"/>
        <v>0</v>
      </c>
      <c r="L239" s="503">
        <f t="shared" si="142"/>
        <v>0</v>
      </c>
      <c r="M239" s="505">
        <f t="shared" si="143"/>
        <v>0</v>
      </c>
      <c r="N239" s="17" t="s">
        <v>334</v>
      </c>
    </row>
    <row r="240" spans="1:14" s="44" customFormat="1" ht="24" x14ac:dyDescent="0.2">
      <c r="A240" s="500">
        <v>4</v>
      </c>
      <c r="B240" s="782" t="s">
        <v>117</v>
      </c>
      <c r="C240" s="883"/>
      <c r="D240" s="839"/>
      <c r="E240" s="855"/>
      <c r="F240" s="174" t="s">
        <v>14</v>
      </c>
      <c r="G240" s="15">
        <v>150</v>
      </c>
      <c r="H240" s="203"/>
      <c r="I240" s="73">
        <v>0.23</v>
      </c>
      <c r="J240" s="503">
        <f t="shared" si="140"/>
        <v>0</v>
      </c>
      <c r="K240" s="504">
        <f t="shared" si="141"/>
        <v>0</v>
      </c>
      <c r="L240" s="503">
        <f t="shared" si="142"/>
        <v>0</v>
      </c>
      <c r="M240" s="505">
        <f t="shared" si="143"/>
        <v>0</v>
      </c>
      <c r="N240" s="17" t="s">
        <v>334</v>
      </c>
    </row>
    <row r="241" spans="1:14" s="44" customFormat="1" ht="24" x14ac:dyDescent="0.2">
      <c r="A241" s="500">
        <v>5</v>
      </c>
      <c r="B241" s="782" t="s">
        <v>118</v>
      </c>
      <c r="C241" s="883"/>
      <c r="D241" s="839"/>
      <c r="E241" s="855"/>
      <c r="F241" s="177" t="s">
        <v>14</v>
      </c>
      <c r="G241" s="15">
        <v>50</v>
      </c>
      <c r="H241" s="203"/>
      <c r="I241" s="74">
        <v>0.23</v>
      </c>
      <c r="J241" s="503">
        <f t="shared" si="140"/>
        <v>0</v>
      </c>
      <c r="K241" s="504">
        <f t="shared" si="141"/>
        <v>0</v>
      </c>
      <c r="L241" s="503">
        <f t="shared" si="142"/>
        <v>0</v>
      </c>
      <c r="M241" s="505">
        <f t="shared" si="143"/>
        <v>0</v>
      </c>
      <c r="N241" s="17" t="s">
        <v>334</v>
      </c>
    </row>
    <row r="242" spans="1:14" s="44" customFormat="1" ht="24" x14ac:dyDescent="0.2">
      <c r="A242" s="500">
        <v>6</v>
      </c>
      <c r="B242" s="501" t="s">
        <v>119</v>
      </c>
      <c r="C242" s="884"/>
      <c r="D242" s="840"/>
      <c r="E242" s="856"/>
      <c r="F242" s="809" t="s">
        <v>14</v>
      </c>
      <c r="G242" s="15">
        <v>50</v>
      </c>
      <c r="H242" s="202"/>
      <c r="I242" s="785">
        <v>0.23</v>
      </c>
      <c r="J242" s="503">
        <f t="shared" si="140"/>
        <v>0</v>
      </c>
      <c r="K242" s="504">
        <f t="shared" si="141"/>
        <v>0</v>
      </c>
      <c r="L242" s="503">
        <f t="shared" si="142"/>
        <v>0</v>
      </c>
      <c r="M242" s="505">
        <f t="shared" si="143"/>
        <v>0</v>
      </c>
      <c r="N242" s="17" t="s">
        <v>334</v>
      </c>
    </row>
    <row r="243" spans="1:14" s="44" customFormat="1" x14ac:dyDescent="0.2">
      <c r="A243" s="80"/>
      <c r="B243" s="91"/>
      <c r="C243" s="91"/>
      <c r="D243" s="219"/>
      <c r="E243" s="219"/>
      <c r="F243" s="85"/>
      <c r="G243" s="82"/>
      <c r="H243" s="868" t="s">
        <v>19</v>
      </c>
      <c r="I243" s="868"/>
      <c r="J243" s="802"/>
      <c r="K243" s="18">
        <f>SUM(K237:K242)</f>
        <v>0</v>
      </c>
      <c r="L243" s="19">
        <f>SUM(L237:L242)</f>
        <v>0</v>
      </c>
      <c r="M243" s="239">
        <f>SUM(M237:M242)</f>
        <v>0</v>
      </c>
      <c r="N243" s="17"/>
    </row>
    <row r="244" spans="1:14" s="44" customFormat="1" x14ac:dyDescent="0.2">
      <c r="A244" s="307"/>
      <c r="B244" s="322"/>
      <c r="C244" s="322"/>
      <c r="D244" s="219"/>
      <c r="E244" s="219"/>
      <c r="F244" s="308"/>
      <c r="G244" s="309"/>
      <c r="H244" s="310"/>
      <c r="I244" s="323"/>
      <c r="J244" s="323"/>
      <c r="K244" s="324"/>
      <c r="L244" s="325"/>
      <c r="M244" s="326"/>
      <c r="N244" s="313"/>
    </row>
    <row r="245" spans="1:14" s="44" customFormat="1" ht="12" x14ac:dyDescent="0.2">
      <c r="A245" s="80"/>
      <c r="B245" s="516" t="s">
        <v>453</v>
      </c>
      <c r="C245" s="516"/>
      <c r="D245" s="841"/>
      <c r="E245" s="841"/>
      <c r="F245" s="93"/>
      <c r="G245" s="82"/>
      <c r="H245" s="92"/>
      <c r="I245" s="86"/>
      <c r="J245" s="183"/>
      <c r="K245" s="87"/>
      <c r="L245" s="88"/>
      <c r="M245" s="246"/>
      <c r="N245" s="81"/>
    </row>
    <row r="246" spans="1:14" s="44" customFormat="1" ht="36" x14ac:dyDescent="0.2">
      <c r="A246" s="89" t="s">
        <v>1</v>
      </c>
      <c r="B246" s="89" t="s">
        <v>2</v>
      </c>
      <c r="C246" s="89" t="s">
        <v>178</v>
      </c>
      <c r="D246" s="364" t="s">
        <v>3</v>
      </c>
      <c r="E246" s="23" t="s">
        <v>177</v>
      </c>
      <c r="F246" s="89" t="s">
        <v>4</v>
      </c>
      <c r="G246" s="262" t="s">
        <v>5</v>
      </c>
      <c r="H246" s="70" t="s">
        <v>6</v>
      </c>
      <c r="I246" s="263" t="s">
        <v>7</v>
      </c>
      <c r="J246" s="499" t="s">
        <v>112</v>
      </c>
      <c r="K246" s="90" t="s">
        <v>8</v>
      </c>
      <c r="L246" s="70" t="s">
        <v>9</v>
      </c>
      <c r="M246" s="70" t="s">
        <v>10</v>
      </c>
      <c r="N246" s="264" t="s">
        <v>11</v>
      </c>
    </row>
    <row r="247" spans="1:14" s="44" customFormat="1" ht="36" x14ac:dyDescent="0.2">
      <c r="A247" s="500">
        <v>1</v>
      </c>
      <c r="B247" s="14" t="s">
        <v>304</v>
      </c>
      <c r="C247" s="14" t="s">
        <v>303</v>
      </c>
      <c r="D247" s="821"/>
      <c r="E247" s="821"/>
      <c r="F247" s="17" t="s">
        <v>14</v>
      </c>
      <c r="G247" s="15">
        <v>500</v>
      </c>
      <c r="H247" s="201"/>
      <c r="I247" s="13">
        <v>0.08</v>
      </c>
      <c r="J247" s="503">
        <f t="shared" ref="J247" si="144">H247*I247+H247</f>
        <v>0</v>
      </c>
      <c r="K247" s="504">
        <f t="shared" ref="K247" si="145">G247*H247</f>
        <v>0</v>
      </c>
      <c r="L247" s="503">
        <f t="shared" ref="L247" si="146">M247-K247</f>
        <v>0</v>
      </c>
      <c r="M247" s="505">
        <f t="shared" ref="M247" si="147">G247*J247</f>
        <v>0</v>
      </c>
      <c r="N247" s="17" t="s">
        <v>195</v>
      </c>
    </row>
    <row r="248" spans="1:14" s="44" customFormat="1" x14ac:dyDescent="0.2">
      <c r="A248" s="80"/>
      <c r="B248" s="758"/>
      <c r="C248" s="758"/>
      <c r="D248" s="822"/>
      <c r="E248" s="822"/>
      <c r="F248" s="81"/>
      <c r="G248" s="82"/>
      <c r="H248" s="868" t="s">
        <v>19</v>
      </c>
      <c r="I248" s="868"/>
      <c r="J248" s="710"/>
      <c r="K248" s="18">
        <f>SUM(K247)</f>
        <v>0</v>
      </c>
      <c r="L248" s="19">
        <f>SUM(L247)</f>
        <v>0</v>
      </c>
      <c r="M248" s="239">
        <f>SUM(M247)</f>
        <v>0</v>
      </c>
      <c r="N248" s="81"/>
    </row>
    <row r="249" spans="1:14" s="44" customFormat="1" x14ac:dyDescent="0.2">
      <c r="A249" s="80"/>
      <c r="B249" s="219"/>
      <c r="C249" s="219"/>
      <c r="D249" s="219"/>
      <c r="E249" s="219"/>
      <c r="F249" s="85"/>
      <c r="G249" s="82"/>
      <c r="H249" s="92"/>
      <c r="I249" s="191"/>
      <c r="J249" s="191"/>
      <c r="K249" s="111"/>
      <c r="L249" s="112"/>
      <c r="M249" s="240"/>
      <c r="N249" s="81"/>
    </row>
    <row r="250" spans="1:14" s="44" customFormat="1" ht="24" x14ac:dyDescent="0.2">
      <c r="A250" s="80"/>
      <c r="B250" s="220" t="s">
        <v>454</v>
      </c>
      <c r="C250" s="220"/>
      <c r="D250" s="478"/>
      <c r="E250" s="478"/>
      <c r="F250" s="93"/>
      <c r="G250" s="82"/>
      <c r="H250" s="92"/>
      <c r="I250" s="86"/>
      <c r="J250" s="183"/>
      <c r="K250" s="87"/>
      <c r="L250" s="88"/>
      <c r="M250" s="246"/>
      <c r="N250" s="81"/>
    </row>
    <row r="251" spans="1:14" s="43" customFormat="1" ht="36" x14ac:dyDescent="0.2">
      <c r="A251" s="89" t="s">
        <v>1</v>
      </c>
      <c r="B251" s="218" t="s">
        <v>2</v>
      </c>
      <c r="C251" s="218" t="s">
        <v>178</v>
      </c>
      <c r="D251" s="364" t="s">
        <v>3</v>
      </c>
      <c r="E251" s="23" t="s">
        <v>177</v>
      </c>
      <c r="F251" s="89" t="s">
        <v>4</v>
      </c>
      <c r="G251" s="262" t="s">
        <v>5</v>
      </c>
      <c r="H251" s="70" t="s">
        <v>6</v>
      </c>
      <c r="I251" s="263" t="s">
        <v>7</v>
      </c>
      <c r="J251" s="10" t="s">
        <v>112</v>
      </c>
      <c r="K251" s="90" t="s">
        <v>8</v>
      </c>
      <c r="L251" s="70" t="s">
        <v>9</v>
      </c>
      <c r="M251" s="70" t="s">
        <v>10</v>
      </c>
      <c r="N251" s="264" t="s">
        <v>11</v>
      </c>
    </row>
    <row r="252" spans="1:14" s="44" customFormat="1" ht="24" x14ac:dyDescent="0.2">
      <c r="A252" s="75">
        <v>1</v>
      </c>
      <c r="B252" s="479" t="s">
        <v>200</v>
      </c>
      <c r="C252" s="878" t="s">
        <v>209</v>
      </c>
      <c r="D252" s="480"/>
      <c r="E252" s="481"/>
      <c r="F252" s="169" t="s">
        <v>21</v>
      </c>
      <c r="G252" s="15">
        <v>150</v>
      </c>
      <c r="H252" s="203"/>
      <c r="I252" s="76">
        <v>0.08</v>
      </c>
      <c r="J252" s="12">
        <f t="shared" ref="J252" si="148">H252*I252+H252</f>
        <v>0</v>
      </c>
      <c r="K252" s="11">
        <f t="shared" ref="K252" si="149">G252*H252</f>
        <v>0</v>
      </c>
      <c r="L252" s="12">
        <f t="shared" ref="L252" si="150">M252-K252</f>
        <v>0</v>
      </c>
      <c r="M252" s="236">
        <f t="shared" ref="M252" si="151">G252*J252</f>
        <v>0</v>
      </c>
      <c r="N252" s="17" t="s">
        <v>195</v>
      </c>
    </row>
    <row r="253" spans="1:14" s="44" customFormat="1" ht="24" x14ac:dyDescent="0.2">
      <c r="A253" s="75">
        <v>2</v>
      </c>
      <c r="B253" s="482" t="s">
        <v>201</v>
      </c>
      <c r="C253" s="878"/>
      <c r="D253" s="582"/>
      <c r="E253" s="821"/>
      <c r="F253" s="260" t="s">
        <v>21</v>
      </c>
      <c r="G253" s="15">
        <v>150</v>
      </c>
      <c r="H253" s="203"/>
      <c r="I253" s="78">
        <v>0.08</v>
      </c>
      <c r="J253" s="12">
        <f t="shared" ref="J253:J282" si="152">H253*I253+H253</f>
        <v>0</v>
      </c>
      <c r="K253" s="11">
        <f t="shared" ref="K253:K282" si="153">G253*H253</f>
        <v>0</v>
      </c>
      <c r="L253" s="12">
        <f t="shared" ref="L253:L282" si="154">M253-K253</f>
        <v>0</v>
      </c>
      <c r="M253" s="236">
        <f t="shared" ref="M253:M282" si="155">G253*J253</f>
        <v>0</v>
      </c>
      <c r="N253" s="17" t="s">
        <v>334</v>
      </c>
    </row>
    <row r="254" spans="1:14" s="44" customFormat="1" ht="24" x14ac:dyDescent="0.2">
      <c r="A254" s="75">
        <v>3</v>
      </c>
      <c r="B254" s="483" t="s">
        <v>202</v>
      </c>
      <c r="C254" s="878"/>
      <c r="D254" s="582"/>
      <c r="E254" s="821"/>
      <c r="F254" s="261" t="s">
        <v>21</v>
      </c>
      <c r="G254" s="15">
        <v>1500</v>
      </c>
      <c r="H254" s="203"/>
      <c r="I254" s="73">
        <v>0.08</v>
      </c>
      <c r="J254" s="12">
        <f t="shared" si="152"/>
        <v>0</v>
      </c>
      <c r="K254" s="11">
        <f t="shared" si="153"/>
        <v>0</v>
      </c>
      <c r="L254" s="12">
        <f t="shared" si="154"/>
        <v>0</v>
      </c>
      <c r="M254" s="236">
        <f t="shared" si="155"/>
        <v>0</v>
      </c>
      <c r="N254" s="17" t="s">
        <v>383</v>
      </c>
    </row>
    <row r="255" spans="1:14" s="44" customFormat="1" ht="24" x14ac:dyDescent="0.2">
      <c r="A255" s="75">
        <v>4</v>
      </c>
      <c r="B255" s="483" t="s">
        <v>203</v>
      </c>
      <c r="C255" s="878"/>
      <c r="D255" s="582"/>
      <c r="E255" s="821"/>
      <c r="F255" s="261" t="s">
        <v>21</v>
      </c>
      <c r="G255" s="15">
        <v>300</v>
      </c>
      <c r="H255" s="203"/>
      <c r="I255" s="73">
        <v>0.08</v>
      </c>
      <c r="J255" s="12">
        <f t="shared" si="152"/>
        <v>0</v>
      </c>
      <c r="K255" s="11">
        <f t="shared" si="153"/>
        <v>0</v>
      </c>
      <c r="L255" s="12">
        <f t="shared" si="154"/>
        <v>0</v>
      </c>
      <c r="M255" s="236">
        <f t="shared" si="155"/>
        <v>0</v>
      </c>
      <c r="N255" s="890" t="s">
        <v>334</v>
      </c>
    </row>
    <row r="256" spans="1:14" s="44" customFormat="1" ht="24" x14ac:dyDescent="0.2">
      <c r="A256" s="75">
        <v>5</v>
      </c>
      <c r="B256" s="483" t="s">
        <v>204</v>
      </c>
      <c r="C256" s="878"/>
      <c r="D256" s="582"/>
      <c r="E256" s="821"/>
      <c r="F256" s="261" t="s">
        <v>21</v>
      </c>
      <c r="G256" s="15">
        <v>300</v>
      </c>
      <c r="H256" s="203"/>
      <c r="I256" s="73">
        <v>0.08</v>
      </c>
      <c r="J256" s="12">
        <f t="shared" si="152"/>
        <v>0</v>
      </c>
      <c r="K256" s="11">
        <f t="shared" si="153"/>
        <v>0</v>
      </c>
      <c r="L256" s="12">
        <f t="shared" si="154"/>
        <v>0</v>
      </c>
      <c r="M256" s="236">
        <f t="shared" si="155"/>
        <v>0</v>
      </c>
      <c r="N256" s="891"/>
    </row>
    <row r="257" spans="1:14" s="44" customFormat="1" ht="24" x14ac:dyDescent="0.2">
      <c r="A257" s="75">
        <v>6</v>
      </c>
      <c r="B257" s="483" t="s">
        <v>205</v>
      </c>
      <c r="C257" s="878"/>
      <c r="D257" s="582"/>
      <c r="E257" s="821"/>
      <c r="F257" s="261" t="s">
        <v>21</v>
      </c>
      <c r="G257" s="15">
        <v>300</v>
      </c>
      <c r="H257" s="203"/>
      <c r="I257" s="73">
        <v>0.08</v>
      </c>
      <c r="J257" s="12">
        <f t="shared" si="152"/>
        <v>0</v>
      </c>
      <c r="K257" s="11">
        <f t="shared" si="153"/>
        <v>0</v>
      </c>
      <c r="L257" s="12">
        <f t="shared" si="154"/>
        <v>0</v>
      </c>
      <c r="M257" s="236">
        <f t="shared" si="155"/>
        <v>0</v>
      </c>
      <c r="N257" s="891"/>
    </row>
    <row r="258" spans="1:14" s="44" customFormat="1" ht="24" x14ac:dyDescent="0.2">
      <c r="A258" s="75">
        <v>7</v>
      </c>
      <c r="B258" s="483" t="s">
        <v>206</v>
      </c>
      <c r="C258" s="878"/>
      <c r="D258" s="582"/>
      <c r="E258" s="821"/>
      <c r="F258" s="261" t="s">
        <v>21</v>
      </c>
      <c r="G258" s="15">
        <v>500</v>
      </c>
      <c r="H258" s="203"/>
      <c r="I258" s="73">
        <v>0.08</v>
      </c>
      <c r="J258" s="12">
        <f t="shared" si="152"/>
        <v>0</v>
      </c>
      <c r="K258" s="11">
        <f t="shared" si="153"/>
        <v>0</v>
      </c>
      <c r="L258" s="12">
        <f t="shared" si="154"/>
        <v>0</v>
      </c>
      <c r="M258" s="236">
        <f t="shared" si="155"/>
        <v>0</v>
      </c>
      <c r="N258" s="891"/>
    </row>
    <row r="259" spans="1:14" s="44" customFormat="1" ht="24" x14ac:dyDescent="0.2">
      <c r="A259" s="75">
        <v>8</v>
      </c>
      <c r="B259" s="483" t="s">
        <v>207</v>
      </c>
      <c r="C259" s="878"/>
      <c r="D259" s="582"/>
      <c r="E259" s="821"/>
      <c r="F259" s="261" t="s">
        <v>21</v>
      </c>
      <c r="G259" s="15">
        <v>100</v>
      </c>
      <c r="H259" s="203"/>
      <c r="I259" s="73">
        <v>0.08</v>
      </c>
      <c r="J259" s="12">
        <f t="shared" si="152"/>
        <v>0</v>
      </c>
      <c r="K259" s="11">
        <f t="shared" si="153"/>
        <v>0</v>
      </c>
      <c r="L259" s="12">
        <f t="shared" si="154"/>
        <v>0</v>
      </c>
      <c r="M259" s="236">
        <f t="shared" si="155"/>
        <v>0</v>
      </c>
      <c r="N259" s="892"/>
    </row>
    <row r="260" spans="1:14" s="44" customFormat="1" ht="24" x14ac:dyDescent="0.2">
      <c r="A260" s="75">
        <v>9</v>
      </c>
      <c r="B260" s="483" t="s">
        <v>208</v>
      </c>
      <c r="C260" s="878"/>
      <c r="D260" s="582"/>
      <c r="E260" s="821"/>
      <c r="F260" s="261" t="s">
        <v>21</v>
      </c>
      <c r="G260" s="15">
        <v>50</v>
      </c>
      <c r="H260" s="203"/>
      <c r="I260" s="73">
        <v>0.08</v>
      </c>
      <c r="J260" s="12">
        <f t="shared" si="152"/>
        <v>0</v>
      </c>
      <c r="K260" s="11">
        <f t="shared" si="153"/>
        <v>0</v>
      </c>
      <c r="L260" s="12">
        <f t="shared" si="154"/>
        <v>0</v>
      </c>
      <c r="M260" s="236">
        <f t="shared" si="155"/>
        <v>0</v>
      </c>
      <c r="N260" s="17" t="s">
        <v>195</v>
      </c>
    </row>
    <row r="261" spans="1:14" s="44" customFormat="1" ht="72" x14ac:dyDescent="0.2">
      <c r="A261" s="75">
        <v>10</v>
      </c>
      <c r="B261" s="221" t="s">
        <v>225</v>
      </c>
      <c r="C261" s="221" t="s">
        <v>210</v>
      </c>
      <c r="D261" s="470"/>
      <c r="E261" s="471"/>
      <c r="F261" s="170" t="s">
        <v>14</v>
      </c>
      <c r="G261" s="15">
        <v>2000</v>
      </c>
      <c r="H261" s="203"/>
      <c r="I261" s="74">
        <v>0.08</v>
      </c>
      <c r="J261" s="12">
        <f t="shared" si="152"/>
        <v>0</v>
      </c>
      <c r="K261" s="11">
        <f t="shared" si="153"/>
        <v>0</v>
      </c>
      <c r="L261" s="12">
        <f t="shared" si="154"/>
        <v>0</v>
      </c>
      <c r="M261" s="236">
        <f t="shared" si="155"/>
        <v>0</v>
      </c>
      <c r="N261" s="17" t="s">
        <v>401</v>
      </c>
    </row>
    <row r="262" spans="1:14" s="44" customFormat="1" ht="36.75" customHeight="1" x14ac:dyDescent="0.2">
      <c r="A262" s="75">
        <v>11</v>
      </c>
      <c r="B262" s="45" t="s">
        <v>211</v>
      </c>
      <c r="C262" s="221" t="s">
        <v>210</v>
      </c>
      <c r="D262" s="484"/>
      <c r="E262" s="485"/>
      <c r="F262" s="79" t="s">
        <v>14</v>
      </c>
      <c r="G262" s="15">
        <v>100</v>
      </c>
      <c r="H262" s="203"/>
      <c r="I262" s="73">
        <v>0.08</v>
      </c>
      <c r="J262" s="12">
        <f t="shared" si="152"/>
        <v>0</v>
      </c>
      <c r="K262" s="11">
        <f t="shared" si="153"/>
        <v>0</v>
      </c>
      <c r="L262" s="12">
        <f t="shared" si="154"/>
        <v>0</v>
      </c>
      <c r="M262" s="236">
        <f t="shared" si="155"/>
        <v>0</v>
      </c>
      <c r="N262" s="17" t="s">
        <v>334</v>
      </c>
    </row>
    <row r="263" spans="1:14" s="44" customFormat="1" ht="29.25" customHeight="1" x14ac:dyDescent="0.2">
      <c r="A263" s="75">
        <v>12</v>
      </c>
      <c r="B263" s="584" t="s">
        <v>312</v>
      </c>
      <c r="C263" s="406"/>
      <c r="D263" s="583"/>
      <c r="E263" s="485"/>
      <c r="F263" s="79" t="s">
        <v>14</v>
      </c>
      <c r="G263" s="15">
        <v>50</v>
      </c>
      <c r="H263" s="203"/>
      <c r="I263" s="73">
        <v>0.08</v>
      </c>
      <c r="J263" s="12">
        <f t="shared" si="152"/>
        <v>0</v>
      </c>
      <c r="K263" s="11">
        <f t="shared" si="153"/>
        <v>0</v>
      </c>
      <c r="L263" s="12">
        <f t="shared" si="154"/>
        <v>0</v>
      </c>
      <c r="M263" s="236">
        <f t="shared" si="155"/>
        <v>0</v>
      </c>
      <c r="N263" s="17" t="s">
        <v>334</v>
      </c>
    </row>
    <row r="264" spans="1:14" s="44" customFormat="1" ht="72" x14ac:dyDescent="0.2">
      <c r="A264" s="75">
        <v>13</v>
      </c>
      <c r="B264" s="406" t="s">
        <v>212</v>
      </c>
      <c r="C264" s="406" t="s">
        <v>213</v>
      </c>
      <c r="D264" s="821"/>
      <c r="E264" s="821"/>
      <c r="F264" s="17" t="s">
        <v>14</v>
      </c>
      <c r="G264" s="15">
        <v>100</v>
      </c>
      <c r="H264" s="201"/>
      <c r="I264" s="13">
        <v>0.08</v>
      </c>
      <c r="J264" s="12">
        <f t="shared" si="152"/>
        <v>0</v>
      </c>
      <c r="K264" s="11">
        <f t="shared" si="153"/>
        <v>0</v>
      </c>
      <c r="L264" s="12">
        <f t="shared" si="154"/>
        <v>0</v>
      </c>
      <c r="M264" s="236">
        <f t="shared" si="155"/>
        <v>0</v>
      </c>
      <c r="N264" s="17" t="s">
        <v>334</v>
      </c>
    </row>
    <row r="265" spans="1:14" s="44" customFormat="1" ht="36" x14ac:dyDescent="0.2">
      <c r="A265" s="75">
        <v>14</v>
      </c>
      <c r="B265" s="486" t="s">
        <v>60</v>
      </c>
      <c r="C265" s="406"/>
      <c r="D265" s="821"/>
      <c r="E265" s="487"/>
      <c r="F265" s="172" t="s">
        <v>14</v>
      </c>
      <c r="G265" s="199">
        <v>6000</v>
      </c>
      <c r="H265" s="231"/>
      <c r="I265" s="78">
        <v>0.08</v>
      </c>
      <c r="J265" s="12">
        <f t="shared" si="152"/>
        <v>0</v>
      </c>
      <c r="K265" s="11">
        <f t="shared" si="153"/>
        <v>0</v>
      </c>
      <c r="L265" s="12">
        <f t="shared" si="154"/>
        <v>0</v>
      </c>
      <c r="M265" s="236">
        <f t="shared" si="155"/>
        <v>0</v>
      </c>
      <c r="N265" s="530" t="s">
        <v>401</v>
      </c>
    </row>
    <row r="266" spans="1:14" s="44" customFormat="1" ht="12" x14ac:dyDescent="0.2">
      <c r="A266" s="75">
        <v>15</v>
      </c>
      <c r="B266" s="486" t="s">
        <v>62</v>
      </c>
      <c r="C266" s="406"/>
      <c r="D266" s="821"/>
      <c r="E266" s="487"/>
      <c r="F266" s="175" t="s">
        <v>14</v>
      </c>
      <c r="G266" s="15">
        <v>1000</v>
      </c>
      <c r="H266" s="203"/>
      <c r="I266" s="73">
        <v>0.08</v>
      </c>
      <c r="J266" s="12">
        <f t="shared" si="152"/>
        <v>0</v>
      </c>
      <c r="K266" s="11">
        <f t="shared" si="153"/>
        <v>0</v>
      </c>
      <c r="L266" s="12">
        <f t="shared" si="154"/>
        <v>0</v>
      </c>
      <c r="M266" s="236">
        <f t="shared" si="155"/>
        <v>0</v>
      </c>
      <c r="N266" s="17" t="s">
        <v>334</v>
      </c>
    </row>
    <row r="267" spans="1:14" s="44" customFormat="1" ht="12" x14ac:dyDescent="0.2">
      <c r="A267" s="75">
        <v>16</v>
      </c>
      <c r="B267" s="488" t="s">
        <v>63</v>
      </c>
      <c r="C267" s="489"/>
      <c r="D267" s="490"/>
      <c r="E267" s="491"/>
      <c r="F267" s="174" t="s">
        <v>14</v>
      </c>
      <c r="G267" s="15">
        <v>1000</v>
      </c>
      <c r="H267" s="203"/>
      <c r="I267" s="73">
        <v>0.08</v>
      </c>
      <c r="J267" s="12">
        <f t="shared" si="152"/>
        <v>0</v>
      </c>
      <c r="K267" s="11">
        <f t="shared" si="153"/>
        <v>0</v>
      </c>
      <c r="L267" s="12">
        <f t="shared" si="154"/>
        <v>0</v>
      </c>
      <c r="M267" s="236">
        <f t="shared" si="155"/>
        <v>0</v>
      </c>
      <c r="N267" s="17" t="s">
        <v>334</v>
      </c>
    </row>
    <row r="268" spans="1:14" s="44" customFormat="1" ht="24" x14ac:dyDescent="0.2">
      <c r="A268" s="75">
        <v>17</v>
      </c>
      <c r="B268" s="492" t="s">
        <v>146</v>
      </c>
      <c r="C268" s="492" t="s">
        <v>215</v>
      </c>
      <c r="D268" s="493"/>
      <c r="E268" s="494"/>
      <c r="F268" s="176" t="s">
        <v>14</v>
      </c>
      <c r="G268" s="15">
        <v>15</v>
      </c>
      <c r="H268" s="203"/>
      <c r="I268" s="73">
        <v>0.08</v>
      </c>
      <c r="J268" s="12">
        <f t="shared" si="152"/>
        <v>0</v>
      </c>
      <c r="K268" s="11">
        <f t="shared" si="153"/>
        <v>0</v>
      </c>
      <c r="L268" s="12">
        <f t="shared" si="154"/>
        <v>0</v>
      </c>
      <c r="M268" s="236">
        <f t="shared" si="155"/>
        <v>0</v>
      </c>
      <c r="N268" s="17" t="s">
        <v>334</v>
      </c>
    </row>
    <row r="269" spans="1:14" s="44" customFormat="1" ht="24" x14ac:dyDescent="0.2">
      <c r="A269" s="75">
        <v>18</v>
      </c>
      <c r="B269" s="495" t="s">
        <v>64</v>
      </c>
      <c r="C269" s="495"/>
      <c r="D269" s="496"/>
      <c r="E269" s="497"/>
      <c r="F269" s="173" t="s">
        <v>14</v>
      </c>
      <c r="G269" s="15">
        <v>20</v>
      </c>
      <c r="H269" s="203"/>
      <c r="I269" s="73">
        <v>0.08</v>
      </c>
      <c r="J269" s="12">
        <f t="shared" si="152"/>
        <v>0</v>
      </c>
      <c r="K269" s="11">
        <f t="shared" si="153"/>
        <v>0</v>
      </c>
      <c r="L269" s="12">
        <f t="shared" si="154"/>
        <v>0</v>
      </c>
      <c r="M269" s="236">
        <f t="shared" si="155"/>
        <v>0</v>
      </c>
      <c r="N269" s="17" t="s">
        <v>334</v>
      </c>
    </row>
    <row r="270" spans="1:14" s="44" customFormat="1" ht="36" x14ac:dyDescent="0.2">
      <c r="A270" s="75">
        <v>19</v>
      </c>
      <c r="B270" s="46" t="s">
        <v>154</v>
      </c>
      <c r="C270" s="46"/>
      <c r="D270" s="470"/>
      <c r="E270" s="471"/>
      <c r="F270" s="177" t="s">
        <v>14</v>
      </c>
      <c r="G270" s="198">
        <v>100</v>
      </c>
      <c r="H270" s="202"/>
      <c r="I270" s="74">
        <v>0.08</v>
      </c>
      <c r="J270" s="12">
        <f t="shared" si="152"/>
        <v>0</v>
      </c>
      <c r="K270" s="11">
        <f t="shared" si="153"/>
        <v>0</v>
      </c>
      <c r="L270" s="12">
        <f t="shared" si="154"/>
        <v>0</v>
      </c>
      <c r="M270" s="236">
        <f t="shared" si="155"/>
        <v>0</v>
      </c>
      <c r="N270" s="512" t="s">
        <v>334</v>
      </c>
    </row>
    <row r="271" spans="1:14" s="44" customFormat="1" ht="36" x14ac:dyDescent="0.2">
      <c r="A271" s="75">
        <v>20</v>
      </c>
      <c r="B271" s="406" t="s">
        <v>155</v>
      </c>
      <c r="C271" s="406"/>
      <c r="D271" s="821"/>
      <c r="E271" s="821"/>
      <c r="F271" s="17" t="s">
        <v>14</v>
      </c>
      <c r="G271" s="15">
        <v>100</v>
      </c>
      <c r="H271" s="201"/>
      <c r="I271" s="13">
        <v>0.08</v>
      </c>
      <c r="J271" s="12">
        <f t="shared" si="152"/>
        <v>0</v>
      </c>
      <c r="K271" s="11">
        <f t="shared" si="153"/>
        <v>0</v>
      </c>
      <c r="L271" s="12">
        <f t="shared" si="154"/>
        <v>0</v>
      </c>
      <c r="M271" s="236">
        <f t="shared" si="155"/>
        <v>0</v>
      </c>
      <c r="N271" s="17" t="s">
        <v>334</v>
      </c>
    </row>
    <row r="272" spans="1:14" s="44" customFormat="1" ht="24" x14ac:dyDescent="0.2">
      <c r="A272" s="75">
        <v>21</v>
      </c>
      <c r="B272" s="406" t="s">
        <v>216</v>
      </c>
      <c r="C272" s="406" t="s">
        <v>209</v>
      </c>
      <c r="D272" s="821"/>
      <c r="E272" s="821"/>
      <c r="F272" s="17" t="s">
        <v>14</v>
      </c>
      <c r="G272" s="15">
        <v>10</v>
      </c>
      <c r="H272" s="201"/>
      <c r="I272" s="13">
        <v>0.08</v>
      </c>
      <c r="J272" s="12">
        <f t="shared" si="152"/>
        <v>0</v>
      </c>
      <c r="K272" s="11">
        <f t="shared" si="153"/>
        <v>0</v>
      </c>
      <c r="L272" s="12">
        <f t="shared" si="154"/>
        <v>0</v>
      </c>
      <c r="M272" s="236">
        <f t="shared" si="155"/>
        <v>0</v>
      </c>
      <c r="N272" s="17" t="s">
        <v>334</v>
      </c>
    </row>
    <row r="273" spans="1:15" s="44" customFormat="1" ht="12" x14ac:dyDescent="0.2">
      <c r="A273" s="75">
        <v>22</v>
      </c>
      <c r="B273" s="406" t="s">
        <v>65</v>
      </c>
      <c r="C273" s="406"/>
      <c r="D273" s="821"/>
      <c r="E273" s="473"/>
      <c r="F273" s="171" t="s">
        <v>14</v>
      </c>
      <c r="G273" s="15">
        <v>300</v>
      </c>
      <c r="H273" s="204"/>
      <c r="I273" s="179">
        <v>0.08</v>
      </c>
      <c r="J273" s="12">
        <f t="shared" si="152"/>
        <v>0</v>
      </c>
      <c r="K273" s="11">
        <f t="shared" si="153"/>
        <v>0</v>
      </c>
      <c r="L273" s="12">
        <f t="shared" si="154"/>
        <v>0</v>
      </c>
      <c r="M273" s="236">
        <f t="shared" si="155"/>
        <v>0</v>
      </c>
      <c r="N273" s="17" t="s">
        <v>334</v>
      </c>
      <c r="O273" s="80"/>
    </row>
    <row r="274" spans="1:15" s="44" customFormat="1" ht="12" x14ac:dyDescent="0.2">
      <c r="A274" s="75">
        <v>23</v>
      </c>
      <c r="B274" s="406" t="s">
        <v>66</v>
      </c>
      <c r="C274" s="406"/>
      <c r="D274" s="821"/>
      <c r="E274" s="473"/>
      <c r="F274" s="171" t="s">
        <v>14</v>
      </c>
      <c r="G274" s="15">
        <v>100</v>
      </c>
      <c r="H274" s="204"/>
      <c r="I274" s="179">
        <v>0.08</v>
      </c>
      <c r="J274" s="12">
        <f t="shared" si="152"/>
        <v>0</v>
      </c>
      <c r="K274" s="11">
        <f t="shared" si="153"/>
        <v>0</v>
      </c>
      <c r="L274" s="12">
        <f t="shared" si="154"/>
        <v>0</v>
      </c>
      <c r="M274" s="236">
        <f t="shared" si="155"/>
        <v>0</v>
      </c>
      <c r="N274" s="17" t="s">
        <v>334</v>
      </c>
      <c r="O274" s="80"/>
    </row>
    <row r="275" spans="1:15" s="44" customFormat="1" ht="12" x14ac:dyDescent="0.2">
      <c r="A275" s="75">
        <v>24</v>
      </c>
      <c r="B275" s="406" t="s">
        <v>134</v>
      </c>
      <c r="C275" s="406"/>
      <c r="D275" s="821"/>
      <c r="E275" s="821"/>
      <c r="F275" s="17" t="s">
        <v>14</v>
      </c>
      <c r="G275" s="15">
        <v>500</v>
      </c>
      <c r="H275" s="204"/>
      <c r="I275" s="179">
        <v>0.08</v>
      </c>
      <c r="J275" s="12">
        <f t="shared" si="152"/>
        <v>0</v>
      </c>
      <c r="K275" s="11">
        <f t="shared" si="153"/>
        <v>0</v>
      </c>
      <c r="L275" s="12">
        <f t="shared" si="154"/>
        <v>0</v>
      </c>
      <c r="M275" s="236">
        <f t="shared" si="155"/>
        <v>0</v>
      </c>
      <c r="N275" s="17" t="s">
        <v>334</v>
      </c>
      <c r="O275" s="80"/>
    </row>
    <row r="276" spans="1:15" s="44" customFormat="1" ht="12" x14ac:dyDescent="0.2">
      <c r="A276" s="75">
        <v>25</v>
      </c>
      <c r="B276" s="406" t="s">
        <v>67</v>
      </c>
      <c r="C276" s="406"/>
      <c r="D276" s="821"/>
      <c r="E276" s="821"/>
      <c r="F276" s="17" t="s">
        <v>14</v>
      </c>
      <c r="G276" s="15">
        <v>4000</v>
      </c>
      <c r="H276" s="204"/>
      <c r="I276" s="179">
        <v>0.08</v>
      </c>
      <c r="J276" s="12">
        <f t="shared" si="152"/>
        <v>0</v>
      </c>
      <c r="K276" s="11">
        <f t="shared" si="153"/>
        <v>0</v>
      </c>
      <c r="L276" s="12">
        <f t="shared" si="154"/>
        <v>0</v>
      </c>
      <c r="M276" s="236">
        <f t="shared" si="155"/>
        <v>0</v>
      </c>
      <c r="N276" s="17" t="s">
        <v>334</v>
      </c>
      <c r="O276" s="80"/>
    </row>
    <row r="277" spans="1:15" s="44" customFormat="1" ht="12" x14ac:dyDescent="0.2">
      <c r="A277" s="75">
        <v>26</v>
      </c>
      <c r="B277" s="406" t="s">
        <v>68</v>
      </c>
      <c r="C277" s="406"/>
      <c r="D277" s="821"/>
      <c r="E277" s="821"/>
      <c r="F277" s="17" t="s">
        <v>14</v>
      </c>
      <c r="G277" s="15">
        <v>200</v>
      </c>
      <c r="H277" s="204"/>
      <c r="I277" s="179">
        <v>0.08</v>
      </c>
      <c r="J277" s="12">
        <f t="shared" si="152"/>
        <v>0</v>
      </c>
      <c r="K277" s="11">
        <f t="shared" si="153"/>
        <v>0</v>
      </c>
      <c r="L277" s="12">
        <f t="shared" si="154"/>
        <v>0</v>
      </c>
      <c r="M277" s="236">
        <f t="shared" si="155"/>
        <v>0</v>
      </c>
      <c r="N277" s="17" t="s">
        <v>334</v>
      </c>
      <c r="O277" s="80"/>
    </row>
    <row r="278" spans="1:15" s="44" customFormat="1" ht="12" x14ac:dyDescent="0.2">
      <c r="A278" s="75">
        <v>27</v>
      </c>
      <c r="B278" s="406" t="s">
        <v>69</v>
      </c>
      <c r="C278" s="406"/>
      <c r="D278" s="821"/>
      <c r="E278" s="821"/>
      <c r="F278" s="17" t="s">
        <v>14</v>
      </c>
      <c r="G278" s="15">
        <v>1000</v>
      </c>
      <c r="H278" s="204"/>
      <c r="I278" s="179">
        <v>0.08</v>
      </c>
      <c r="J278" s="12">
        <f t="shared" si="152"/>
        <v>0</v>
      </c>
      <c r="K278" s="11">
        <f t="shared" si="153"/>
        <v>0</v>
      </c>
      <c r="L278" s="12">
        <f t="shared" si="154"/>
        <v>0</v>
      </c>
      <c r="M278" s="236">
        <f t="shared" si="155"/>
        <v>0</v>
      </c>
      <c r="N278" s="17" t="s">
        <v>334</v>
      </c>
      <c r="O278" s="80"/>
    </row>
    <row r="279" spans="1:15" s="44" customFormat="1" ht="24" x14ac:dyDescent="0.2">
      <c r="A279" s="75">
        <v>28</v>
      </c>
      <c r="B279" s="406" t="s">
        <v>385</v>
      </c>
      <c r="C279" s="406"/>
      <c r="D279" s="821"/>
      <c r="E279" s="821"/>
      <c r="F279" s="17" t="s">
        <v>14</v>
      </c>
      <c r="G279" s="15">
        <v>2000</v>
      </c>
      <c r="H279" s="204"/>
      <c r="I279" s="179">
        <v>0.08</v>
      </c>
      <c r="J279" s="12">
        <f t="shared" si="152"/>
        <v>0</v>
      </c>
      <c r="K279" s="11">
        <f t="shared" si="153"/>
        <v>0</v>
      </c>
      <c r="L279" s="12">
        <f t="shared" si="154"/>
        <v>0</v>
      </c>
      <c r="M279" s="236">
        <f t="shared" si="155"/>
        <v>0</v>
      </c>
      <c r="N279" s="17" t="s">
        <v>334</v>
      </c>
      <c r="O279" s="80"/>
    </row>
    <row r="280" spans="1:15" s="44" customFormat="1" ht="24" x14ac:dyDescent="0.2">
      <c r="A280" s="75">
        <v>29</v>
      </c>
      <c r="B280" s="406" t="s">
        <v>192</v>
      </c>
      <c r="C280" s="406" t="s">
        <v>193</v>
      </c>
      <c r="D280" s="821"/>
      <c r="E280" s="821"/>
      <c r="F280" s="17" t="s">
        <v>14</v>
      </c>
      <c r="G280" s="15">
        <v>2000</v>
      </c>
      <c r="H280" s="204"/>
      <c r="I280" s="179">
        <v>0.08</v>
      </c>
      <c r="J280" s="12">
        <f t="shared" si="152"/>
        <v>0</v>
      </c>
      <c r="K280" s="11">
        <f t="shared" si="153"/>
        <v>0</v>
      </c>
      <c r="L280" s="12">
        <f t="shared" si="154"/>
        <v>0</v>
      </c>
      <c r="M280" s="236">
        <f t="shared" si="155"/>
        <v>0</v>
      </c>
      <c r="N280" s="17" t="s">
        <v>334</v>
      </c>
      <c r="O280" s="80"/>
    </row>
    <row r="281" spans="1:15" s="44" customFormat="1" ht="24" x14ac:dyDescent="0.2">
      <c r="A281" s="75">
        <v>30</v>
      </c>
      <c r="B281" s="406" t="s">
        <v>191</v>
      </c>
      <c r="C281" s="406" t="s">
        <v>193</v>
      </c>
      <c r="D281" s="821"/>
      <c r="E281" s="821"/>
      <c r="F281" s="17" t="s">
        <v>14</v>
      </c>
      <c r="G281" s="15">
        <v>1000</v>
      </c>
      <c r="H281" s="204"/>
      <c r="I281" s="179">
        <v>0.08</v>
      </c>
      <c r="J281" s="12">
        <f t="shared" si="152"/>
        <v>0</v>
      </c>
      <c r="K281" s="11">
        <f t="shared" si="153"/>
        <v>0</v>
      </c>
      <c r="L281" s="12">
        <f t="shared" si="154"/>
        <v>0</v>
      </c>
      <c r="M281" s="236">
        <f t="shared" si="155"/>
        <v>0</v>
      </c>
      <c r="N281" s="17" t="s">
        <v>334</v>
      </c>
      <c r="O281" s="80"/>
    </row>
    <row r="282" spans="1:15" s="44" customFormat="1" ht="36" x14ac:dyDescent="0.2">
      <c r="A282" s="75">
        <v>31</v>
      </c>
      <c r="B282" s="406" t="s">
        <v>310</v>
      </c>
      <c r="C282" s="406" t="s">
        <v>311</v>
      </c>
      <c r="D282" s="821"/>
      <c r="E282" s="821"/>
      <c r="F282" s="17" t="s">
        <v>14</v>
      </c>
      <c r="G282" s="15">
        <v>2</v>
      </c>
      <c r="H282" s="204"/>
      <c r="I282" s="179">
        <v>0.08</v>
      </c>
      <c r="J282" s="12">
        <f t="shared" si="152"/>
        <v>0</v>
      </c>
      <c r="K282" s="11">
        <f t="shared" si="153"/>
        <v>0</v>
      </c>
      <c r="L282" s="12">
        <f t="shared" si="154"/>
        <v>0</v>
      </c>
      <c r="M282" s="236">
        <f t="shared" si="155"/>
        <v>0</v>
      </c>
      <c r="N282" s="17" t="s">
        <v>334</v>
      </c>
      <c r="O282" s="80"/>
    </row>
    <row r="283" spans="1:15" s="44" customFormat="1" x14ac:dyDescent="0.2">
      <c r="A283" s="80"/>
      <c r="B283" s="47"/>
      <c r="C283" s="47"/>
      <c r="D283" s="822"/>
      <c r="E283" s="822"/>
      <c r="F283" s="81"/>
      <c r="G283" s="82"/>
      <c r="H283" s="868" t="s">
        <v>19</v>
      </c>
      <c r="I283" s="868"/>
      <c r="J283" s="120"/>
      <c r="K283" s="18">
        <f>SUM(K252:K282)</f>
        <v>0</v>
      </c>
      <c r="L283" s="19">
        <f>SUM(L252:L282)</f>
        <v>0</v>
      </c>
      <c r="M283" s="239">
        <f>SUM(M252:M282)</f>
        <v>0</v>
      </c>
      <c r="N283" s="17"/>
    </row>
    <row r="284" spans="1:15" s="44" customFormat="1" x14ac:dyDescent="0.2">
      <c r="A284" s="148"/>
      <c r="B284" s="143"/>
      <c r="C284" s="143"/>
      <c r="D284" s="822"/>
      <c r="E284" s="822"/>
      <c r="F284" s="151"/>
      <c r="G284" s="149"/>
      <c r="H284" s="150"/>
      <c r="I284" s="124"/>
      <c r="J284" s="124"/>
      <c r="K284" s="111"/>
      <c r="L284" s="112"/>
      <c r="M284" s="240"/>
      <c r="N284" s="81"/>
    </row>
    <row r="285" spans="1:15" s="44" customFormat="1" ht="12" x14ac:dyDescent="0.2">
      <c r="A285" s="148"/>
      <c r="B285" s="143"/>
      <c r="C285" s="143"/>
      <c r="D285" s="822"/>
      <c r="E285" s="822"/>
      <c r="F285" s="151"/>
      <c r="G285" s="149"/>
      <c r="H285" s="150"/>
      <c r="I285" s="152"/>
      <c r="J285" s="150"/>
      <c r="K285" s="87"/>
      <c r="L285" s="88"/>
      <c r="M285" s="246"/>
      <c r="N285" s="81"/>
    </row>
    <row r="286" spans="1:15" s="44" customFormat="1" ht="12" x14ac:dyDescent="0.2">
      <c r="A286" s="80"/>
      <c r="B286" s="498" t="s">
        <v>455</v>
      </c>
      <c r="C286" s="498"/>
      <c r="D286" s="842"/>
      <c r="E286" s="842"/>
      <c r="F286" s="85"/>
      <c r="G286" s="82"/>
      <c r="H286" s="92"/>
      <c r="I286" s="86"/>
      <c r="J286" s="183"/>
      <c r="K286" s="87"/>
      <c r="L286" s="88"/>
      <c r="M286" s="246"/>
      <c r="N286" s="81"/>
    </row>
    <row r="287" spans="1:15" s="43" customFormat="1" ht="36" x14ac:dyDescent="0.2">
      <c r="A287" s="89" t="s">
        <v>1</v>
      </c>
      <c r="B287" s="89" t="s">
        <v>2</v>
      </c>
      <c r="C287" s="89" t="s">
        <v>178</v>
      </c>
      <c r="D287" s="364" t="s">
        <v>3</v>
      </c>
      <c r="E287" s="23" t="s">
        <v>177</v>
      </c>
      <c r="F287" s="89" t="s">
        <v>4</v>
      </c>
      <c r="G287" s="262" t="s">
        <v>5</v>
      </c>
      <c r="H287" s="70" t="s">
        <v>6</v>
      </c>
      <c r="I287" s="263" t="s">
        <v>7</v>
      </c>
      <c r="J287" s="499" t="s">
        <v>112</v>
      </c>
      <c r="K287" s="90" t="s">
        <v>8</v>
      </c>
      <c r="L287" s="70" t="s">
        <v>9</v>
      </c>
      <c r="M287" s="70" t="s">
        <v>10</v>
      </c>
      <c r="N287" s="264" t="s">
        <v>11</v>
      </c>
    </row>
    <row r="288" spans="1:15" s="44" customFormat="1" ht="12" x14ac:dyDescent="0.2">
      <c r="A288" s="509">
        <v>1</v>
      </c>
      <c r="B288" s="511" t="s">
        <v>395</v>
      </c>
      <c r="C288" s="511"/>
      <c r="D288" s="484"/>
      <c r="E288" s="485"/>
      <c r="F288" s="174" t="s">
        <v>396</v>
      </c>
      <c r="G288" s="15">
        <v>1500</v>
      </c>
      <c r="H288" s="201"/>
      <c r="I288" s="73">
        <v>0.08</v>
      </c>
      <c r="J288" s="503">
        <f t="shared" ref="J288:J293" si="156">H288*I288+H288</f>
        <v>0</v>
      </c>
      <c r="K288" s="504">
        <f t="shared" ref="K288:K293" si="157">G288*H288</f>
        <v>0</v>
      </c>
      <c r="L288" s="503">
        <f t="shared" ref="L288:L293" si="158">M288-K288</f>
        <v>0</v>
      </c>
      <c r="M288" s="505">
        <f t="shared" ref="M288:M293" si="159">G288*J288</f>
        <v>0</v>
      </c>
      <c r="N288" s="891"/>
    </row>
    <row r="289" spans="1:14" s="44" customFormat="1" ht="12" x14ac:dyDescent="0.2">
      <c r="A289" s="509">
        <v>2</v>
      </c>
      <c r="B289" s="511" t="s">
        <v>70</v>
      </c>
      <c r="C289" s="511"/>
      <c r="D289" s="484"/>
      <c r="E289" s="485"/>
      <c r="F289" s="174" t="s">
        <v>14</v>
      </c>
      <c r="G289" s="15">
        <v>900</v>
      </c>
      <c r="H289" s="201"/>
      <c r="I289" s="73">
        <v>0.08</v>
      </c>
      <c r="J289" s="503">
        <f t="shared" si="156"/>
        <v>0</v>
      </c>
      <c r="K289" s="504">
        <f t="shared" si="157"/>
        <v>0</v>
      </c>
      <c r="L289" s="503">
        <f t="shared" si="158"/>
        <v>0</v>
      </c>
      <c r="M289" s="505">
        <f t="shared" si="159"/>
        <v>0</v>
      </c>
      <c r="N289" s="891"/>
    </row>
    <row r="290" spans="1:14" s="44" customFormat="1" ht="12" x14ac:dyDescent="0.2">
      <c r="A290" s="509">
        <v>3</v>
      </c>
      <c r="B290" s="511" t="s">
        <v>415</v>
      </c>
      <c r="C290" s="511"/>
      <c r="D290" s="484"/>
      <c r="E290" s="485"/>
      <c r="F290" s="174" t="s">
        <v>14</v>
      </c>
      <c r="G290" s="15">
        <v>1500</v>
      </c>
      <c r="H290" s="201"/>
      <c r="I290" s="73">
        <v>0.08</v>
      </c>
      <c r="J290" s="503">
        <f t="shared" si="156"/>
        <v>0</v>
      </c>
      <c r="K290" s="504">
        <f t="shared" si="157"/>
        <v>0</v>
      </c>
      <c r="L290" s="503">
        <f t="shared" si="158"/>
        <v>0</v>
      </c>
      <c r="M290" s="505">
        <f t="shared" si="159"/>
        <v>0</v>
      </c>
      <c r="N290" s="891"/>
    </row>
    <row r="291" spans="1:14" s="44" customFormat="1" ht="12" x14ac:dyDescent="0.2">
      <c r="A291" s="509">
        <v>4</v>
      </c>
      <c r="B291" s="511" t="s">
        <v>71</v>
      </c>
      <c r="C291" s="511"/>
      <c r="D291" s="484"/>
      <c r="E291" s="485"/>
      <c r="F291" s="174" t="s">
        <v>46</v>
      </c>
      <c r="G291" s="15">
        <v>150</v>
      </c>
      <c r="H291" s="201"/>
      <c r="I291" s="73">
        <v>0.08</v>
      </c>
      <c r="J291" s="503">
        <f t="shared" si="156"/>
        <v>0</v>
      </c>
      <c r="K291" s="504">
        <f t="shared" si="157"/>
        <v>0</v>
      </c>
      <c r="L291" s="503">
        <f t="shared" si="158"/>
        <v>0</v>
      </c>
      <c r="M291" s="505">
        <f t="shared" si="159"/>
        <v>0</v>
      </c>
      <c r="N291" s="891"/>
    </row>
    <row r="292" spans="1:14" s="44" customFormat="1" ht="12" x14ac:dyDescent="0.2">
      <c r="A292" s="509">
        <v>5</v>
      </c>
      <c r="B292" s="232" t="s">
        <v>72</v>
      </c>
      <c r="C292" s="232"/>
      <c r="D292" s="470"/>
      <c r="E292" s="471"/>
      <c r="F292" s="177" t="s">
        <v>14</v>
      </c>
      <c r="G292" s="15">
        <v>2000</v>
      </c>
      <c r="H292" s="201"/>
      <c r="I292" s="73">
        <v>0.08</v>
      </c>
      <c r="J292" s="503">
        <f t="shared" si="156"/>
        <v>0</v>
      </c>
      <c r="K292" s="504">
        <f t="shared" si="157"/>
        <v>0</v>
      </c>
      <c r="L292" s="503">
        <f t="shared" si="158"/>
        <v>0</v>
      </c>
      <c r="M292" s="505">
        <f t="shared" si="159"/>
        <v>0</v>
      </c>
      <c r="N292" s="891"/>
    </row>
    <row r="293" spans="1:14" s="44" customFormat="1" ht="36" x14ac:dyDescent="0.2">
      <c r="A293" s="509">
        <v>6</v>
      </c>
      <c r="B293" s="230" t="s">
        <v>262</v>
      </c>
      <c r="C293" s="230" t="s">
        <v>295</v>
      </c>
      <c r="D293" s="820"/>
      <c r="E293" s="820"/>
      <c r="F293" s="513" t="s">
        <v>14</v>
      </c>
      <c r="G293" s="198">
        <v>700</v>
      </c>
      <c r="H293" s="514"/>
      <c r="I293" s="74">
        <v>0.08</v>
      </c>
      <c r="J293" s="503">
        <f t="shared" si="156"/>
        <v>0</v>
      </c>
      <c r="K293" s="504">
        <f t="shared" si="157"/>
        <v>0</v>
      </c>
      <c r="L293" s="503">
        <f t="shared" si="158"/>
        <v>0</v>
      </c>
      <c r="M293" s="505">
        <f t="shared" si="159"/>
        <v>0</v>
      </c>
      <c r="N293" s="892"/>
    </row>
    <row r="294" spans="1:14" s="44" customFormat="1" ht="24" x14ac:dyDescent="0.2">
      <c r="A294" s="509">
        <v>7</v>
      </c>
      <c r="B294" s="14" t="s">
        <v>145</v>
      </c>
      <c r="C294" s="14"/>
      <c r="D294" s="821"/>
      <c r="E294" s="821"/>
      <c r="F294" s="502" t="s">
        <v>30</v>
      </c>
      <c r="G294" s="15">
        <v>10</v>
      </c>
      <c r="H294" s="201"/>
      <c r="I294" s="13">
        <v>0.08</v>
      </c>
      <c r="J294" s="503">
        <f t="shared" ref="J294:J300" si="160">H294*I294+H294</f>
        <v>0</v>
      </c>
      <c r="K294" s="504">
        <f t="shared" ref="K294:K300" si="161">G294*H294</f>
        <v>0</v>
      </c>
      <c r="L294" s="503">
        <f t="shared" ref="L294:L300" si="162">M294-K294</f>
        <v>0</v>
      </c>
      <c r="M294" s="505">
        <f t="shared" ref="M294:M300" si="163">G294*J294</f>
        <v>0</v>
      </c>
      <c r="N294" s="890" t="s">
        <v>397</v>
      </c>
    </row>
    <row r="295" spans="1:14" s="44" customFormat="1" ht="24" x14ac:dyDescent="0.2">
      <c r="A295" s="509">
        <v>8</v>
      </c>
      <c r="B295" s="14" t="s">
        <v>144</v>
      </c>
      <c r="C295" s="14"/>
      <c r="D295" s="821"/>
      <c r="E295" s="821"/>
      <c r="F295" s="502" t="s">
        <v>30</v>
      </c>
      <c r="G295" s="15">
        <v>40</v>
      </c>
      <c r="H295" s="201"/>
      <c r="I295" s="13">
        <v>0.08</v>
      </c>
      <c r="J295" s="503">
        <f t="shared" si="160"/>
        <v>0</v>
      </c>
      <c r="K295" s="504">
        <f t="shared" si="161"/>
        <v>0</v>
      </c>
      <c r="L295" s="503">
        <f t="shared" si="162"/>
        <v>0</v>
      </c>
      <c r="M295" s="505">
        <f t="shared" si="163"/>
        <v>0</v>
      </c>
      <c r="N295" s="891"/>
    </row>
    <row r="296" spans="1:14" s="44" customFormat="1" ht="24" x14ac:dyDescent="0.2">
      <c r="A296" s="509">
        <v>9</v>
      </c>
      <c r="B296" s="14" t="s">
        <v>143</v>
      </c>
      <c r="C296" s="14"/>
      <c r="D296" s="821"/>
      <c r="E296" s="821"/>
      <c r="F296" s="502" t="s">
        <v>30</v>
      </c>
      <c r="G296" s="15">
        <v>10</v>
      </c>
      <c r="H296" s="201"/>
      <c r="I296" s="13">
        <v>0.08</v>
      </c>
      <c r="J296" s="503">
        <f t="shared" si="160"/>
        <v>0</v>
      </c>
      <c r="K296" s="504">
        <f t="shared" si="161"/>
        <v>0</v>
      </c>
      <c r="L296" s="503">
        <f t="shared" si="162"/>
        <v>0</v>
      </c>
      <c r="M296" s="505">
        <f t="shared" si="163"/>
        <v>0</v>
      </c>
      <c r="N296" s="891"/>
    </row>
    <row r="297" spans="1:14" s="44" customFormat="1" ht="24" x14ac:dyDescent="0.2">
      <c r="A297" s="509">
        <v>10</v>
      </c>
      <c r="B297" s="14" t="s">
        <v>142</v>
      </c>
      <c r="C297" s="14"/>
      <c r="D297" s="821"/>
      <c r="E297" s="821"/>
      <c r="F297" s="502" t="s">
        <v>30</v>
      </c>
      <c r="G297" s="15">
        <v>40</v>
      </c>
      <c r="H297" s="201"/>
      <c r="I297" s="13">
        <v>0.08</v>
      </c>
      <c r="J297" s="503">
        <f t="shared" si="160"/>
        <v>0</v>
      </c>
      <c r="K297" s="504">
        <f t="shared" si="161"/>
        <v>0</v>
      </c>
      <c r="L297" s="503">
        <f t="shared" si="162"/>
        <v>0</v>
      </c>
      <c r="M297" s="505">
        <f t="shared" si="163"/>
        <v>0</v>
      </c>
      <c r="N297" s="891"/>
    </row>
    <row r="298" spans="1:14" s="44" customFormat="1" ht="24" x14ac:dyDescent="0.2">
      <c r="A298" s="509">
        <v>11</v>
      </c>
      <c r="B298" s="14" t="s">
        <v>141</v>
      </c>
      <c r="C298" s="14"/>
      <c r="D298" s="821"/>
      <c r="E298" s="821"/>
      <c r="F298" s="502" t="s">
        <v>30</v>
      </c>
      <c r="G298" s="15">
        <v>30</v>
      </c>
      <c r="H298" s="201"/>
      <c r="I298" s="13">
        <v>0.08</v>
      </c>
      <c r="J298" s="503">
        <f t="shared" si="160"/>
        <v>0</v>
      </c>
      <c r="K298" s="504">
        <f t="shared" si="161"/>
        <v>0</v>
      </c>
      <c r="L298" s="503">
        <f t="shared" si="162"/>
        <v>0</v>
      </c>
      <c r="M298" s="505">
        <f t="shared" si="163"/>
        <v>0</v>
      </c>
      <c r="N298" s="891"/>
    </row>
    <row r="299" spans="1:14" s="44" customFormat="1" ht="24" x14ac:dyDescent="0.2">
      <c r="A299" s="509">
        <v>12</v>
      </c>
      <c r="B299" s="14" t="s">
        <v>140</v>
      </c>
      <c r="C299" s="14"/>
      <c r="D299" s="821"/>
      <c r="E299" s="821"/>
      <c r="F299" s="502" t="s">
        <v>30</v>
      </c>
      <c r="G299" s="15">
        <v>40</v>
      </c>
      <c r="H299" s="201"/>
      <c r="I299" s="13">
        <v>0.08</v>
      </c>
      <c r="J299" s="503">
        <f t="shared" si="160"/>
        <v>0</v>
      </c>
      <c r="K299" s="504">
        <f t="shared" si="161"/>
        <v>0</v>
      </c>
      <c r="L299" s="503">
        <f t="shared" si="162"/>
        <v>0</v>
      </c>
      <c r="M299" s="505">
        <f t="shared" si="163"/>
        <v>0</v>
      </c>
      <c r="N299" s="891"/>
    </row>
    <row r="300" spans="1:14" s="44" customFormat="1" ht="24" x14ac:dyDescent="0.2">
      <c r="A300" s="509">
        <v>13</v>
      </c>
      <c r="B300" s="14" t="s">
        <v>139</v>
      </c>
      <c r="C300" s="14"/>
      <c r="D300" s="821"/>
      <c r="E300" s="821"/>
      <c r="F300" s="502" t="s">
        <v>30</v>
      </c>
      <c r="G300" s="15">
        <v>10</v>
      </c>
      <c r="H300" s="201"/>
      <c r="I300" s="13">
        <v>0.08</v>
      </c>
      <c r="J300" s="503">
        <f t="shared" si="160"/>
        <v>0</v>
      </c>
      <c r="K300" s="504">
        <f t="shared" si="161"/>
        <v>0</v>
      </c>
      <c r="L300" s="503">
        <f t="shared" si="162"/>
        <v>0</v>
      </c>
      <c r="M300" s="505">
        <f t="shared" si="163"/>
        <v>0</v>
      </c>
      <c r="N300" s="892"/>
    </row>
    <row r="301" spans="1:14" s="44" customFormat="1" ht="24" x14ac:dyDescent="0.2">
      <c r="A301" s="509">
        <v>14</v>
      </c>
      <c r="B301" s="14" t="s">
        <v>404</v>
      </c>
      <c r="C301" s="14"/>
      <c r="D301" s="821"/>
      <c r="E301" s="821"/>
      <c r="F301" s="502" t="s">
        <v>14</v>
      </c>
      <c r="G301" s="15">
        <v>50</v>
      </c>
      <c r="H301" s="201"/>
      <c r="I301" s="13">
        <v>0.08</v>
      </c>
      <c r="J301" s="503">
        <f t="shared" ref="J301:J303" si="164">H301*I301+H301</f>
        <v>0</v>
      </c>
      <c r="K301" s="504">
        <f t="shared" ref="K301:K303" si="165">G301*H301</f>
        <v>0</v>
      </c>
      <c r="L301" s="503">
        <f t="shared" ref="L301:L303" si="166">M301-K301</f>
        <v>0</v>
      </c>
      <c r="M301" s="505">
        <f t="shared" ref="M301:M303" si="167">G301*J301</f>
        <v>0</v>
      </c>
      <c r="N301" s="17" t="s">
        <v>195</v>
      </c>
    </row>
    <row r="302" spans="1:14" s="44" customFormat="1" ht="24" x14ac:dyDescent="0.2">
      <c r="A302" s="509">
        <v>15</v>
      </c>
      <c r="B302" s="14" t="s">
        <v>61</v>
      </c>
      <c r="C302" s="14" t="s">
        <v>214</v>
      </c>
      <c r="D302" s="821"/>
      <c r="E302" s="821"/>
      <c r="F302" s="502" t="s">
        <v>14</v>
      </c>
      <c r="G302" s="15">
        <v>8000</v>
      </c>
      <c r="H302" s="201"/>
      <c r="I302" s="13">
        <v>0.08</v>
      </c>
      <c r="J302" s="503">
        <f t="shared" si="164"/>
        <v>0</v>
      </c>
      <c r="K302" s="504">
        <f t="shared" si="165"/>
        <v>0</v>
      </c>
      <c r="L302" s="503">
        <f t="shared" si="166"/>
        <v>0</v>
      </c>
      <c r="M302" s="505">
        <f t="shared" si="167"/>
        <v>0</v>
      </c>
      <c r="N302" s="17" t="s">
        <v>195</v>
      </c>
    </row>
    <row r="303" spans="1:14" s="44" customFormat="1" ht="12" x14ac:dyDescent="0.2">
      <c r="A303" s="509">
        <v>16</v>
      </c>
      <c r="B303" s="14" t="s">
        <v>185</v>
      </c>
      <c r="C303" s="14"/>
      <c r="D303" s="821"/>
      <c r="E303" s="821"/>
      <c r="F303" s="502" t="s">
        <v>46</v>
      </c>
      <c r="G303" s="15">
        <v>3</v>
      </c>
      <c r="H303" s="201"/>
      <c r="I303" s="13">
        <v>0.08</v>
      </c>
      <c r="J303" s="503">
        <f t="shared" si="164"/>
        <v>0</v>
      </c>
      <c r="K303" s="504">
        <f t="shared" si="165"/>
        <v>0</v>
      </c>
      <c r="L303" s="503">
        <f t="shared" si="166"/>
        <v>0</v>
      </c>
      <c r="M303" s="505">
        <f t="shared" si="167"/>
        <v>0</v>
      </c>
      <c r="N303" s="17" t="s">
        <v>402</v>
      </c>
    </row>
    <row r="304" spans="1:14" s="44" customFormat="1" ht="17.25" customHeight="1" x14ac:dyDescent="0.2">
      <c r="A304" s="509">
        <v>17</v>
      </c>
      <c r="B304" s="14" t="s">
        <v>147</v>
      </c>
      <c r="C304" s="14"/>
      <c r="D304" s="821"/>
      <c r="E304" s="821"/>
      <c r="F304" s="502" t="s">
        <v>30</v>
      </c>
      <c r="G304" s="15">
        <v>100</v>
      </c>
      <c r="H304" s="201"/>
      <c r="I304" s="13">
        <v>0.08</v>
      </c>
      <c r="J304" s="503">
        <f t="shared" ref="J304:J308" si="168">H304*I304+H304</f>
        <v>0</v>
      </c>
      <c r="K304" s="504">
        <f t="shared" ref="K304:K308" si="169">G304*H304</f>
        <v>0</v>
      </c>
      <c r="L304" s="503">
        <f t="shared" ref="L304:L308" si="170">M304-K304</f>
        <v>0</v>
      </c>
      <c r="M304" s="505">
        <f t="shared" ref="M304:M308" si="171">G304*J304</f>
        <v>0</v>
      </c>
      <c r="N304" s="17" t="s">
        <v>383</v>
      </c>
    </row>
    <row r="305" spans="1:14" s="44" customFormat="1" ht="36" x14ac:dyDescent="0.2">
      <c r="A305" s="509">
        <v>18</v>
      </c>
      <c r="B305" s="14" t="s">
        <v>218</v>
      </c>
      <c r="C305" s="14" t="s">
        <v>217</v>
      </c>
      <c r="D305" s="821"/>
      <c r="E305" s="821"/>
      <c r="F305" s="502" t="s">
        <v>14</v>
      </c>
      <c r="G305" s="15">
        <v>150</v>
      </c>
      <c r="H305" s="201"/>
      <c r="I305" s="13">
        <v>0.08</v>
      </c>
      <c r="J305" s="503">
        <f t="shared" si="168"/>
        <v>0</v>
      </c>
      <c r="K305" s="504">
        <f t="shared" si="169"/>
        <v>0</v>
      </c>
      <c r="L305" s="503">
        <f t="shared" si="170"/>
        <v>0</v>
      </c>
      <c r="M305" s="505">
        <f t="shared" si="171"/>
        <v>0</v>
      </c>
      <c r="N305" s="17" t="s">
        <v>334</v>
      </c>
    </row>
    <row r="306" spans="1:14" s="44" customFormat="1" ht="108" x14ac:dyDescent="0.2">
      <c r="A306" s="509">
        <v>19</v>
      </c>
      <c r="B306" s="55" t="s">
        <v>398</v>
      </c>
      <c r="C306" s="55" t="s">
        <v>357</v>
      </c>
      <c r="D306" s="51"/>
      <c r="E306" s="28"/>
      <c r="F306" s="29" t="s">
        <v>14</v>
      </c>
      <c r="G306" s="30">
        <v>80</v>
      </c>
      <c r="H306" s="234"/>
      <c r="I306" s="53">
        <v>0.08</v>
      </c>
      <c r="J306" s="12">
        <f t="shared" si="168"/>
        <v>0</v>
      </c>
      <c r="K306" s="11">
        <f t="shared" si="169"/>
        <v>0</v>
      </c>
      <c r="L306" s="12">
        <f t="shared" si="170"/>
        <v>0</v>
      </c>
      <c r="M306" s="236">
        <f t="shared" si="171"/>
        <v>0</v>
      </c>
      <c r="N306" s="794" t="s">
        <v>195</v>
      </c>
    </row>
    <row r="307" spans="1:14" s="44" customFormat="1" ht="36" x14ac:dyDescent="0.2">
      <c r="A307" s="509">
        <v>20</v>
      </c>
      <c r="B307" s="14" t="s">
        <v>403</v>
      </c>
      <c r="C307" s="14"/>
      <c r="D307" s="821"/>
      <c r="E307" s="821"/>
      <c r="F307" s="502" t="s">
        <v>21</v>
      </c>
      <c r="G307" s="15">
        <v>50</v>
      </c>
      <c r="H307" s="201"/>
      <c r="I307" s="13">
        <v>0.08</v>
      </c>
      <c r="J307" s="503">
        <f t="shared" si="168"/>
        <v>0</v>
      </c>
      <c r="K307" s="504">
        <f t="shared" si="169"/>
        <v>0</v>
      </c>
      <c r="L307" s="503">
        <f t="shared" si="170"/>
        <v>0</v>
      </c>
      <c r="M307" s="505">
        <f t="shared" si="171"/>
        <v>0</v>
      </c>
      <c r="N307" s="17" t="s">
        <v>334</v>
      </c>
    </row>
    <row r="308" spans="1:14" s="44" customFormat="1" ht="60" x14ac:dyDescent="0.2">
      <c r="A308" s="509">
        <v>21</v>
      </c>
      <c r="B308" s="14" t="s">
        <v>416</v>
      </c>
      <c r="C308" s="14" t="s">
        <v>417</v>
      </c>
      <c r="D308" s="821"/>
      <c r="E308" s="821"/>
      <c r="F308" s="502" t="s">
        <v>21</v>
      </c>
      <c r="G308" s="15">
        <v>4600</v>
      </c>
      <c r="H308" s="201"/>
      <c r="I308" s="13">
        <v>0.08</v>
      </c>
      <c r="J308" s="503">
        <f t="shared" si="168"/>
        <v>0</v>
      </c>
      <c r="K308" s="504">
        <f t="shared" si="169"/>
        <v>0</v>
      </c>
      <c r="L308" s="503">
        <f t="shared" si="170"/>
        <v>0</v>
      </c>
      <c r="M308" s="505">
        <f t="shared" si="171"/>
        <v>0</v>
      </c>
      <c r="N308" s="17" t="s">
        <v>400</v>
      </c>
    </row>
    <row r="309" spans="1:14" s="44" customFormat="1" x14ac:dyDescent="0.2">
      <c r="A309" s="80"/>
      <c r="B309" s="91"/>
      <c r="C309" s="91"/>
      <c r="D309" s="843"/>
      <c r="E309" s="843"/>
      <c r="F309" s="94"/>
      <c r="G309" s="82"/>
      <c r="H309" s="866" t="s">
        <v>19</v>
      </c>
      <c r="I309" s="867"/>
      <c r="J309" s="371"/>
      <c r="K309" s="178">
        <f>SUM(K288:K308)</f>
        <v>0</v>
      </c>
      <c r="L309" s="19">
        <f>SUM(L288:L308)</f>
        <v>0</v>
      </c>
      <c r="M309" s="239">
        <f>SUM(M288:M308)</f>
        <v>0</v>
      </c>
      <c r="N309" s="17"/>
    </row>
    <row r="310" spans="1:14" s="44" customFormat="1" x14ac:dyDescent="0.2">
      <c r="A310" s="80"/>
      <c r="B310" s="219"/>
      <c r="C310" s="219"/>
      <c r="D310" s="843"/>
      <c r="E310" s="843"/>
      <c r="F310" s="94"/>
      <c r="G310" s="82"/>
      <c r="H310" s="191"/>
      <c r="I310" s="191"/>
      <c r="J310" s="191"/>
      <c r="K310" s="111"/>
      <c r="L310" s="112"/>
      <c r="M310" s="240"/>
      <c r="N310" s="81"/>
    </row>
    <row r="311" spans="1:14" s="44" customFormat="1" ht="12" x14ac:dyDescent="0.2">
      <c r="A311" s="515"/>
      <c r="B311" s="516" t="s">
        <v>384</v>
      </c>
      <c r="C311" s="516"/>
      <c r="D311" s="744"/>
      <c r="E311" s="744"/>
      <c r="F311" s="83"/>
      <c r="G311" s="517"/>
      <c r="H311" s="96"/>
      <c r="I311" s="518"/>
      <c r="J311" s="518"/>
      <c r="K311" s="519"/>
      <c r="L311" s="97"/>
      <c r="M311" s="246"/>
      <c r="N311" s="81"/>
    </row>
    <row r="312" spans="1:14" s="44" customFormat="1" ht="36" x14ac:dyDescent="0.2">
      <c r="A312" s="89" t="s">
        <v>1</v>
      </c>
      <c r="B312" s="89" t="s">
        <v>2</v>
      </c>
      <c r="C312" s="89" t="s">
        <v>178</v>
      </c>
      <c r="D312" s="364" t="s">
        <v>3</v>
      </c>
      <c r="E312" s="23" t="s">
        <v>177</v>
      </c>
      <c r="F312" s="89" t="s">
        <v>4</v>
      </c>
      <c r="G312" s="262" t="s">
        <v>5</v>
      </c>
      <c r="H312" s="70" t="s">
        <v>6</v>
      </c>
      <c r="I312" s="263" t="s">
        <v>7</v>
      </c>
      <c r="J312" s="499" t="s">
        <v>112</v>
      </c>
      <c r="K312" s="90" t="s">
        <v>8</v>
      </c>
      <c r="L312" s="70" t="s">
        <v>9</v>
      </c>
      <c r="M312" s="70" t="s">
        <v>10</v>
      </c>
      <c r="N312" s="264" t="s">
        <v>11</v>
      </c>
    </row>
    <row r="313" spans="1:14" s="44" customFormat="1" ht="38.25" customHeight="1" x14ac:dyDescent="0.2">
      <c r="A313" s="506" t="s">
        <v>12</v>
      </c>
      <c r="B313" s="507" t="s">
        <v>255</v>
      </c>
      <c r="C313" s="501" t="s">
        <v>287</v>
      </c>
      <c r="D313" s="821"/>
      <c r="E313" s="821"/>
      <c r="F313" s="508" t="s">
        <v>14</v>
      </c>
      <c r="G313" s="15">
        <v>20</v>
      </c>
      <c r="H313" s="203"/>
      <c r="I313" s="522">
        <v>0.08</v>
      </c>
      <c r="J313" s="503">
        <f t="shared" ref="J313:J316" si="172">H313*I313+H313</f>
        <v>0</v>
      </c>
      <c r="K313" s="504">
        <f t="shared" ref="K313:K316" si="173">G313*H313</f>
        <v>0</v>
      </c>
      <c r="L313" s="503">
        <f t="shared" ref="L313:L316" si="174">M313-K313</f>
        <v>0</v>
      </c>
      <c r="M313" s="505">
        <f t="shared" ref="M313:M316" si="175">G313*J313</f>
        <v>0</v>
      </c>
      <c r="N313" s="890" t="s">
        <v>334</v>
      </c>
    </row>
    <row r="314" spans="1:14" s="44" customFormat="1" ht="46.5" customHeight="1" x14ac:dyDescent="0.2">
      <c r="A314" s="506" t="s">
        <v>15</v>
      </c>
      <c r="B314" s="661" t="s">
        <v>256</v>
      </c>
      <c r="C314" s="501" t="s">
        <v>257</v>
      </c>
      <c r="D314" s="821"/>
      <c r="E314" s="821"/>
      <c r="F314" s="85" t="s">
        <v>14</v>
      </c>
      <c r="G314" s="198">
        <v>35</v>
      </c>
      <c r="H314" s="203"/>
      <c r="I314" s="524">
        <v>0.08</v>
      </c>
      <c r="J314" s="503">
        <f t="shared" si="172"/>
        <v>0</v>
      </c>
      <c r="K314" s="504">
        <f t="shared" si="173"/>
        <v>0</v>
      </c>
      <c r="L314" s="503">
        <f t="shared" si="174"/>
        <v>0</v>
      </c>
      <c r="M314" s="505">
        <f t="shared" si="175"/>
        <v>0</v>
      </c>
      <c r="N314" s="891"/>
    </row>
    <row r="315" spans="1:14" s="44" customFormat="1" ht="73.5" customHeight="1" x14ac:dyDescent="0.2">
      <c r="A315" s="506" t="s">
        <v>17</v>
      </c>
      <c r="B315" s="660" t="s">
        <v>258</v>
      </c>
      <c r="C315" s="501" t="s">
        <v>259</v>
      </c>
      <c r="D315" s="821"/>
      <c r="E315" s="821"/>
      <c r="F315" s="658" t="s">
        <v>14</v>
      </c>
      <c r="G315" s="15">
        <v>70</v>
      </c>
      <c r="H315" s="203"/>
      <c r="I315" s="522">
        <v>0.08</v>
      </c>
      <c r="J315" s="503">
        <f t="shared" si="172"/>
        <v>0</v>
      </c>
      <c r="K315" s="504">
        <f t="shared" si="173"/>
        <v>0</v>
      </c>
      <c r="L315" s="503">
        <f t="shared" si="174"/>
        <v>0</v>
      </c>
      <c r="M315" s="505">
        <f t="shared" si="175"/>
        <v>0</v>
      </c>
      <c r="N315" s="891"/>
    </row>
    <row r="316" spans="1:14" s="44" customFormat="1" ht="32.25" customHeight="1" x14ac:dyDescent="0.2">
      <c r="A316" s="506" t="s">
        <v>22</v>
      </c>
      <c r="B316" s="659" t="s">
        <v>260</v>
      </c>
      <c r="C316" s="501" t="s">
        <v>261</v>
      </c>
      <c r="D316" s="821"/>
      <c r="E316" s="821"/>
      <c r="F316" s="508" t="s">
        <v>14</v>
      </c>
      <c r="G316" s="199">
        <v>120</v>
      </c>
      <c r="H316" s="203"/>
      <c r="I316" s="529">
        <v>0.08</v>
      </c>
      <c r="J316" s="503">
        <f t="shared" si="172"/>
        <v>0</v>
      </c>
      <c r="K316" s="504">
        <f t="shared" si="173"/>
        <v>0</v>
      </c>
      <c r="L316" s="503">
        <f t="shared" si="174"/>
        <v>0</v>
      </c>
      <c r="M316" s="505">
        <f t="shared" si="175"/>
        <v>0</v>
      </c>
      <c r="N316" s="892"/>
    </row>
    <row r="317" spans="1:14" s="44" customFormat="1" x14ac:dyDescent="0.2">
      <c r="A317" s="515"/>
      <c r="B317" s="531"/>
      <c r="C317" s="531"/>
      <c r="D317" s="744"/>
      <c r="E317" s="744"/>
      <c r="F317" s="80"/>
      <c r="G317" s="82"/>
      <c r="H317" s="623" t="s">
        <v>19</v>
      </c>
      <c r="I317" s="623"/>
      <c r="J317" s="623"/>
      <c r="K317" s="532">
        <f>SUM(K313:K316)</f>
        <v>0</v>
      </c>
      <c r="L317" s="533">
        <f>SUM(L313:L316)</f>
        <v>0</v>
      </c>
      <c r="M317" s="534">
        <f>SUM(M313:M316)</f>
        <v>0</v>
      </c>
      <c r="N317" s="17"/>
    </row>
    <row r="318" spans="1:14" s="44" customFormat="1" x14ac:dyDescent="0.2">
      <c r="A318" s="327"/>
      <c r="B318" s="328"/>
      <c r="C318" s="328"/>
      <c r="D318" s="744"/>
      <c r="E318" s="744"/>
      <c r="F318" s="307"/>
      <c r="G318" s="309"/>
      <c r="H318" s="323"/>
      <c r="I318" s="323"/>
      <c r="J318" s="323"/>
      <c r="K318" s="329"/>
      <c r="L318" s="330"/>
      <c r="M318" s="331"/>
      <c r="N318" s="313"/>
    </row>
    <row r="319" spans="1:14" s="44" customFormat="1" ht="12" x14ac:dyDescent="0.2">
      <c r="A319" s="515"/>
      <c r="B319" s="516" t="s">
        <v>391</v>
      </c>
      <c r="C319" s="516"/>
      <c r="D319" s="744"/>
      <c r="E319" s="744"/>
      <c r="F319" s="83"/>
      <c r="G319" s="517"/>
      <c r="H319" s="96"/>
      <c r="I319" s="518"/>
      <c r="J319" s="518"/>
      <c r="K319" s="519"/>
      <c r="L319" s="97"/>
      <c r="M319" s="246"/>
      <c r="N319" s="81"/>
    </row>
    <row r="320" spans="1:14" s="44" customFormat="1" ht="36" x14ac:dyDescent="0.2">
      <c r="A320" s="89" t="s">
        <v>1</v>
      </c>
      <c r="B320" s="89" t="s">
        <v>2</v>
      </c>
      <c r="C320" s="89" t="s">
        <v>178</v>
      </c>
      <c r="D320" s="364" t="s">
        <v>3</v>
      </c>
      <c r="E320" s="23" t="s">
        <v>177</v>
      </c>
      <c r="F320" s="89" t="s">
        <v>4</v>
      </c>
      <c r="G320" s="262" t="s">
        <v>5</v>
      </c>
      <c r="H320" s="70" t="s">
        <v>6</v>
      </c>
      <c r="I320" s="263" t="s">
        <v>7</v>
      </c>
      <c r="J320" s="499" t="s">
        <v>112</v>
      </c>
      <c r="K320" s="90" t="s">
        <v>8</v>
      </c>
      <c r="L320" s="70" t="s">
        <v>9</v>
      </c>
      <c r="M320" s="70" t="s">
        <v>10</v>
      </c>
      <c r="N320" s="264" t="s">
        <v>11</v>
      </c>
    </row>
    <row r="321" spans="1:14" s="44" customFormat="1" ht="12" x14ac:dyDescent="0.2">
      <c r="A321" s="520" t="s">
        <v>12</v>
      </c>
      <c r="B321" s="521" t="s">
        <v>73</v>
      </c>
      <c r="C321" s="521"/>
      <c r="D321" s="821"/>
      <c r="E321" s="821"/>
      <c r="F321" s="502" t="s">
        <v>14</v>
      </c>
      <c r="G321" s="15">
        <v>3000</v>
      </c>
      <c r="H321" s="203"/>
      <c r="I321" s="522">
        <v>0.08</v>
      </c>
      <c r="J321" s="503">
        <f>H321*I321+H321</f>
        <v>0</v>
      </c>
      <c r="K321" s="504">
        <f>G321*H321</f>
        <v>0</v>
      </c>
      <c r="L321" s="503">
        <f>M321-K321</f>
        <v>0</v>
      </c>
      <c r="M321" s="505">
        <f>G321*J321</f>
        <v>0</v>
      </c>
      <c r="N321" s="890" t="s">
        <v>334</v>
      </c>
    </row>
    <row r="322" spans="1:14" s="44" customFormat="1" ht="12" x14ac:dyDescent="0.2">
      <c r="A322" s="520" t="s">
        <v>15</v>
      </c>
      <c r="B322" s="521" t="s">
        <v>113</v>
      </c>
      <c r="C322" s="521"/>
      <c r="D322" s="821"/>
      <c r="E322" s="821"/>
      <c r="F322" s="502" t="s">
        <v>14</v>
      </c>
      <c r="G322" s="198">
        <v>500</v>
      </c>
      <c r="H322" s="203"/>
      <c r="I322" s="524">
        <v>0.08</v>
      </c>
      <c r="J322" s="503">
        <f t="shared" ref="J322:J328" si="176">H322*I322+H322</f>
        <v>0</v>
      </c>
      <c r="K322" s="504">
        <f t="shared" ref="K322:K328" si="177">G322*H322</f>
        <v>0</v>
      </c>
      <c r="L322" s="503">
        <f t="shared" ref="L322:L328" si="178">M322-K322</f>
        <v>0</v>
      </c>
      <c r="M322" s="505">
        <f t="shared" ref="M322:M328" si="179">G322*J322</f>
        <v>0</v>
      </c>
      <c r="N322" s="892"/>
    </row>
    <row r="323" spans="1:14" s="44" customFormat="1" ht="24" x14ac:dyDescent="0.2">
      <c r="A323" s="520" t="s">
        <v>17</v>
      </c>
      <c r="B323" s="521" t="s">
        <v>430</v>
      </c>
      <c r="C323" s="501" t="s">
        <v>259</v>
      </c>
      <c r="D323" s="821"/>
      <c r="E323" s="821"/>
      <c r="F323" s="502" t="s">
        <v>14</v>
      </c>
      <c r="G323" s="198">
        <v>100</v>
      </c>
      <c r="H323" s="203"/>
      <c r="I323" s="524">
        <v>0.08</v>
      </c>
      <c r="J323" s="503">
        <f t="shared" si="176"/>
        <v>0</v>
      </c>
      <c r="K323" s="504">
        <f t="shared" si="177"/>
        <v>0</v>
      </c>
      <c r="L323" s="503">
        <f t="shared" si="178"/>
        <v>0</v>
      </c>
      <c r="M323" s="505">
        <f t="shared" si="179"/>
        <v>0</v>
      </c>
      <c r="N323" s="512" t="s">
        <v>195</v>
      </c>
    </row>
    <row r="324" spans="1:14" s="44" customFormat="1" ht="12" x14ac:dyDescent="0.2">
      <c r="A324" s="520" t="s">
        <v>22</v>
      </c>
      <c r="B324" s="521" t="s">
        <v>74</v>
      </c>
      <c r="C324" s="521"/>
      <c r="D324" s="821"/>
      <c r="E324" s="821"/>
      <c r="F324" s="502" t="s">
        <v>14</v>
      </c>
      <c r="G324" s="198">
        <v>120</v>
      </c>
      <c r="H324" s="203"/>
      <c r="I324" s="524">
        <v>0.08</v>
      </c>
      <c r="J324" s="503">
        <f t="shared" si="176"/>
        <v>0</v>
      </c>
      <c r="K324" s="504">
        <f t="shared" si="177"/>
        <v>0</v>
      </c>
      <c r="L324" s="503">
        <f t="shared" si="178"/>
        <v>0</v>
      </c>
      <c r="M324" s="505">
        <f t="shared" si="179"/>
        <v>0</v>
      </c>
      <c r="N324" s="890" t="s">
        <v>334</v>
      </c>
    </row>
    <row r="325" spans="1:14" s="44" customFormat="1" ht="12" x14ac:dyDescent="0.2">
      <c r="A325" s="525" t="s">
        <v>31</v>
      </c>
      <c r="B325" s="526" t="s">
        <v>148</v>
      </c>
      <c r="C325" s="521"/>
      <c r="D325" s="821"/>
      <c r="E325" s="821"/>
      <c r="F325" s="502" t="s">
        <v>30</v>
      </c>
      <c r="G325" s="198">
        <v>10</v>
      </c>
      <c r="H325" s="203"/>
      <c r="I325" s="524">
        <v>0.08</v>
      </c>
      <c r="J325" s="503">
        <f t="shared" si="176"/>
        <v>0</v>
      </c>
      <c r="K325" s="504">
        <f t="shared" si="177"/>
        <v>0</v>
      </c>
      <c r="L325" s="503">
        <f t="shared" si="178"/>
        <v>0</v>
      </c>
      <c r="M325" s="505">
        <f t="shared" si="179"/>
        <v>0</v>
      </c>
      <c r="N325" s="891"/>
    </row>
    <row r="326" spans="1:14" s="44" customFormat="1" ht="36" x14ac:dyDescent="0.2">
      <c r="A326" s="525" t="s">
        <v>32</v>
      </c>
      <c r="B326" s="527" t="s">
        <v>219</v>
      </c>
      <c r="C326" s="521"/>
      <c r="D326" s="821"/>
      <c r="E326" s="821"/>
      <c r="F326" s="502" t="s">
        <v>14</v>
      </c>
      <c r="G326" s="15">
        <v>80</v>
      </c>
      <c r="H326" s="203"/>
      <c r="I326" s="522">
        <v>0.08</v>
      </c>
      <c r="J326" s="503">
        <f t="shared" si="176"/>
        <v>0</v>
      </c>
      <c r="K326" s="504">
        <f t="shared" si="177"/>
        <v>0</v>
      </c>
      <c r="L326" s="503">
        <f t="shared" si="178"/>
        <v>0</v>
      </c>
      <c r="M326" s="505">
        <f t="shared" si="179"/>
        <v>0</v>
      </c>
      <c r="N326" s="892"/>
    </row>
    <row r="327" spans="1:14" s="44" customFormat="1" ht="60" x14ac:dyDescent="0.2">
      <c r="A327" s="525" t="s">
        <v>33</v>
      </c>
      <c r="B327" s="528" t="s">
        <v>250</v>
      </c>
      <c r="C327" s="521" t="s">
        <v>251</v>
      </c>
      <c r="D327" s="821"/>
      <c r="E327" s="821"/>
      <c r="F327" s="502" t="s">
        <v>46</v>
      </c>
      <c r="G327" s="199">
        <v>500</v>
      </c>
      <c r="H327" s="203"/>
      <c r="I327" s="529">
        <v>0.08</v>
      </c>
      <c r="J327" s="503">
        <f t="shared" si="176"/>
        <v>0</v>
      </c>
      <c r="K327" s="504">
        <f t="shared" si="177"/>
        <v>0</v>
      </c>
      <c r="L327" s="503">
        <f t="shared" si="178"/>
        <v>0</v>
      </c>
      <c r="M327" s="505">
        <f t="shared" si="179"/>
        <v>0</v>
      </c>
      <c r="N327" s="530" t="s">
        <v>195</v>
      </c>
    </row>
    <row r="328" spans="1:14" s="44" customFormat="1" ht="24" x14ac:dyDescent="0.2">
      <c r="A328" s="525">
        <v>8</v>
      </c>
      <c r="B328" s="528" t="s">
        <v>377</v>
      </c>
      <c r="C328" s="521" t="s">
        <v>378</v>
      </c>
      <c r="D328" s="821"/>
      <c r="E328" s="821"/>
      <c r="F328" s="502" t="s">
        <v>21</v>
      </c>
      <c r="G328" s="199">
        <v>1100</v>
      </c>
      <c r="H328" s="203"/>
      <c r="I328" s="529">
        <v>0.08</v>
      </c>
      <c r="J328" s="503">
        <f t="shared" si="176"/>
        <v>0</v>
      </c>
      <c r="K328" s="504">
        <f t="shared" si="177"/>
        <v>0</v>
      </c>
      <c r="L328" s="503">
        <f t="shared" si="178"/>
        <v>0</v>
      </c>
      <c r="M328" s="505">
        <f t="shared" si="179"/>
        <v>0</v>
      </c>
      <c r="N328" s="530" t="s">
        <v>195</v>
      </c>
    </row>
    <row r="329" spans="1:14" s="44" customFormat="1" ht="24" x14ac:dyDescent="0.2">
      <c r="A329" s="525">
        <v>9</v>
      </c>
      <c r="B329" s="528" t="s">
        <v>426</v>
      </c>
      <c r="C329" s="521" t="s">
        <v>427</v>
      </c>
      <c r="D329" s="821"/>
      <c r="E329" s="821"/>
      <c r="F329" s="502" t="s">
        <v>14</v>
      </c>
      <c r="G329" s="199">
        <v>5000</v>
      </c>
      <c r="H329" s="203"/>
      <c r="I329" s="529">
        <v>0.08</v>
      </c>
      <c r="J329" s="503">
        <f t="shared" ref="J329:J330" si="180">H329*I329+H329</f>
        <v>0</v>
      </c>
      <c r="K329" s="504">
        <f t="shared" ref="K329:K330" si="181">G329*H329</f>
        <v>0</v>
      </c>
      <c r="L329" s="503">
        <f t="shared" ref="L329:L330" si="182">M329-K329</f>
        <v>0</v>
      </c>
      <c r="M329" s="505">
        <f t="shared" ref="M329:M330" si="183">G329*J329</f>
        <v>0</v>
      </c>
      <c r="N329" s="798" t="s">
        <v>195</v>
      </c>
    </row>
    <row r="330" spans="1:14" s="44" customFormat="1" ht="37.5" customHeight="1" x14ac:dyDescent="0.2">
      <c r="A330" s="525">
        <v>10</v>
      </c>
      <c r="B330" s="14" t="s">
        <v>370</v>
      </c>
      <c r="C330" s="14"/>
      <c r="D330" s="821"/>
      <c r="E330" s="821"/>
      <c r="F330" s="502" t="s">
        <v>21</v>
      </c>
      <c r="G330" s="15">
        <v>40</v>
      </c>
      <c r="H330" s="201"/>
      <c r="I330" s="13">
        <v>0.08</v>
      </c>
      <c r="J330" s="503">
        <f t="shared" si="180"/>
        <v>0</v>
      </c>
      <c r="K330" s="504">
        <f t="shared" si="181"/>
        <v>0</v>
      </c>
      <c r="L330" s="503">
        <f t="shared" si="182"/>
        <v>0</v>
      </c>
      <c r="M330" s="505">
        <f t="shared" si="183"/>
        <v>0</v>
      </c>
      <c r="N330" s="17" t="s">
        <v>334</v>
      </c>
    </row>
    <row r="331" spans="1:14" s="44" customFormat="1" x14ac:dyDescent="0.2">
      <c r="A331" s="515"/>
      <c r="B331" s="531"/>
      <c r="C331" s="531"/>
      <c r="D331" s="744"/>
      <c r="E331" s="744"/>
      <c r="F331" s="80"/>
      <c r="G331" s="82"/>
      <c r="H331" s="710" t="s">
        <v>19</v>
      </c>
      <c r="I331" s="710"/>
      <c r="J331" s="710"/>
      <c r="K331" s="532">
        <f>SUM(K321:K330)</f>
        <v>0</v>
      </c>
      <c r="L331" s="533">
        <f>SUM(L321:L330)</f>
        <v>0</v>
      </c>
      <c r="M331" s="534">
        <f>SUM(M321:M330)</f>
        <v>0</v>
      </c>
      <c r="N331" s="17"/>
    </row>
    <row r="332" spans="1:14" s="44" customFormat="1" x14ac:dyDescent="0.2">
      <c r="A332" s="148"/>
      <c r="B332" s="222"/>
      <c r="C332" s="222"/>
      <c r="D332" s="843"/>
      <c r="E332" s="843"/>
      <c r="F332" s="153"/>
      <c r="G332" s="149"/>
      <c r="H332" s="150"/>
      <c r="I332" s="124"/>
      <c r="J332" s="124"/>
      <c r="K332" s="111"/>
      <c r="L332" s="112"/>
      <c r="M332" s="240"/>
      <c r="N332" s="81"/>
    </row>
    <row r="333" spans="1:14" x14ac:dyDescent="0.2">
      <c r="A333" s="332"/>
      <c r="B333" s="332"/>
      <c r="C333" s="332"/>
      <c r="D333" s="24"/>
      <c r="E333" s="24"/>
      <c r="F333" s="332"/>
      <c r="G333" s="333"/>
      <c r="H333" s="334"/>
      <c r="I333" s="332"/>
      <c r="J333" s="335"/>
      <c r="K333" s="335"/>
      <c r="L333" s="335"/>
      <c r="M333" s="336"/>
      <c r="N333" s="635"/>
    </row>
    <row r="334" spans="1:14" s="9" customFormat="1" ht="12" x14ac:dyDescent="0.2">
      <c r="A334" s="515"/>
      <c r="B334" s="516" t="s">
        <v>456</v>
      </c>
      <c r="C334" s="516"/>
      <c r="D334" s="744"/>
      <c r="E334" s="744"/>
      <c r="F334" s="83"/>
      <c r="G334" s="517"/>
      <c r="H334" s="535"/>
      <c r="I334" s="518"/>
      <c r="J334" s="518"/>
      <c r="K334" s="519"/>
      <c r="L334" s="97"/>
      <c r="M334" s="246"/>
      <c r="N334" s="81"/>
    </row>
    <row r="335" spans="1:14" s="16" customFormat="1" ht="36" x14ac:dyDescent="0.2">
      <c r="A335" s="89" t="s">
        <v>1</v>
      </c>
      <c r="B335" s="89" t="s">
        <v>2</v>
      </c>
      <c r="C335" s="89" t="s">
        <v>178</v>
      </c>
      <c r="D335" s="364" t="s">
        <v>3</v>
      </c>
      <c r="E335" s="23" t="s">
        <v>177</v>
      </c>
      <c r="F335" s="89" t="s">
        <v>4</v>
      </c>
      <c r="G335" s="262" t="s">
        <v>5</v>
      </c>
      <c r="H335" s="70" t="s">
        <v>6</v>
      </c>
      <c r="I335" s="263" t="s">
        <v>7</v>
      </c>
      <c r="J335" s="499" t="s">
        <v>112</v>
      </c>
      <c r="K335" s="90" t="s">
        <v>8</v>
      </c>
      <c r="L335" s="70" t="s">
        <v>9</v>
      </c>
      <c r="M335" s="70" t="s">
        <v>10</v>
      </c>
      <c r="N335" s="264" t="s">
        <v>11</v>
      </c>
    </row>
    <row r="336" spans="1:14" s="9" customFormat="1" ht="48" x14ac:dyDescent="0.2">
      <c r="A336" s="525" t="s">
        <v>12</v>
      </c>
      <c r="B336" s="536" t="s">
        <v>124</v>
      </c>
      <c r="C336" s="521" t="s">
        <v>188</v>
      </c>
      <c r="D336" s="821"/>
      <c r="E336" s="821"/>
      <c r="F336" s="508" t="s">
        <v>14</v>
      </c>
      <c r="G336" s="15">
        <v>500</v>
      </c>
      <c r="H336" s="537"/>
      <c r="I336" s="522">
        <v>0.08</v>
      </c>
      <c r="J336" s="503">
        <f t="shared" ref="J336:J337" si="184">H336*I336+H336</f>
        <v>0</v>
      </c>
      <c r="K336" s="504">
        <f t="shared" ref="K336:K337" si="185">G336*H336</f>
        <v>0</v>
      </c>
      <c r="L336" s="503">
        <f t="shared" ref="L336:L337" si="186">M336-K336</f>
        <v>0</v>
      </c>
      <c r="M336" s="505">
        <f t="shared" ref="M336:M337" si="187">G336*J336</f>
        <v>0</v>
      </c>
      <c r="N336" s="890" t="s">
        <v>334</v>
      </c>
    </row>
    <row r="337" spans="1:14" s="9" customFormat="1" ht="48" x14ac:dyDescent="0.2">
      <c r="A337" s="538" t="s">
        <v>15</v>
      </c>
      <c r="B337" s="539" t="s">
        <v>125</v>
      </c>
      <c r="C337" s="521" t="s">
        <v>188</v>
      </c>
      <c r="D337" s="821"/>
      <c r="E337" s="821"/>
      <c r="F337" s="85" t="s">
        <v>14</v>
      </c>
      <c r="G337" s="198">
        <v>500</v>
      </c>
      <c r="H337" s="540"/>
      <c r="I337" s="524">
        <v>0.08</v>
      </c>
      <c r="J337" s="541">
        <f t="shared" si="184"/>
        <v>0</v>
      </c>
      <c r="K337" s="542">
        <f t="shared" si="185"/>
        <v>0</v>
      </c>
      <c r="L337" s="541">
        <f t="shared" si="186"/>
        <v>0</v>
      </c>
      <c r="M337" s="543">
        <f t="shared" si="187"/>
        <v>0</v>
      </c>
      <c r="N337" s="891"/>
    </row>
    <row r="338" spans="1:14" s="9" customFormat="1" ht="24" x14ac:dyDescent="0.2">
      <c r="A338" s="544" t="s">
        <v>17</v>
      </c>
      <c r="B338" s="521" t="s">
        <v>126</v>
      </c>
      <c r="C338" s="521" t="s">
        <v>188</v>
      </c>
      <c r="D338" s="821"/>
      <c r="E338" s="821"/>
      <c r="F338" s="502" t="s">
        <v>14</v>
      </c>
      <c r="G338" s="15">
        <v>500</v>
      </c>
      <c r="H338" s="545"/>
      <c r="I338" s="522">
        <v>0.08</v>
      </c>
      <c r="J338" s="503">
        <f t="shared" ref="J338" si="188">H338*I338+H338</f>
        <v>0</v>
      </c>
      <c r="K338" s="504">
        <f t="shared" ref="K338" si="189">G338*H338</f>
        <v>0</v>
      </c>
      <c r="L338" s="503">
        <f t="shared" ref="L338" si="190">M338-K338</f>
        <v>0</v>
      </c>
      <c r="M338" s="505">
        <f t="shared" ref="M338" si="191">G338*J338</f>
        <v>0</v>
      </c>
      <c r="N338" s="892"/>
    </row>
    <row r="339" spans="1:14" s="9" customFormat="1" x14ac:dyDescent="0.2">
      <c r="A339" s="515"/>
      <c r="B339" s="531"/>
      <c r="C339" s="531"/>
      <c r="D339" s="744"/>
      <c r="E339" s="744"/>
      <c r="F339" s="80"/>
      <c r="G339" s="82"/>
      <c r="H339" s="201" t="s">
        <v>19</v>
      </c>
      <c r="I339" s="370"/>
      <c r="J339" s="370"/>
      <c r="K339" s="532">
        <f>SUM(K336:K338)</f>
        <v>0</v>
      </c>
      <c r="L339" s="533">
        <f>SUM(L336:L338)</f>
        <v>0</v>
      </c>
      <c r="M339" s="534">
        <f>SUM(M336:M338)</f>
        <v>0</v>
      </c>
      <c r="N339" s="17"/>
    </row>
    <row r="340" spans="1:14" s="9" customFormat="1" ht="12" x14ac:dyDescent="0.2">
      <c r="A340" s="84"/>
      <c r="B340" s="140"/>
      <c r="C340" s="140"/>
      <c r="D340" s="744"/>
      <c r="E340" s="744"/>
      <c r="F340" s="157"/>
      <c r="G340" s="158"/>
      <c r="H340" s="206"/>
      <c r="I340" s="150"/>
      <c r="J340" s="150"/>
      <c r="K340" s="92"/>
      <c r="L340" s="98"/>
      <c r="M340" s="248"/>
      <c r="N340" s="81"/>
    </row>
    <row r="341" spans="1:14" s="9" customFormat="1" ht="12" x14ac:dyDescent="0.2">
      <c r="A341" s="84"/>
      <c r="B341" s="223"/>
      <c r="C341" s="223"/>
      <c r="D341" s="744"/>
      <c r="E341" s="744"/>
      <c r="F341" s="157"/>
      <c r="G341" s="158"/>
      <c r="H341" s="206"/>
      <c r="I341" s="150"/>
      <c r="J341" s="150"/>
      <c r="K341" s="92"/>
      <c r="L341" s="97"/>
      <c r="M341" s="246"/>
      <c r="N341" s="81"/>
    </row>
    <row r="342" spans="1:14" x14ac:dyDescent="0.2">
      <c r="A342" s="154"/>
      <c r="B342" s="125"/>
      <c r="C342" s="125"/>
      <c r="D342" s="24"/>
      <c r="E342" s="24"/>
      <c r="F342" s="154"/>
      <c r="G342" s="155"/>
      <c r="H342" s="205"/>
      <c r="I342" s="154"/>
      <c r="J342" s="156"/>
      <c r="K342" s="95"/>
      <c r="L342" s="95"/>
      <c r="M342" s="247"/>
      <c r="N342" s="636"/>
    </row>
    <row r="343" spans="1:14" ht="27.75" customHeight="1" x14ac:dyDescent="0.2">
      <c r="A343" s="515"/>
      <c r="B343" s="99" t="s">
        <v>457</v>
      </c>
      <c r="C343" s="99"/>
      <c r="D343" s="372"/>
      <c r="E343" s="372"/>
      <c r="F343" s="99"/>
      <c r="G343" s="100"/>
      <c r="H343" s="99"/>
      <c r="I343" s="99"/>
      <c r="J343" s="184"/>
      <c r="K343" s="96"/>
      <c r="L343" s="97"/>
      <c r="M343" s="246"/>
      <c r="N343" s="636"/>
    </row>
    <row r="344" spans="1:14" ht="37.5" customHeight="1" x14ac:dyDescent="0.2">
      <c r="A344" s="89" t="s">
        <v>1</v>
      </c>
      <c r="B344" s="89" t="s">
        <v>2</v>
      </c>
      <c r="C344" s="89" t="s">
        <v>178</v>
      </c>
      <c r="D344" s="364" t="s">
        <v>3</v>
      </c>
      <c r="E344" s="23" t="s">
        <v>177</v>
      </c>
      <c r="F344" s="89" t="s">
        <v>4</v>
      </c>
      <c r="G344" s="262" t="s">
        <v>5</v>
      </c>
      <c r="H344" s="70" t="s">
        <v>6</v>
      </c>
      <c r="I344" s="263" t="s">
        <v>7</v>
      </c>
      <c r="J344" s="499" t="s">
        <v>112</v>
      </c>
      <c r="K344" s="90" t="s">
        <v>8</v>
      </c>
      <c r="L344" s="70" t="s">
        <v>9</v>
      </c>
      <c r="M344" s="70" t="s">
        <v>10</v>
      </c>
      <c r="N344" s="264" t="s">
        <v>11</v>
      </c>
    </row>
    <row r="345" spans="1:14" x14ac:dyDescent="0.2">
      <c r="A345" s="544">
        <v>1</v>
      </c>
      <c r="B345" s="14" t="s">
        <v>75</v>
      </c>
      <c r="C345" s="523"/>
      <c r="D345" s="844"/>
      <c r="E345" s="844"/>
      <c r="F345" s="17" t="s">
        <v>46</v>
      </c>
      <c r="G345" s="561">
        <v>1500</v>
      </c>
      <c r="H345" s="562"/>
      <c r="I345" s="563">
        <v>0.08</v>
      </c>
      <c r="J345" s="503">
        <f t="shared" ref="J345:J361" si="192">H345*I345+H345</f>
        <v>0</v>
      </c>
      <c r="K345" s="504">
        <f t="shared" ref="K345:K361" si="193">G345*H345</f>
        <v>0</v>
      </c>
      <c r="L345" s="503">
        <f t="shared" ref="L345:L361" si="194">M345-K345</f>
        <v>0</v>
      </c>
      <c r="M345" s="505">
        <f t="shared" ref="M345:M361" si="195">G345*J345</f>
        <v>0</v>
      </c>
      <c r="N345" s="887" t="s">
        <v>334</v>
      </c>
    </row>
    <row r="346" spans="1:14" ht="24" x14ac:dyDescent="0.2">
      <c r="A346" s="544">
        <v>2</v>
      </c>
      <c r="B346" s="14" t="s">
        <v>149</v>
      </c>
      <c r="C346" s="523"/>
      <c r="D346" s="844"/>
      <c r="E346" s="844"/>
      <c r="F346" s="17" t="s">
        <v>14</v>
      </c>
      <c r="G346" s="15">
        <v>12000</v>
      </c>
      <c r="H346" s="562"/>
      <c r="I346" s="563">
        <v>0.08</v>
      </c>
      <c r="J346" s="503">
        <f t="shared" ref="J346" si="196">H346*I346+H346</f>
        <v>0</v>
      </c>
      <c r="K346" s="504">
        <f t="shared" ref="K346" si="197">G346*H346</f>
        <v>0</v>
      </c>
      <c r="L346" s="503">
        <f t="shared" ref="L346" si="198">M346-K346</f>
        <v>0</v>
      </c>
      <c r="M346" s="505">
        <f t="shared" ref="M346" si="199">G346*J346</f>
        <v>0</v>
      </c>
      <c r="N346" s="888"/>
    </row>
    <row r="347" spans="1:14" ht="24" x14ac:dyDescent="0.2">
      <c r="A347" s="544">
        <v>3</v>
      </c>
      <c r="B347" s="642" t="s">
        <v>76</v>
      </c>
      <c r="C347" s="564"/>
      <c r="D347" s="769"/>
      <c r="E347" s="769"/>
      <c r="F347" s="77" t="s">
        <v>14</v>
      </c>
      <c r="G347" s="565">
        <v>1400</v>
      </c>
      <c r="H347" s="562"/>
      <c r="I347" s="563">
        <v>0.08</v>
      </c>
      <c r="J347" s="503">
        <f t="shared" si="192"/>
        <v>0</v>
      </c>
      <c r="K347" s="504">
        <f t="shared" si="193"/>
        <v>0</v>
      </c>
      <c r="L347" s="503">
        <f t="shared" si="194"/>
        <v>0</v>
      </c>
      <c r="M347" s="505">
        <f t="shared" si="195"/>
        <v>0</v>
      </c>
      <c r="N347" s="888"/>
    </row>
    <row r="348" spans="1:14" ht="36" x14ac:dyDescent="0.2">
      <c r="A348" s="544">
        <v>4</v>
      </c>
      <c r="B348" s="642" t="s">
        <v>77</v>
      </c>
      <c r="C348" s="564"/>
      <c r="D348" s="769"/>
      <c r="E348" s="769"/>
      <c r="F348" s="77" t="s">
        <v>78</v>
      </c>
      <c r="G348" s="565">
        <v>70</v>
      </c>
      <c r="H348" s="562"/>
      <c r="I348" s="563">
        <v>0.08</v>
      </c>
      <c r="J348" s="503">
        <f t="shared" si="192"/>
        <v>0</v>
      </c>
      <c r="K348" s="504">
        <f t="shared" si="193"/>
        <v>0</v>
      </c>
      <c r="L348" s="503">
        <f t="shared" si="194"/>
        <v>0</v>
      </c>
      <c r="M348" s="505">
        <f t="shared" si="195"/>
        <v>0</v>
      </c>
      <c r="N348" s="888"/>
    </row>
    <row r="349" spans="1:14" x14ac:dyDescent="0.2">
      <c r="A349" s="544">
        <v>5</v>
      </c>
      <c r="B349" s="643" t="s">
        <v>79</v>
      </c>
      <c r="C349" s="566"/>
      <c r="D349" s="845"/>
      <c r="E349" s="845"/>
      <c r="F349" s="567" t="s">
        <v>46</v>
      </c>
      <c r="G349" s="568">
        <v>50</v>
      </c>
      <c r="H349" s="562"/>
      <c r="I349" s="563">
        <v>0.08</v>
      </c>
      <c r="J349" s="503">
        <f t="shared" si="192"/>
        <v>0</v>
      </c>
      <c r="K349" s="504">
        <f t="shared" si="193"/>
        <v>0</v>
      </c>
      <c r="L349" s="503">
        <f t="shared" si="194"/>
        <v>0</v>
      </c>
      <c r="M349" s="505">
        <f t="shared" si="195"/>
        <v>0</v>
      </c>
      <c r="N349" s="888"/>
    </row>
    <row r="350" spans="1:14" x14ac:dyDescent="0.2">
      <c r="A350" s="544">
        <v>6</v>
      </c>
      <c r="B350" s="643" t="s">
        <v>80</v>
      </c>
      <c r="C350" s="566" t="s">
        <v>190</v>
      </c>
      <c r="D350" s="845"/>
      <c r="E350" s="845"/>
      <c r="F350" s="567" t="s">
        <v>14</v>
      </c>
      <c r="G350" s="568">
        <v>150</v>
      </c>
      <c r="H350" s="562"/>
      <c r="I350" s="563">
        <v>0.08</v>
      </c>
      <c r="J350" s="503">
        <f t="shared" si="192"/>
        <v>0</v>
      </c>
      <c r="K350" s="504">
        <f t="shared" si="193"/>
        <v>0</v>
      </c>
      <c r="L350" s="503">
        <f t="shared" si="194"/>
        <v>0</v>
      </c>
      <c r="M350" s="505">
        <f t="shared" si="195"/>
        <v>0</v>
      </c>
      <c r="N350" s="888"/>
    </row>
    <row r="351" spans="1:14" x14ac:dyDescent="0.2">
      <c r="A351" s="544">
        <v>7</v>
      </c>
      <c r="B351" s="644" t="s">
        <v>81</v>
      </c>
      <c r="C351" s="566" t="s">
        <v>190</v>
      </c>
      <c r="D351" s="846"/>
      <c r="E351" s="846"/>
      <c r="F351" s="569" t="s">
        <v>14</v>
      </c>
      <c r="G351" s="565">
        <v>70</v>
      </c>
      <c r="H351" s="562"/>
      <c r="I351" s="563">
        <v>0.08</v>
      </c>
      <c r="J351" s="503">
        <f t="shared" si="192"/>
        <v>0</v>
      </c>
      <c r="K351" s="504">
        <f t="shared" si="193"/>
        <v>0</v>
      </c>
      <c r="L351" s="503">
        <f t="shared" si="194"/>
        <v>0</v>
      </c>
      <c r="M351" s="505">
        <f t="shared" si="195"/>
        <v>0</v>
      </c>
      <c r="N351" s="888"/>
    </row>
    <row r="352" spans="1:14" ht="24" x14ac:dyDescent="0.2">
      <c r="A352" s="544">
        <v>8</v>
      </c>
      <c r="B352" s="643" t="s">
        <v>228</v>
      </c>
      <c r="C352" s="566" t="s">
        <v>229</v>
      </c>
      <c r="D352" s="845"/>
      <c r="E352" s="845"/>
      <c r="F352" s="570" t="s">
        <v>227</v>
      </c>
      <c r="G352" s="568">
        <v>300</v>
      </c>
      <c r="H352" s="562"/>
      <c r="I352" s="563">
        <v>0.08</v>
      </c>
      <c r="J352" s="503">
        <f t="shared" si="192"/>
        <v>0</v>
      </c>
      <c r="K352" s="504">
        <f t="shared" si="193"/>
        <v>0</v>
      </c>
      <c r="L352" s="503">
        <f t="shared" si="194"/>
        <v>0</v>
      </c>
      <c r="M352" s="505">
        <f t="shared" si="195"/>
        <v>0</v>
      </c>
      <c r="N352" s="888"/>
    </row>
    <row r="353" spans="1:14" ht="24" x14ac:dyDescent="0.2">
      <c r="A353" s="544">
        <v>9</v>
      </c>
      <c r="B353" s="643" t="s">
        <v>285</v>
      </c>
      <c r="C353" s="647" t="s">
        <v>286</v>
      </c>
      <c r="D353" s="845"/>
      <c r="E353" s="845"/>
      <c r="F353" s="570" t="s">
        <v>227</v>
      </c>
      <c r="G353" s="568">
        <v>120</v>
      </c>
      <c r="H353" s="562"/>
      <c r="I353" s="563">
        <v>0.08</v>
      </c>
      <c r="J353" s="503">
        <f t="shared" si="192"/>
        <v>0</v>
      </c>
      <c r="K353" s="504">
        <f t="shared" si="193"/>
        <v>0</v>
      </c>
      <c r="L353" s="503">
        <f t="shared" si="194"/>
        <v>0</v>
      </c>
      <c r="M353" s="505">
        <f t="shared" si="195"/>
        <v>0</v>
      </c>
      <c r="N353" s="888"/>
    </row>
    <row r="354" spans="1:14" x14ac:dyDescent="0.2">
      <c r="A354" s="544">
        <v>10</v>
      </c>
      <c r="B354" s="91" t="s">
        <v>82</v>
      </c>
      <c r="C354" s="521"/>
      <c r="D354" s="847"/>
      <c r="E354" s="845"/>
      <c r="F354" s="570" t="s">
        <v>14</v>
      </c>
      <c r="G354" s="568">
        <v>10</v>
      </c>
      <c r="H354" s="562"/>
      <c r="I354" s="563">
        <v>0.08</v>
      </c>
      <c r="J354" s="503">
        <f t="shared" si="192"/>
        <v>0</v>
      </c>
      <c r="K354" s="504">
        <f t="shared" si="193"/>
        <v>0</v>
      </c>
      <c r="L354" s="503">
        <f t="shared" si="194"/>
        <v>0</v>
      </c>
      <c r="M354" s="505">
        <f t="shared" si="195"/>
        <v>0</v>
      </c>
      <c r="N354" s="888"/>
    </row>
    <row r="355" spans="1:14" x14ac:dyDescent="0.2">
      <c r="A355" s="544">
        <v>11</v>
      </c>
      <c r="B355" s="645" t="s">
        <v>83</v>
      </c>
      <c r="C355" s="648"/>
      <c r="D355" s="845"/>
      <c r="E355" s="845"/>
      <c r="F355" s="570" t="s">
        <v>14</v>
      </c>
      <c r="G355" s="568">
        <v>10</v>
      </c>
      <c r="H355" s="562"/>
      <c r="I355" s="563">
        <v>0.08</v>
      </c>
      <c r="J355" s="503">
        <f t="shared" si="192"/>
        <v>0</v>
      </c>
      <c r="K355" s="504">
        <f t="shared" si="193"/>
        <v>0</v>
      </c>
      <c r="L355" s="503">
        <f t="shared" si="194"/>
        <v>0</v>
      </c>
      <c r="M355" s="505">
        <f t="shared" si="195"/>
        <v>0</v>
      </c>
      <c r="N355" s="888"/>
    </row>
    <row r="356" spans="1:14" ht="24" x14ac:dyDescent="0.2">
      <c r="A356" s="544">
        <v>12</v>
      </c>
      <c r="B356" s="643" t="s">
        <v>130</v>
      </c>
      <c r="C356" s="566"/>
      <c r="D356" s="845"/>
      <c r="E356" s="845"/>
      <c r="F356" s="570" t="s">
        <v>14</v>
      </c>
      <c r="G356" s="568">
        <v>5</v>
      </c>
      <c r="H356" s="562"/>
      <c r="I356" s="563">
        <v>0.08</v>
      </c>
      <c r="J356" s="503">
        <f t="shared" si="192"/>
        <v>0</v>
      </c>
      <c r="K356" s="504">
        <f t="shared" si="193"/>
        <v>0</v>
      </c>
      <c r="L356" s="503">
        <f t="shared" si="194"/>
        <v>0</v>
      </c>
      <c r="M356" s="505">
        <f t="shared" si="195"/>
        <v>0</v>
      </c>
      <c r="N356" s="888"/>
    </row>
    <row r="357" spans="1:14" x14ac:dyDescent="0.2">
      <c r="A357" s="544">
        <v>13</v>
      </c>
      <c r="B357" s="643" t="s">
        <v>84</v>
      </c>
      <c r="C357" s="566"/>
      <c r="D357" s="845"/>
      <c r="E357" s="845"/>
      <c r="F357" s="570" t="s">
        <v>14</v>
      </c>
      <c r="G357" s="568">
        <v>20</v>
      </c>
      <c r="H357" s="562"/>
      <c r="I357" s="563">
        <v>0.08</v>
      </c>
      <c r="J357" s="503">
        <f t="shared" si="192"/>
        <v>0</v>
      </c>
      <c r="K357" s="504">
        <f t="shared" si="193"/>
        <v>0</v>
      </c>
      <c r="L357" s="503">
        <f t="shared" si="194"/>
        <v>0</v>
      </c>
      <c r="M357" s="505">
        <f t="shared" si="195"/>
        <v>0</v>
      </c>
      <c r="N357" s="888"/>
    </row>
    <row r="358" spans="1:14" x14ac:dyDescent="0.2">
      <c r="A358" s="544">
        <v>14</v>
      </c>
      <c r="B358" s="643" t="s">
        <v>85</v>
      </c>
      <c r="C358" s="566" t="s">
        <v>189</v>
      </c>
      <c r="D358" s="845"/>
      <c r="E358" s="845"/>
      <c r="F358" s="570" t="s">
        <v>14</v>
      </c>
      <c r="G358" s="568">
        <v>30</v>
      </c>
      <c r="H358" s="562"/>
      <c r="I358" s="563">
        <v>0.08</v>
      </c>
      <c r="J358" s="503">
        <f t="shared" si="192"/>
        <v>0</v>
      </c>
      <c r="K358" s="504">
        <f t="shared" si="193"/>
        <v>0</v>
      </c>
      <c r="L358" s="503">
        <f t="shared" si="194"/>
        <v>0</v>
      </c>
      <c r="M358" s="505">
        <f t="shared" si="195"/>
        <v>0</v>
      </c>
      <c r="N358" s="888"/>
    </row>
    <row r="359" spans="1:14" ht="24" x14ac:dyDescent="0.2">
      <c r="A359" s="544">
        <v>15</v>
      </c>
      <c r="B359" s="643" t="s">
        <v>86</v>
      </c>
      <c r="C359" s="566"/>
      <c r="D359" s="845"/>
      <c r="E359" s="845"/>
      <c r="F359" s="570" t="s">
        <v>14</v>
      </c>
      <c r="G359" s="568">
        <v>80</v>
      </c>
      <c r="H359" s="562"/>
      <c r="I359" s="563">
        <v>0.08</v>
      </c>
      <c r="J359" s="503">
        <f t="shared" si="192"/>
        <v>0</v>
      </c>
      <c r="K359" s="504">
        <f t="shared" si="193"/>
        <v>0</v>
      </c>
      <c r="L359" s="503">
        <f t="shared" si="194"/>
        <v>0</v>
      </c>
      <c r="M359" s="505">
        <f t="shared" si="195"/>
        <v>0</v>
      </c>
      <c r="N359" s="888"/>
    </row>
    <row r="360" spans="1:14" x14ac:dyDescent="0.2">
      <c r="A360" s="544">
        <v>16</v>
      </c>
      <c r="B360" s="646" t="s">
        <v>87</v>
      </c>
      <c r="C360" s="571"/>
      <c r="D360" s="848"/>
      <c r="E360" s="848"/>
      <c r="F360" s="572" t="s">
        <v>14</v>
      </c>
      <c r="G360" s="573">
        <v>4</v>
      </c>
      <c r="H360" s="574"/>
      <c r="I360" s="563">
        <v>0.08</v>
      </c>
      <c r="J360" s="503">
        <f t="shared" si="192"/>
        <v>0</v>
      </c>
      <c r="K360" s="504">
        <f t="shared" si="193"/>
        <v>0</v>
      </c>
      <c r="L360" s="503">
        <f t="shared" si="194"/>
        <v>0</v>
      </c>
      <c r="M360" s="505">
        <f t="shared" si="195"/>
        <v>0</v>
      </c>
      <c r="N360" s="888"/>
    </row>
    <row r="361" spans="1:14" x14ac:dyDescent="0.2">
      <c r="A361" s="544">
        <v>17</v>
      </c>
      <c r="B361" s="501" t="s">
        <v>88</v>
      </c>
      <c r="C361" s="521"/>
      <c r="D361" s="849"/>
      <c r="E361" s="849"/>
      <c r="F361" s="575" t="s">
        <v>14</v>
      </c>
      <c r="G361" s="561">
        <v>7</v>
      </c>
      <c r="H361" s="576"/>
      <c r="I361" s="577">
        <v>0.08</v>
      </c>
      <c r="J361" s="503">
        <f t="shared" si="192"/>
        <v>0</v>
      </c>
      <c r="K361" s="504">
        <f t="shared" si="193"/>
        <v>0</v>
      </c>
      <c r="L361" s="503">
        <f t="shared" si="194"/>
        <v>0</v>
      </c>
      <c r="M361" s="505">
        <f t="shared" si="195"/>
        <v>0</v>
      </c>
      <c r="N361" s="889"/>
    </row>
    <row r="362" spans="1:14" ht="19.5" customHeight="1" x14ac:dyDescent="0.2">
      <c r="A362" s="515"/>
      <c r="B362" s="531"/>
      <c r="C362" s="531"/>
      <c r="D362" s="743"/>
      <c r="E362" s="743"/>
      <c r="F362" s="578"/>
      <c r="G362" s="517"/>
      <c r="H362" s="201" t="s">
        <v>19</v>
      </c>
      <c r="I362" s="370"/>
      <c r="J362" s="370"/>
      <c r="K362" s="559">
        <f>SUM(K345:K361)</f>
        <v>0</v>
      </c>
      <c r="L362" s="560">
        <f>SUM(L345:L361)</f>
        <v>0</v>
      </c>
      <c r="M362" s="534">
        <f>SUM(M345:M361)</f>
        <v>0</v>
      </c>
      <c r="N362" s="554"/>
    </row>
    <row r="363" spans="1:14" ht="19.5" customHeight="1" x14ac:dyDescent="0.2">
      <c r="A363" s="515"/>
      <c r="B363" s="531"/>
      <c r="C363" s="531"/>
      <c r="D363" s="743"/>
      <c r="E363" s="743"/>
      <c r="F363" s="578"/>
      <c r="G363" s="517"/>
      <c r="H363" s="92"/>
      <c r="I363" s="191"/>
      <c r="J363" s="191"/>
      <c r="K363" s="655"/>
      <c r="L363" s="656"/>
      <c r="M363" s="657"/>
      <c r="N363" s="637"/>
    </row>
    <row r="364" spans="1:14" ht="27.75" customHeight="1" x14ac:dyDescent="0.2">
      <c r="A364" s="515"/>
      <c r="B364" s="547" t="s">
        <v>458</v>
      </c>
      <c r="C364" s="547"/>
      <c r="D364" s="743"/>
      <c r="E364" s="743"/>
      <c r="F364" s="578"/>
      <c r="G364" s="517"/>
      <c r="H364" s="92"/>
      <c r="I364" s="92"/>
      <c r="J364" s="92"/>
      <c r="K364" s="101"/>
      <c r="L364" s="102"/>
      <c r="M364" s="249"/>
      <c r="N364" s="636"/>
    </row>
    <row r="365" spans="1:14" ht="38.25" customHeight="1" x14ac:dyDescent="0.2">
      <c r="A365" s="89" t="s">
        <v>1</v>
      </c>
      <c r="B365" s="89" t="s">
        <v>2</v>
      </c>
      <c r="C365" s="89" t="s">
        <v>178</v>
      </c>
      <c r="D365" s="364" t="s">
        <v>3</v>
      </c>
      <c r="E365" s="23" t="s">
        <v>177</v>
      </c>
      <c r="F365" s="89" t="s">
        <v>4</v>
      </c>
      <c r="G365" s="262" t="s">
        <v>5</v>
      </c>
      <c r="H365" s="70" t="s">
        <v>6</v>
      </c>
      <c r="I365" s="263" t="s">
        <v>7</v>
      </c>
      <c r="J365" s="499" t="s">
        <v>112</v>
      </c>
      <c r="K365" s="90" t="s">
        <v>8</v>
      </c>
      <c r="L365" s="70" t="s">
        <v>9</v>
      </c>
      <c r="M365" s="70" t="s">
        <v>10</v>
      </c>
      <c r="N365" s="264" t="s">
        <v>11</v>
      </c>
    </row>
    <row r="366" spans="1:14" ht="101.25" customHeight="1" x14ac:dyDescent="0.2">
      <c r="A366" s="500">
        <v>1</v>
      </c>
      <c r="B366" s="14" t="s">
        <v>243</v>
      </c>
      <c r="C366" s="14" t="s">
        <v>244</v>
      </c>
      <c r="D366" s="850"/>
      <c r="E366" s="850"/>
      <c r="F366" s="500" t="s">
        <v>14</v>
      </c>
      <c r="G366" s="649">
        <v>700</v>
      </c>
      <c r="H366" s="650"/>
      <c r="I366" s="522">
        <v>0.08</v>
      </c>
      <c r="J366" s="503">
        <f t="shared" ref="J366" si="200">H366*I366+H366</f>
        <v>0</v>
      </c>
      <c r="K366" s="504">
        <f t="shared" ref="K366" si="201">G366*H366</f>
        <v>0</v>
      </c>
      <c r="L366" s="503">
        <f t="shared" ref="L366" si="202">M366-K366</f>
        <v>0</v>
      </c>
      <c r="M366" s="505">
        <f t="shared" ref="M366" si="203">G366*J366</f>
        <v>0</v>
      </c>
      <c r="N366" s="554" t="s">
        <v>104</v>
      </c>
    </row>
    <row r="367" spans="1:14" x14ac:dyDescent="0.2">
      <c r="A367" s="546"/>
      <c r="B367" s="546"/>
      <c r="C367" s="546"/>
      <c r="D367" s="24"/>
      <c r="E367" s="24"/>
      <c r="F367" s="546"/>
      <c r="G367" s="548"/>
      <c r="H367" s="201" t="s">
        <v>19</v>
      </c>
      <c r="I367" s="651"/>
      <c r="J367" s="652"/>
      <c r="K367" s="653">
        <f>SUM(K366)</f>
        <v>0</v>
      </c>
      <c r="L367" s="653">
        <f>SUM(L366)</f>
        <v>0</v>
      </c>
      <c r="M367" s="654">
        <f>SUM(M366)</f>
        <v>0</v>
      </c>
      <c r="N367" s="554"/>
    </row>
    <row r="368" spans="1:14" x14ac:dyDescent="0.2">
      <c r="A368" s="154"/>
      <c r="B368" s="125"/>
      <c r="C368" s="125"/>
      <c r="D368" s="24"/>
      <c r="E368" s="24"/>
      <c r="F368" s="154"/>
      <c r="G368" s="155"/>
      <c r="H368" s="205"/>
      <c r="I368" s="154"/>
      <c r="J368" s="156"/>
      <c r="K368" s="95"/>
      <c r="L368" s="95"/>
      <c r="M368" s="247"/>
      <c r="N368" s="636"/>
    </row>
    <row r="369" spans="1:14" x14ac:dyDescent="0.2">
      <c r="A369" s="154"/>
      <c r="B369" s="225"/>
      <c r="C369" s="225"/>
      <c r="D369" s="24"/>
      <c r="E369" s="24"/>
      <c r="F369" s="154"/>
      <c r="G369" s="155"/>
      <c r="H369" s="205"/>
      <c r="I369" s="154"/>
      <c r="J369" s="156"/>
      <c r="K369" s="95"/>
      <c r="L369" s="95"/>
      <c r="M369" s="247"/>
      <c r="N369" s="636"/>
    </row>
    <row r="370" spans="1:14" x14ac:dyDescent="0.2">
      <c r="A370" s="546"/>
      <c r="B370" s="547" t="s">
        <v>459</v>
      </c>
      <c r="C370" s="547"/>
      <c r="D370" s="851"/>
      <c r="E370" s="851"/>
      <c r="F370" s="546"/>
      <c r="G370" s="548"/>
      <c r="I370" s="546"/>
      <c r="J370" s="95"/>
      <c r="K370" s="95"/>
      <c r="L370" s="95"/>
      <c r="M370" s="247"/>
      <c r="N370" s="636"/>
    </row>
    <row r="371" spans="1:14" ht="36" x14ac:dyDescent="0.2">
      <c r="A371" s="89" t="s">
        <v>1</v>
      </c>
      <c r="B371" s="89" t="s">
        <v>2</v>
      </c>
      <c r="C371" s="89" t="s">
        <v>178</v>
      </c>
      <c r="D371" s="364" t="s">
        <v>3</v>
      </c>
      <c r="E371" s="23" t="s">
        <v>177</v>
      </c>
      <c r="F371" s="89" t="s">
        <v>4</v>
      </c>
      <c r="G371" s="262" t="s">
        <v>5</v>
      </c>
      <c r="H371" s="70" t="s">
        <v>6</v>
      </c>
      <c r="I371" s="263" t="s">
        <v>7</v>
      </c>
      <c r="J371" s="499" t="s">
        <v>112</v>
      </c>
      <c r="K371" s="90" t="s">
        <v>8</v>
      </c>
      <c r="L371" s="70" t="s">
        <v>9</v>
      </c>
      <c r="M371" s="70" t="s">
        <v>10</v>
      </c>
      <c r="N371" s="264" t="s">
        <v>11</v>
      </c>
    </row>
    <row r="372" spans="1:14" ht="110.25" customHeight="1" x14ac:dyDescent="0.2">
      <c r="A372" s="549">
        <v>1</v>
      </c>
      <c r="B372" s="550" t="s">
        <v>220</v>
      </c>
      <c r="C372" s="550" t="s">
        <v>221</v>
      </c>
      <c r="D372" s="51"/>
      <c r="E372" s="51"/>
      <c r="F372" s="549" t="s">
        <v>30</v>
      </c>
      <c r="G372" s="551">
        <v>50</v>
      </c>
      <c r="H372" s="552"/>
      <c r="I372" s="553">
        <v>0.08</v>
      </c>
      <c r="J372" s="503">
        <f t="shared" ref="J372:J373" si="204">H372*I372+H372</f>
        <v>0</v>
      </c>
      <c r="K372" s="504">
        <f t="shared" ref="K372" si="205">G372*H372</f>
        <v>0</v>
      </c>
      <c r="L372" s="503">
        <f t="shared" ref="L372" si="206">M372-K372</f>
        <v>0</v>
      </c>
      <c r="M372" s="505">
        <f t="shared" ref="M372" si="207">G372*J372</f>
        <v>0</v>
      </c>
      <c r="N372" s="554" t="s">
        <v>383</v>
      </c>
    </row>
    <row r="373" spans="1:14" ht="30" customHeight="1" x14ac:dyDescent="0.2">
      <c r="A373" s="549">
        <v>2</v>
      </c>
      <c r="B373" s="550" t="s">
        <v>222</v>
      </c>
      <c r="C373" s="550" t="s">
        <v>221</v>
      </c>
      <c r="D373" s="51"/>
      <c r="E373" s="51"/>
      <c r="F373" s="549" t="s">
        <v>30</v>
      </c>
      <c r="G373" s="551">
        <v>300</v>
      </c>
      <c r="H373" s="552"/>
      <c r="I373" s="553">
        <v>0.08</v>
      </c>
      <c r="J373" s="503">
        <f t="shared" si="204"/>
        <v>0</v>
      </c>
      <c r="K373" s="504">
        <f t="shared" ref="K373:K378" si="208">G373*H373</f>
        <v>0</v>
      </c>
      <c r="L373" s="503">
        <f t="shared" ref="L373:L378" si="209">M373-K373</f>
        <v>0</v>
      </c>
      <c r="M373" s="505">
        <f t="shared" ref="M373:M378" si="210">G373*J373</f>
        <v>0</v>
      </c>
      <c r="N373" s="554" t="s">
        <v>383</v>
      </c>
    </row>
    <row r="374" spans="1:14" ht="33" customHeight="1" x14ac:dyDescent="0.2">
      <c r="A374" s="549">
        <v>3</v>
      </c>
      <c r="B374" s="550" t="s">
        <v>223</v>
      </c>
      <c r="C374" s="550" t="s">
        <v>224</v>
      </c>
      <c r="D374" s="51"/>
      <c r="E374" s="51"/>
      <c r="F374" s="549" t="s">
        <v>30</v>
      </c>
      <c r="G374" s="551">
        <v>250</v>
      </c>
      <c r="H374" s="552"/>
      <c r="I374" s="553">
        <v>0.08</v>
      </c>
      <c r="J374" s="503">
        <f t="shared" ref="J374" si="211">H374*I374+H374</f>
        <v>0</v>
      </c>
      <c r="K374" s="504">
        <f t="shared" si="208"/>
        <v>0</v>
      </c>
      <c r="L374" s="503">
        <f t="shared" si="209"/>
        <v>0</v>
      </c>
      <c r="M374" s="505">
        <f t="shared" si="210"/>
        <v>0</v>
      </c>
      <c r="N374" s="554" t="s">
        <v>383</v>
      </c>
    </row>
    <row r="375" spans="1:14" ht="120" customHeight="1" x14ac:dyDescent="0.2">
      <c r="A375" s="549">
        <v>4</v>
      </c>
      <c r="B375" s="550" t="s">
        <v>169</v>
      </c>
      <c r="C375" s="550"/>
      <c r="D375" s="51"/>
      <c r="E375" s="51"/>
      <c r="F375" s="549" t="s">
        <v>14</v>
      </c>
      <c r="G375" s="551">
        <v>105</v>
      </c>
      <c r="H375" s="552"/>
      <c r="I375" s="553">
        <v>0.08</v>
      </c>
      <c r="J375" s="503">
        <f t="shared" ref="J375:J378" si="212">H375*I375+H375</f>
        <v>0</v>
      </c>
      <c r="K375" s="504">
        <f t="shared" si="208"/>
        <v>0</v>
      </c>
      <c r="L375" s="503">
        <f t="shared" si="209"/>
        <v>0</v>
      </c>
      <c r="M375" s="505">
        <f t="shared" si="210"/>
        <v>0</v>
      </c>
      <c r="N375" s="554" t="s">
        <v>195</v>
      </c>
    </row>
    <row r="376" spans="1:14" ht="154.5" customHeight="1" x14ac:dyDescent="0.2">
      <c r="A376" s="549">
        <v>5</v>
      </c>
      <c r="B376" s="641" t="s">
        <v>170</v>
      </c>
      <c r="C376" s="550"/>
      <c r="D376" s="51"/>
      <c r="E376" s="51"/>
      <c r="F376" s="549" t="s">
        <v>14</v>
      </c>
      <c r="G376" s="551">
        <v>268</v>
      </c>
      <c r="H376" s="552"/>
      <c r="I376" s="553">
        <v>0.08</v>
      </c>
      <c r="J376" s="503">
        <f t="shared" si="212"/>
        <v>0</v>
      </c>
      <c r="K376" s="504">
        <f t="shared" si="208"/>
        <v>0</v>
      </c>
      <c r="L376" s="503">
        <f t="shared" si="209"/>
        <v>0</v>
      </c>
      <c r="M376" s="505">
        <f t="shared" si="210"/>
        <v>0</v>
      </c>
      <c r="N376" s="554" t="s">
        <v>195</v>
      </c>
    </row>
    <row r="377" spans="1:14" ht="126" customHeight="1" x14ac:dyDescent="0.2">
      <c r="A377" s="549">
        <v>6</v>
      </c>
      <c r="B377" s="550" t="s">
        <v>171</v>
      </c>
      <c r="C377" s="550"/>
      <c r="D377" s="51"/>
      <c r="E377" s="51"/>
      <c r="F377" s="549" t="s">
        <v>14</v>
      </c>
      <c r="G377" s="551">
        <v>160</v>
      </c>
      <c r="H377" s="552"/>
      <c r="I377" s="553">
        <v>0.08</v>
      </c>
      <c r="J377" s="503">
        <f t="shared" si="212"/>
        <v>0</v>
      </c>
      <c r="K377" s="504">
        <f t="shared" si="208"/>
        <v>0</v>
      </c>
      <c r="L377" s="503">
        <f t="shared" si="209"/>
        <v>0</v>
      </c>
      <c r="M377" s="505">
        <f t="shared" si="210"/>
        <v>0</v>
      </c>
      <c r="N377" s="554" t="s">
        <v>195</v>
      </c>
    </row>
    <row r="378" spans="1:14" ht="137.25" customHeight="1" x14ac:dyDescent="0.2">
      <c r="A378" s="549">
        <v>7</v>
      </c>
      <c r="B378" s="550" t="s">
        <v>172</v>
      </c>
      <c r="C378" s="550"/>
      <c r="D378" s="51"/>
      <c r="E378" s="51"/>
      <c r="F378" s="549" t="s">
        <v>14</v>
      </c>
      <c r="G378" s="551">
        <v>135</v>
      </c>
      <c r="H378" s="552"/>
      <c r="I378" s="553">
        <v>0.08</v>
      </c>
      <c r="J378" s="503">
        <f t="shared" si="212"/>
        <v>0</v>
      </c>
      <c r="K378" s="504">
        <f t="shared" si="208"/>
        <v>0</v>
      </c>
      <c r="L378" s="503">
        <f t="shared" si="209"/>
        <v>0</v>
      </c>
      <c r="M378" s="505">
        <f t="shared" si="210"/>
        <v>0</v>
      </c>
      <c r="N378" s="554" t="s">
        <v>195</v>
      </c>
    </row>
    <row r="379" spans="1:14" x14ac:dyDescent="0.2">
      <c r="A379" s="555"/>
      <c r="B379" s="66"/>
      <c r="C379" s="66"/>
      <c r="D379" s="25"/>
      <c r="E379" s="25"/>
      <c r="F379" s="555"/>
      <c r="G379" s="556"/>
      <c r="H379" s="557" t="s">
        <v>39</v>
      </c>
      <c r="I379" s="558"/>
      <c r="J379" s="19"/>
      <c r="K379" s="559">
        <f>SUM(K372:K378)</f>
        <v>0</v>
      </c>
      <c r="L379" s="560">
        <f>SUM(L372:L378)</f>
        <v>0</v>
      </c>
      <c r="M379" s="534">
        <f>SUM(M372:M378)</f>
        <v>0</v>
      </c>
      <c r="N379" s="637"/>
    </row>
    <row r="380" spans="1:14" x14ac:dyDescent="0.2">
      <c r="A380" s="159"/>
      <c r="B380" s="163"/>
      <c r="C380" s="163"/>
      <c r="D380" s="25"/>
      <c r="E380" s="25"/>
      <c r="F380" s="159"/>
      <c r="G380" s="160"/>
      <c r="H380" s="147"/>
      <c r="I380" s="161"/>
      <c r="J380" s="147"/>
      <c r="K380" s="101"/>
      <c r="L380" s="102"/>
      <c r="M380" s="249"/>
      <c r="N380" s="637"/>
    </row>
    <row r="381" spans="1:14" x14ac:dyDescent="0.2">
      <c r="A381" s="546"/>
      <c r="B381" s="547" t="s">
        <v>460</v>
      </c>
      <c r="C381" s="547"/>
      <c r="D381" s="688"/>
      <c r="E381" s="688"/>
      <c r="F381" s="546"/>
      <c r="G381" s="548"/>
      <c r="I381" s="546"/>
      <c r="J381" s="95"/>
      <c r="K381" s="95"/>
      <c r="L381" s="95"/>
      <c r="M381" s="247"/>
      <c r="N381" s="636"/>
    </row>
    <row r="382" spans="1:14" ht="36" x14ac:dyDescent="0.2">
      <c r="A382" s="89" t="s">
        <v>1</v>
      </c>
      <c r="B382" s="89" t="s">
        <v>2</v>
      </c>
      <c r="C382" s="89" t="s">
        <v>178</v>
      </c>
      <c r="D382" s="364" t="s">
        <v>3</v>
      </c>
      <c r="E382" s="23" t="s">
        <v>177</v>
      </c>
      <c r="F382" s="89" t="s">
        <v>4</v>
      </c>
      <c r="G382" s="262" t="s">
        <v>5</v>
      </c>
      <c r="H382" s="70" t="s">
        <v>6</v>
      </c>
      <c r="I382" s="263" t="s">
        <v>7</v>
      </c>
      <c r="J382" s="499" t="s">
        <v>112</v>
      </c>
      <c r="K382" s="90" t="s">
        <v>8</v>
      </c>
      <c r="L382" s="70" t="s">
        <v>9</v>
      </c>
      <c r="M382" s="70" t="s">
        <v>10</v>
      </c>
      <c r="N382" s="264" t="s">
        <v>11</v>
      </c>
    </row>
    <row r="383" spans="1:14" ht="126.75" customHeight="1" x14ac:dyDescent="0.2">
      <c r="A383" s="825">
        <v>1</v>
      </c>
      <c r="B383" s="14" t="s">
        <v>482</v>
      </c>
      <c r="C383" s="14" t="s">
        <v>483</v>
      </c>
      <c r="D383" s="852"/>
      <c r="E383" s="852"/>
      <c r="F383" s="549" t="s">
        <v>14</v>
      </c>
      <c r="G383" s="551">
        <v>1500</v>
      </c>
      <c r="H383" s="826"/>
      <c r="I383" s="553">
        <v>0.08</v>
      </c>
      <c r="J383" s="503">
        <f t="shared" ref="J383" si="213">H383*I383+H383</f>
        <v>0</v>
      </c>
      <c r="K383" s="504">
        <f t="shared" ref="K383" si="214">G383*H383</f>
        <v>0</v>
      </c>
      <c r="L383" s="503">
        <f t="shared" ref="L383" si="215">M383-K383</f>
        <v>0</v>
      </c>
      <c r="M383" s="505">
        <f t="shared" ref="M383" si="216">G383*J383</f>
        <v>0</v>
      </c>
      <c r="N383" s="554" t="s">
        <v>195</v>
      </c>
    </row>
    <row r="384" spans="1:14" x14ac:dyDescent="0.2">
      <c r="A384" s="546"/>
      <c r="B384" s="827"/>
      <c r="C384" s="827"/>
      <c r="D384" s="24"/>
      <c r="E384" s="24"/>
      <c r="F384" s="546"/>
      <c r="G384" s="548"/>
      <c r="H384" s="557" t="s">
        <v>39</v>
      </c>
      <c r="I384" s="828"/>
      <c r="J384" s="829"/>
      <c r="K384" s="653">
        <f>SUM(K383)</f>
        <v>0</v>
      </c>
      <c r="L384" s="653">
        <f>SUM(L383)</f>
        <v>0</v>
      </c>
      <c r="M384" s="654">
        <f>SUM(M383)</f>
        <v>0</v>
      </c>
      <c r="N384" s="554"/>
    </row>
    <row r="385" spans="1:14" x14ac:dyDescent="0.2">
      <c r="A385" s="154"/>
      <c r="B385" s="225"/>
      <c r="C385" s="225"/>
      <c r="D385" s="24"/>
      <c r="E385" s="24"/>
      <c r="F385" s="154"/>
      <c r="G385" s="155"/>
      <c r="H385" s="147"/>
      <c r="I385" s="154"/>
      <c r="J385" s="156"/>
      <c r="K385" s="103"/>
      <c r="L385" s="103"/>
      <c r="M385" s="250"/>
      <c r="N385" s="636"/>
    </row>
    <row r="386" spans="1:14" x14ac:dyDescent="0.2">
      <c r="A386" s="281"/>
      <c r="B386" s="338"/>
      <c r="C386" s="338"/>
      <c r="F386" s="281"/>
      <c r="G386" s="282"/>
      <c r="H386" s="287"/>
      <c r="I386" s="281"/>
      <c r="J386" s="289"/>
      <c r="K386" s="339"/>
      <c r="L386" s="339"/>
      <c r="M386" s="340"/>
      <c r="N386" s="638"/>
    </row>
    <row r="387" spans="1:14" x14ac:dyDescent="0.2">
      <c r="A387" s="24"/>
      <c r="B387" s="71" t="s">
        <v>461</v>
      </c>
      <c r="C387" s="71"/>
      <c r="D387" s="688"/>
      <c r="E387" s="688"/>
      <c r="F387" s="24"/>
      <c r="G387" s="759"/>
      <c r="H387" s="233"/>
      <c r="I387" s="24"/>
      <c r="J387" s="760"/>
      <c r="K387" s="72"/>
      <c r="L387" s="72"/>
      <c r="M387" s="251"/>
      <c r="N387" s="639"/>
    </row>
    <row r="388" spans="1:14" ht="36" x14ac:dyDescent="0.2">
      <c r="A388" s="218" t="s">
        <v>1</v>
      </c>
      <c r="B388" s="218" t="s">
        <v>2</v>
      </c>
      <c r="C388" s="218" t="s">
        <v>178</v>
      </c>
      <c r="D388" s="364" t="s">
        <v>3</v>
      </c>
      <c r="E388" s="23" t="s">
        <v>177</v>
      </c>
      <c r="F388" s="218" t="s">
        <v>4</v>
      </c>
      <c r="G388" s="365" t="s">
        <v>5</v>
      </c>
      <c r="H388" s="366" t="s">
        <v>6</v>
      </c>
      <c r="I388" s="367" t="s">
        <v>7</v>
      </c>
      <c r="J388" s="10" t="s">
        <v>112</v>
      </c>
      <c r="K388" s="368" t="s">
        <v>8</v>
      </c>
      <c r="L388" s="366" t="s">
        <v>9</v>
      </c>
      <c r="M388" s="366" t="s">
        <v>10</v>
      </c>
      <c r="N388" s="369" t="s">
        <v>11</v>
      </c>
    </row>
    <row r="389" spans="1:14" ht="84" x14ac:dyDescent="0.2">
      <c r="A389" s="29">
        <v>1</v>
      </c>
      <c r="B389" s="787" t="s">
        <v>162</v>
      </c>
      <c r="C389" s="761"/>
      <c r="D389" s="28"/>
      <c r="E389" s="28"/>
      <c r="F389" s="51" t="s">
        <v>14</v>
      </c>
      <c r="G389" s="30">
        <v>300</v>
      </c>
      <c r="H389" s="234"/>
      <c r="I389" s="53">
        <v>0.08</v>
      </c>
      <c r="J389" s="12">
        <f t="shared" ref="J389:J394" si="217">H389*I389+H389</f>
        <v>0</v>
      </c>
      <c r="K389" s="11">
        <f t="shared" ref="K389:K394" si="218">G389*H389</f>
        <v>0</v>
      </c>
      <c r="L389" s="12">
        <f t="shared" ref="L389:L394" si="219">M389-K389</f>
        <v>0</v>
      </c>
      <c r="M389" s="236">
        <f t="shared" ref="M389:M394" si="220">G389*J389</f>
        <v>0</v>
      </c>
      <c r="N389" s="624" t="s">
        <v>334</v>
      </c>
    </row>
    <row r="390" spans="1:14" ht="60" x14ac:dyDescent="0.2">
      <c r="A390" s="29">
        <v>2</v>
      </c>
      <c r="B390" s="787" t="s">
        <v>342</v>
      </c>
      <c r="C390" s="761" t="s">
        <v>343</v>
      </c>
      <c r="D390" s="28"/>
      <c r="E390" s="28"/>
      <c r="F390" s="51" t="s">
        <v>14</v>
      </c>
      <c r="G390" s="30">
        <v>500</v>
      </c>
      <c r="H390" s="234"/>
      <c r="I390" s="53">
        <v>0.08</v>
      </c>
      <c r="J390" s="12">
        <f t="shared" si="217"/>
        <v>0</v>
      </c>
      <c r="K390" s="11">
        <f t="shared" si="218"/>
        <v>0</v>
      </c>
      <c r="L390" s="12">
        <f t="shared" si="219"/>
        <v>0</v>
      </c>
      <c r="M390" s="236">
        <f t="shared" si="220"/>
        <v>0</v>
      </c>
      <c r="N390" s="624" t="s">
        <v>195</v>
      </c>
    </row>
    <row r="391" spans="1:14" x14ac:dyDescent="0.2">
      <c r="A391" s="29">
        <v>3</v>
      </c>
      <c r="B391" s="787" t="s">
        <v>127</v>
      </c>
      <c r="C391" s="761"/>
      <c r="D391" s="28"/>
      <c r="E391" s="28"/>
      <c r="F391" s="51" t="s">
        <v>14</v>
      </c>
      <c r="G391" s="30">
        <v>300</v>
      </c>
      <c r="H391" s="234"/>
      <c r="I391" s="53">
        <v>0.08</v>
      </c>
      <c r="J391" s="12">
        <f t="shared" si="217"/>
        <v>0</v>
      </c>
      <c r="K391" s="11">
        <f t="shared" si="218"/>
        <v>0</v>
      </c>
      <c r="L391" s="12">
        <f t="shared" si="219"/>
        <v>0</v>
      </c>
      <c r="M391" s="236">
        <f t="shared" si="220"/>
        <v>0</v>
      </c>
      <c r="N391" s="624" t="s">
        <v>195</v>
      </c>
    </row>
    <row r="392" spans="1:14" ht="36" x14ac:dyDescent="0.2">
      <c r="A392" s="29">
        <v>5</v>
      </c>
      <c r="B392" s="787" t="s">
        <v>165</v>
      </c>
      <c r="C392" s="761"/>
      <c r="D392" s="28"/>
      <c r="E392" s="28"/>
      <c r="F392" s="51" t="s">
        <v>14</v>
      </c>
      <c r="G392" s="30">
        <v>500</v>
      </c>
      <c r="H392" s="234"/>
      <c r="I392" s="53">
        <v>0.08</v>
      </c>
      <c r="J392" s="12">
        <f t="shared" si="217"/>
        <v>0</v>
      </c>
      <c r="K392" s="11">
        <f t="shared" si="218"/>
        <v>0</v>
      </c>
      <c r="L392" s="12">
        <f t="shared" si="219"/>
        <v>0</v>
      </c>
      <c r="M392" s="236">
        <f t="shared" si="220"/>
        <v>0</v>
      </c>
      <c r="N392" s="861" t="s">
        <v>334</v>
      </c>
    </row>
    <row r="393" spans="1:14" x14ac:dyDescent="0.2">
      <c r="A393" s="29">
        <v>6</v>
      </c>
      <c r="B393" s="787" t="s">
        <v>387</v>
      </c>
      <c r="C393" s="761"/>
      <c r="D393" s="28"/>
      <c r="E393" s="28"/>
      <c r="F393" s="51" t="s">
        <v>21</v>
      </c>
      <c r="G393" s="30">
        <v>5</v>
      </c>
      <c r="H393" s="234"/>
      <c r="I393" s="53">
        <v>0.08</v>
      </c>
      <c r="J393" s="12">
        <f t="shared" si="217"/>
        <v>0</v>
      </c>
      <c r="K393" s="11">
        <f t="shared" si="218"/>
        <v>0</v>
      </c>
      <c r="L393" s="12">
        <f t="shared" si="219"/>
        <v>0</v>
      </c>
      <c r="M393" s="236">
        <f t="shared" si="220"/>
        <v>0</v>
      </c>
      <c r="N393" s="863"/>
    </row>
    <row r="394" spans="1:14" x14ac:dyDescent="0.2">
      <c r="A394" s="29">
        <v>7</v>
      </c>
      <c r="B394" s="788" t="s">
        <v>340</v>
      </c>
      <c r="C394" s="762" t="s">
        <v>341</v>
      </c>
      <c r="D394" s="28"/>
      <c r="E394" s="28"/>
      <c r="F394" s="51" t="s">
        <v>14</v>
      </c>
      <c r="G394" s="30">
        <v>400</v>
      </c>
      <c r="H394" s="234"/>
      <c r="I394" s="53">
        <v>0.08</v>
      </c>
      <c r="J394" s="12">
        <f t="shared" si="217"/>
        <v>0</v>
      </c>
      <c r="K394" s="11">
        <f t="shared" si="218"/>
        <v>0</v>
      </c>
      <c r="L394" s="12">
        <f t="shared" si="219"/>
        <v>0</v>
      </c>
      <c r="M394" s="236">
        <f t="shared" si="220"/>
        <v>0</v>
      </c>
      <c r="N394" s="624" t="s">
        <v>195</v>
      </c>
    </row>
    <row r="395" spans="1:14" x14ac:dyDescent="0.2">
      <c r="A395" s="25"/>
      <c r="B395" s="63"/>
      <c r="C395" s="63"/>
      <c r="D395" s="25"/>
      <c r="E395" s="25"/>
      <c r="F395" s="25"/>
      <c r="G395" s="64"/>
      <c r="H395" s="235" t="s">
        <v>39</v>
      </c>
      <c r="I395" s="65"/>
      <c r="J395" s="189"/>
      <c r="K395" s="671">
        <f>SUM(K389:K394)</f>
        <v>0</v>
      </c>
      <c r="L395" s="672">
        <f>SUM(L389:L394)</f>
        <v>0</v>
      </c>
      <c r="M395" s="673">
        <f>SUM(M389:M394)</f>
        <v>0</v>
      </c>
      <c r="N395" s="624"/>
    </row>
    <row r="396" spans="1:14" x14ac:dyDescent="0.2">
      <c r="A396" s="125"/>
      <c r="B396" s="162"/>
      <c r="C396" s="162"/>
      <c r="D396" s="24"/>
      <c r="E396" s="24"/>
      <c r="F396" s="125"/>
      <c r="G396" s="126"/>
      <c r="H396" s="147"/>
      <c r="I396" s="125"/>
      <c r="J396" s="185"/>
      <c r="K396" s="72"/>
      <c r="L396" s="72"/>
      <c r="M396" s="251"/>
      <c r="N396" s="639"/>
    </row>
    <row r="397" spans="1:14" x14ac:dyDescent="0.2">
      <c r="A397" s="27"/>
      <c r="B397" s="71" t="s">
        <v>462</v>
      </c>
      <c r="C397" s="71"/>
      <c r="D397" s="200"/>
      <c r="E397" s="200"/>
      <c r="F397" s="27"/>
      <c r="G397" s="34"/>
      <c r="H397" s="233"/>
      <c r="I397" s="54"/>
      <c r="J397" s="188"/>
      <c r="K397" s="58"/>
      <c r="L397" s="59"/>
      <c r="M397" s="252"/>
    </row>
    <row r="398" spans="1:14" ht="36" x14ac:dyDescent="0.2">
      <c r="A398" s="218" t="s">
        <v>1</v>
      </c>
      <c r="B398" s="218" t="s">
        <v>2</v>
      </c>
      <c r="C398" s="218" t="s">
        <v>178</v>
      </c>
      <c r="D398" s="364" t="s">
        <v>3</v>
      </c>
      <c r="E398" s="23" t="s">
        <v>177</v>
      </c>
      <c r="F398" s="218" t="s">
        <v>4</v>
      </c>
      <c r="G398" s="365" t="s">
        <v>5</v>
      </c>
      <c r="H398" s="366" t="s">
        <v>6</v>
      </c>
      <c r="I398" s="367" t="s">
        <v>7</v>
      </c>
      <c r="J398" s="10" t="s">
        <v>112</v>
      </c>
      <c r="K398" s="368" t="s">
        <v>8</v>
      </c>
      <c r="L398" s="366" t="s">
        <v>9</v>
      </c>
      <c r="M398" s="366" t="s">
        <v>10</v>
      </c>
      <c r="N398" s="369" t="s">
        <v>11</v>
      </c>
    </row>
    <row r="399" spans="1:14" ht="24" customHeight="1" x14ac:dyDescent="0.2">
      <c r="A399" s="431">
        <v>1</v>
      </c>
      <c r="B399" s="26" t="s">
        <v>434</v>
      </c>
      <c r="C399" s="861" t="s">
        <v>438</v>
      </c>
      <c r="D399" s="431"/>
      <c r="E399" s="431"/>
      <c r="F399" s="431" t="s">
        <v>14</v>
      </c>
      <c r="G399" s="812">
        <v>100</v>
      </c>
      <c r="H399" s="234"/>
      <c r="I399" s="813">
        <v>0.08</v>
      </c>
      <c r="J399" s="12">
        <f t="shared" ref="J399:J402" si="221">H399*I399+H399</f>
        <v>0</v>
      </c>
      <c r="K399" s="814">
        <f t="shared" ref="K399:K402" si="222">G399*H399</f>
        <v>0</v>
      </c>
      <c r="L399" s="236">
        <f t="shared" ref="L399:L402" si="223">M399-K399</f>
        <v>0</v>
      </c>
      <c r="M399" s="236">
        <f t="shared" ref="M399:M402" si="224">G399*J399</f>
        <v>0</v>
      </c>
      <c r="N399" s="197" t="s">
        <v>195</v>
      </c>
    </row>
    <row r="400" spans="1:14" x14ac:dyDescent="0.2">
      <c r="A400" s="431">
        <v>2</v>
      </c>
      <c r="B400" s="26" t="s">
        <v>435</v>
      </c>
      <c r="C400" s="862"/>
      <c r="D400" s="431"/>
      <c r="E400" s="431"/>
      <c r="F400" s="431" t="s">
        <v>14</v>
      </c>
      <c r="G400" s="812">
        <v>10</v>
      </c>
      <c r="H400" s="234"/>
      <c r="I400" s="813">
        <v>0.08</v>
      </c>
      <c r="J400" s="12">
        <f t="shared" si="221"/>
        <v>0</v>
      </c>
      <c r="K400" s="814">
        <f t="shared" si="222"/>
        <v>0</v>
      </c>
      <c r="L400" s="236">
        <f t="shared" si="223"/>
        <v>0</v>
      </c>
      <c r="M400" s="236">
        <f t="shared" si="224"/>
        <v>0</v>
      </c>
      <c r="N400" s="885" t="s">
        <v>334</v>
      </c>
    </row>
    <row r="401" spans="1:14" x14ac:dyDescent="0.2">
      <c r="A401" s="431">
        <v>3</v>
      </c>
      <c r="B401" s="26" t="s">
        <v>436</v>
      </c>
      <c r="C401" s="862"/>
      <c r="D401" s="431"/>
      <c r="E401" s="431"/>
      <c r="F401" s="431" t="s">
        <v>14</v>
      </c>
      <c r="G401" s="812">
        <v>50</v>
      </c>
      <c r="H401" s="234"/>
      <c r="I401" s="813">
        <v>0.08</v>
      </c>
      <c r="J401" s="12">
        <f t="shared" si="221"/>
        <v>0</v>
      </c>
      <c r="K401" s="814">
        <f t="shared" si="222"/>
        <v>0</v>
      </c>
      <c r="L401" s="236">
        <f t="shared" si="223"/>
        <v>0</v>
      </c>
      <c r="M401" s="236">
        <f t="shared" si="224"/>
        <v>0</v>
      </c>
      <c r="N401" s="893"/>
    </row>
    <row r="402" spans="1:14" x14ac:dyDescent="0.2">
      <c r="A402" s="431">
        <v>4</v>
      </c>
      <c r="B402" s="26" t="s">
        <v>437</v>
      </c>
      <c r="C402" s="863"/>
      <c r="D402" s="431"/>
      <c r="E402" s="431"/>
      <c r="F402" s="431" t="s">
        <v>14</v>
      </c>
      <c r="G402" s="812">
        <v>20</v>
      </c>
      <c r="H402" s="234"/>
      <c r="I402" s="813">
        <v>0.08</v>
      </c>
      <c r="J402" s="12">
        <f t="shared" si="221"/>
        <v>0</v>
      </c>
      <c r="K402" s="814">
        <f t="shared" si="222"/>
        <v>0</v>
      </c>
      <c r="L402" s="236">
        <f t="shared" si="223"/>
        <v>0</v>
      </c>
      <c r="M402" s="236">
        <f t="shared" si="224"/>
        <v>0</v>
      </c>
      <c r="N402" s="886"/>
    </row>
    <row r="403" spans="1:14" x14ac:dyDescent="0.2">
      <c r="A403" s="27"/>
      <c r="B403" s="63"/>
      <c r="C403" s="63"/>
      <c r="D403" s="27"/>
      <c r="E403" s="27"/>
      <c r="F403" s="27"/>
      <c r="G403" s="34"/>
      <c r="H403" s="235" t="s">
        <v>39</v>
      </c>
      <c r="I403" s="65"/>
      <c r="J403" s="189"/>
      <c r="K403" s="815">
        <f>SUM(K399:K402)</f>
        <v>0</v>
      </c>
      <c r="L403" s="673">
        <f>SUM(L399:L402)</f>
        <v>0</v>
      </c>
      <c r="M403" s="673">
        <f>SUM(M399:M402)</f>
        <v>0</v>
      </c>
      <c r="N403" s="197"/>
    </row>
    <row r="404" spans="1:14" x14ac:dyDescent="0.2">
      <c r="A404" s="290"/>
      <c r="B404" s="291"/>
      <c r="C404" s="291"/>
      <c r="D404" s="27"/>
      <c r="E404" s="27"/>
      <c r="F404" s="290"/>
      <c r="G404" s="299"/>
      <c r="H404" s="287"/>
      <c r="I404" s="343"/>
      <c r="J404" s="344"/>
      <c r="K404" s="345"/>
      <c r="L404" s="346"/>
      <c r="M404" s="347"/>
      <c r="N404" s="638"/>
    </row>
    <row r="405" spans="1:14" x14ac:dyDescent="0.2">
      <c r="A405" s="27"/>
      <c r="B405" s="71" t="s">
        <v>463</v>
      </c>
      <c r="C405" s="71"/>
      <c r="D405" s="200"/>
      <c r="E405" s="200"/>
      <c r="F405" s="27"/>
      <c r="G405" s="34"/>
      <c r="H405" s="233"/>
      <c r="I405" s="54"/>
      <c r="J405" s="188"/>
      <c r="K405" s="58"/>
      <c r="L405" s="59"/>
      <c r="M405" s="252"/>
    </row>
    <row r="406" spans="1:14" ht="36" x14ac:dyDescent="0.2">
      <c r="A406" s="218" t="s">
        <v>1</v>
      </c>
      <c r="B406" s="218" t="s">
        <v>2</v>
      </c>
      <c r="C406" s="218" t="s">
        <v>178</v>
      </c>
      <c r="D406" s="364" t="s">
        <v>3</v>
      </c>
      <c r="E406" s="23" t="s">
        <v>177</v>
      </c>
      <c r="F406" s="218" t="s">
        <v>4</v>
      </c>
      <c r="G406" s="365" t="s">
        <v>5</v>
      </c>
      <c r="H406" s="366" t="s">
        <v>6</v>
      </c>
      <c r="I406" s="367" t="s">
        <v>7</v>
      </c>
      <c r="J406" s="10" t="s">
        <v>112</v>
      </c>
      <c r="K406" s="368" t="s">
        <v>8</v>
      </c>
      <c r="L406" s="366" t="s">
        <v>9</v>
      </c>
      <c r="M406" s="366" t="s">
        <v>10</v>
      </c>
      <c r="N406" s="369" t="s">
        <v>11</v>
      </c>
    </row>
    <row r="407" spans="1:14" ht="24" x14ac:dyDescent="0.2">
      <c r="A407" s="28">
        <v>1</v>
      </c>
      <c r="B407" s="55" t="s">
        <v>372</v>
      </c>
      <c r="C407" s="55" t="s">
        <v>373</v>
      </c>
      <c r="D407" s="29"/>
      <c r="E407" s="29"/>
      <c r="F407" s="29" t="s">
        <v>14</v>
      </c>
      <c r="G407" s="30">
        <v>15</v>
      </c>
      <c r="H407" s="234"/>
      <c r="I407" s="53">
        <v>0.08</v>
      </c>
      <c r="J407" s="12">
        <f t="shared" ref="J407" si="225">H407*I407+H407</f>
        <v>0</v>
      </c>
      <c r="K407" s="11">
        <f t="shared" ref="K407" si="226">G407*H407</f>
        <v>0</v>
      </c>
      <c r="L407" s="12">
        <f t="shared" ref="L407" si="227">M407-K407</f>
        <v>0</v>
      </c>
      <c r="M407" s="236">
        <f t="shared" ref="M407" si="228">G407*J407</f>
        <v>0</v>
      </c>
      <c r="N407" s="197" t="s">
        <v>334</v>
      </c>
    </row>
    <row r="408" spans="1:14" x14ac:dyDescent="0.2">
      <c r="A408" s="25"/>
      <c r="B408" s="63"/>
      <c r="C408" s="63"/>
      <c r="D408" s="25"/>
      <c r="E408" s="25"/>
      <c r="F408" s="25"/>
      <c r="G408" s="64"/>
      <c r="H408" s="235" t="s">
        <v>39</v>
      </c>
      <c r="I408" s="65"/>
      <c r="J408" s="189"/>
      <c r="K408" s="671">
        <f>SUM(K407)</f>
        <v>0</v>
      </c>
      <c r="L408" s="672">
        <f>SUM(L407)</f>
        <v>0</v>
      </c>
      <c r="M408" s="673">
        <f>SUM(M407)</f>
        <v>0</v>
      </c>
      <c r="N408" s="197"/>
    </row>
    <row r="409" spans="1:14" x14ac:dyDescent="0.2">
      <c r="A409" s="27"/>
      <c r="B409" s="63"/>
      <c r="C409" s="63"/>
      <c r="D409" s="27"/>
      <c r="E409" s="27"/>
      <c r="F409" s="27"/>
      <c r="G409" s="34"/>
      <c r="H409" s="233"/>
      <c r="I409" s="54"/>
      <c r="J409" s="188"/>
      <c r="K409" s="58"/>
      <c r="L409" s="59"/>
      <c r="M409" s="252"/>
    </row>
    <row r="410" spans="1:14" x14ac:dyDescent="0.2">
      <c r="A410" s="27"/>
      <c r="B410" s="71" t="s">
        <v>464</v>
      </c>
      <c r="C410" s="71"/>
      <c r="D410" s="200"/>
      <c r="E410" s="200"/>
      <c r="F410" s="27"/>
      <c r="G410" s="34"/>
      <c r="H410" s="233"/>
      <c r="I410" s="54"/>
      <c r="J410" s="188"/>
      <c r="K410" s="58"/>
      <c r="L410" s="59"/>
      <c r="M410" s="252"/>
    </row>
    <row r="411" spans="1:14" ht="36" x14ac:dyDescent="0.2">
      <c r="A411" s="218" t="s">
        <v>1</v>
      </c>
      <c r="B411" s="218" t="s">
        <v>2</v>
      </c>
      <c r="C411" s="218" t="s">
        <v>178</v>
      </c>
      <c r="D411" s="364" t="s">
        <v>3</v>
      </c>
      <c r="E411" s="23" t="s">
        <v>177</v>
      </c>
      <c r="F411" s="218" t="s">
        <v>4</v>
      </c>
      <c r="G411" s="365" t="s">
        <v>5</v>
      </c>
      <c r="H411" s="366" t="s">
        <v>6</v>
      </c>
      <c r="I411" s="367" t="s">
        <v>7</v>
      </c>
      <c r="J411" s="10" t="s">
        <v>112</v>
      </c>
      <c r="K411" s="368" t="s">
        <v>8</v>
      </c>
      <c r="L411" s="366" t="s">
        <v>9</v>
      </c>
      <c r="M411" s="366" t="s">
        <v>10</v>
      </c>
      <c r="N411" s="369" t="s">
        <v>11</v>
      </c>
    </row>
    <row r="412" spans="1:14" ht="62.25" customHeight="1" x14ac:dyDescent="0.2">
      <c r="A412" s="29">
        <v>1</v>
      </c>
      <c r="B412" s="408" t="s">
        <v>443</v>
      </c>
      <c r="C412" s="408" t="s">
        <v>444</v>
      </c>
      <c r="D412" s="51"/>
      <c r="E412" s="28"/>
      <c r="F412" s="29" t="s">
        <v>14</v>
      </c>
      <c r="G412" s="30">
        <v>500</v>
      </c>
      <c r="H412" s="234"/>
      <c r="I412" s="53">
        <v>0.08</v>
      </c>
      <c r="J412" s="12">
        <f t="shared" ref="J412" si="229">H412*I412+H412</f>
        <v>0</v>
      </c>
      <c r="K412" s="11">
        <f t="shared" ref="K412" si="230">G412*H412</f>
        <v>0</v>
      </c>
      <c r="L412" s="12">
        <f t="shared" ref="L412" si="231">M412-K412</f>
        <v>0</v>
      </c>
      <c r="M412" s="236">
        <f t="shared" ref="M412" si="232">G412*J412</f>
        <v>0</v>
      </c>
      <c r="N412" s="624" t="s">
        <v>195</v>
      </c>
    </row>
    <row r="413" spans="1:14" x14ac:dyDescent="0.2">
      <c r="A413" s="25"/>
      <c r="B413" s="63"/>
      <c r="C413" s="63"/>
      <c r="D413" s="25"/>
      <c r="E413" s="25"/>
      <c r="F413" s="25"/>
      <c r="G413" s="64"/>
      <c r="H413" s="235" t="s">
        <v>39</v>
      </c>
      <c r="I413" s="65"/>
      <c r="J413" s="189"/>
      <c r="K413" s="671">
        <f>SUM(K412:K412)</f>
        <v>0</v>
      </c>
      <c r="L413" s="672">
        <f>SUM(L412:L412)</f>
        <v>0</v>
      </c>
      <c r="M413" s="673">
        <f>SUM(M412:M412)</f>
        <v>0</v>
      </c>
      <c r="N413" s="624"/>
    </row>
    <row r="414" spans="1:14" x14ac:dyDescent="0.2">
      <c r="A414" s="127"/>
      <c r="B414" s="163"/>
      <c r="C414" s="163"/>
      <c r="D414" s="27"/>
      <c r="E414" s="27"/>
      <c r="F414" s="127"/>
      <c r="G414" s="128"/>
      <c r="H414" s="147"/>
      <c r="I414" s="164"/>
      <c r="J414" s="187"/>
      <c r="K414" s="56"/>
      <c r="L414" s="57"/>
      <c r="M414" s="253"/>
      <c r="N414" s="630"/>
    </row>
    <row r="415" spans="1:14" x14ac:dyDescent="0.2">
      <c r="A415" s="27"/>
      <c r="B415" s="71" t="s">
        <v>465</v>
      </c>
      <c r="C415" s="71"/>
      <c r="D415" s="200"/>
      <c r="E415" s="200"/>
      <c r="F415" s="27"/>
      <c r="G415" s="34"/>
      <c r="H415" s="233"/>
      <c r="I415" s="60"/>
      <c r="J415" s="188"/>
      <c r="K415" s="58"/>
      <c r="L415" s="59"/>
      <c r="M415" s="252"/>
    </row>
    <row r="416" spans="1:14" ht="36" x14ac:dyDescent="0.2">
      <c r="A416" s="218" t="s">
        <v>1</v>
      </c>
      <c r="B416" s="218" t="s">
        <v>2</v>
      </c>
      <c r="C416" s="218" t="s">
        <v>178</v>
      </c>
      <c r="D416" s="364" t="s">
        <v>3</v>
      </c>
      <c r="E416" s="23" t="s">
        <v>177</v>
      </c>
      <c r="F416" s="218" t="s">
        <v>4</v>
      </c>
      <c r="G416" s="365" t="s">
        <v>5</v>
      </c>
      <c r="H416" s="366" t="s">
        <v>6</v>
      </c>
      <c r="I416" s="367" t="s">
        <v>7</v>
      </c>
      <c r="J416" s="10" t="s">
        <v>112</v>
      </c>
      <c r="K416" s="368" t="s">
        <v>8</v>
      </c>
      <c r="L416" s="366" t="s">
        <v>9</v>
      </c>
      <c r="M416" s="366" t="s">
        <v>10</v>
      </c>
      <c r="N416" s="369" t="s">
        <v>11</v>
      </c>
    </row>
    <row r="417" spans="1:14" ht="36" x14ac:dyDescent="0.2">
      <c r="A417" s="29">
        <v>1</v>
      </c>
      <c r="B417" s="712" t="s">
        <v>254</v>
      </c>
      <c r="C417" s="712" t="s">
        <v>252</v>
      </c>
      <c r="D417" s="690"/>
      <c r="E417" s="690"/>
      <c r="F417" s="29" t="s">
        <v>14</v>
      </c>
      <c r="G417" s="30">
        <v>1</v>
      </c>
      <c r="H417" s="234"/>
      <c r="I417" s="713">
        <v>0.08</v>
      </c>
      <c r="J417" s="12">
        <f t="shared" ref="J417:J418" si="233">H417*I417+H417</f>
        <v>0</v>
      </c>
      <c r="K417" s="11">
        <f t="shared" ref="K417:K418" si="234">G417*H417</f>
        <v>0</v>
      </c>
      <c r="L417" s="12">
        <f t="shared" ref="L417:L418" si="235">M417-K417</f>
        <v>0</v>
      </c>
      <c r="M417" s="236">
        <f t="shared" ref="M417:M418" si="236">G417*J417</f>
        <v>0</v>
      </c>
      <c r="N417" s="885" t="s">
        <v>334</v>
      </c>
    </row>
    <row r="418" spans="1:14" ht="36" x14ac:dyDescent="0.2">
      <c r="A418" s="29">
        <v>2</v>
      </c>
      <c r="B418" s="712" t="s">
        <v>253</v>
      </c>
      <c r="C418" s="712" t="s">
        <v>252</v>
      </c>
      <c r="D418" s="690"/>
      <c r="E418" s="690"/>
      <c r="F418" s="29" t="s">
        <v>14</v>
      </c>
      <c r="G418" s="30">
        <v>20</v>
      </c>
      <c r="H418" s="234"/>
      <c r="I418" s="713">
        <v>0.08</v>
      </c>
      <c r="J418" s="12">
        <f t="shared" si="233"/>
        <v>0</v>
      </c>
      <c r="K418" s="11">
        <f t="shared" si="234"/>
        <v>0</v>
      </c>
      <c r="L418" s="12">
        <f t="shared" si="235"/>
        <v>0</v>
      </c>
      <c r="M418" s="236">
        <f t="shared" si="236"/>
        <v>0</v>
      </c>
      <c r="N418" s="886"/>
    </row>
    <row r="419" spans="1:14" x14ac:dyDescent="0.2">
      <c r="A419" s="25"/>
      <c r="B419" s="63"/>
      <c r="C419" s="63"/>
      <c r="D419" s="25"/>
      <c r="E419" s="25"/>
      <c r="F419" s="25"/>
      <c r="G419" s="64"/>
      <c r="H419" s="235" t="s">
        <v>39</v>
      </c>
      <c r="I419" s="714"/>
      <c r="J419" s="189"/>
      <c r="K419" s="671">
        <f>SUM(K417:K418)</f>
        <v>0</v>
      </c>
      <c r="L419" s="672">
        <f>SUM(L417:L418)</f>
        <v>0</v>
      </c>
      <c r="M419" s="673">
        <f>SUM(M417:M418)</f>
        <v>0</v>
      </c>
      <c r="N419" s="630"/>
    </row>
    <row r="420" spans="1:14" x14ac:dyDescent="0.2">
      <c r="A420" s="290"/>
      <c r="B420" s="291"/>
      <c r="C420" s="291"/>
      <c r="D420" s="27"/>
      <c r="E420" s="27"/>
      <c r="F420" s="290"/>
      <c r="G420" s="299"/>
      <c r="H420" s="321"/>
      <c r="I420" s="348"/>
      <c r="J420" s="344"/>
      <c r="K420" s="349"/>
      <c r="L420" s="350"/>
      <c r="M420" s="351"/>
      <c r="N420" s="629"/>
    </row>
    <row r="421" spans="1:14" x14ac:dyDescent="0.2">
      <c r="A421" s="27"/>
      <c r="B421" s="71" t="s">
        <v>466</v>
      </c>
      <c r="C421" s="71"/>
      <c r="D421" s="27"/>
      <c r="E421" s="27"/>
      <c r="F421" s="27"/>
      <c r="G421" s="34"/>
      <c r="H421" s="69"/>
      <c r="I421" s="60"/>
      <c r="J421" s="188"/>
      <c r="K421" s="58"/>
      <c r="L421" s="59"/>
      <c r="M421" s="252"/>
    </row>
    <row r="422" spans="1:14" ht="36" x14ac:dyDescent="0.2">
      <c r="A422" s="89" t="s">
        <v>1</v>
      </c>
      <c r="B422" s="218" t="s">
        <v>2</v>
      </c>
      <c r="C422" s="218" t="s">
        <v>178</v>
      </c>
      <c r="D422" s="364" t="s">
        <v>3</v>
      </c>
      <c r="E422" s="23" t="s">
        <v>177</v>
      </c>
      <c r="F422" s="89" t="s">
        <v>4</v>
      </c>
      <c r="G422" s="262" t="s">
        <v>5</v>
      </c>
      <c r="H422" s="70" t="s">
        <v>6</v>
      </c>
      <c r="I422" s="263" t="s">
        <v>7</v>
      </c>
      <c r="J422" s="10" t="s">
        <v>112</v>
      </c>
      <c r="K422" s="90" t="s">
        <v>8</v>
      </c>
      <c r="L422" s="70" t="s">
        <v>9</v>
      </c>
      <c r="M422" s="70" t="s">
        <v>10</v>
      </c>
      <c r="N422" s="264" t="s">
        <v>11</v>
      </c>
    </row>
    <row r="423" spans="1:14" ht="84" x14ac:dyDescent="0.2">
      <c r="A423" s="29">
        <v>1</v>
      </c>
      <c r="B423" s="26" t="s">
        <v>359</v>
      </c>
      <c r="C423" s="55" t="s">
        <v>358</v>
      </c>
      <c r="D423" s="28"/>
      <c r="E423" s="28"/>
      <c r="F423" s="29" t="s">
        <v>14</v>
      </c>
      <c r="G423" s="30">
        <v>16</v>
      </c>
      <c r="H423" s="557"/>
      <c r="I423" s="713">
        <v>0.08</v>
      </c>
      <c r="J423" s="12">
        <f t="shared" ref="J423" si="237">H423*I423+H423</f>
        <v>0</v>
      </c>
      <c r="K423" s="11">
        <f t="shared" ref="K423" si="238">G423*H423</f>
        <v>0</v>
      </c>
      <c r="L423" s="12">
        <f t="shared" ref="L423" si="239">M423-K423</f>
        <v>0</v>
      </c>
      <c r="M423" s="236">
        <f t="shared" ref="M423" si="240">G423*J423</f>
        <v>0</v>
      </c>
      <c r="N423" s="554" t="s">
        <v>195</v>
      </c>
    </row>
    <row r="424" spans="1:14" x14ac:dyDescent="0.2">
      <c r="A424" s="25"/>
      <c r="B424" s="63"/>
      <c r="C424" s="63"/>
      <c r="D424" s="25"/>
      <c r="E424" s="25"/>
      <c r="F424" s="25"/>
      <c r="G424" s="64"/>
      <c r="H424" s="763" t="s">
        <v>39</v>
      </c>
      <c r="I424" s="714"/>
      <c r="J424" s="764"/>
      <c r="K424" s="765">
        <f>SUM(K423)</f>
        <v>0</v>
      </c>
      <c r="L424" s="766">
        <f>SUM(L423)</f>
        <v>0</v>
      </c>
      <c r="M424" s="534">
        <f>SUM(M423)</f>
        <v>0</v>
      </c>
      <c r="N424" s="630"/>
    </row>
    <row r="425" spans="1:14" x14ac:dyDescent="0.2">
      <c r="A425" s="27"/>
      <c r="B425" s="63"/>
      <c r="C425" s="63"/>
      <c r="D425" s="27"/>
      <c r="E425" s="27"/>
      <c r="F425" s="27"/>
      <c r="G425" s="34"/>
      <c r="H425" s="69"/>
      <c r="I425" s="60"/>
      <c r="J425" s="188"/>
      <c r="K425" s="56"/>
      <c r="L425" s="57"/>
      <c r="M425" s="253"/>
      <c r="N425" s="630"/>
    </row>
    <row r="426" spans="1:14" x14ac:dyDescent="0.2">
      <c r="A426" s="27"/>
      <c r="B426" s="71" t="s">
        <v>467</v>
      </c>
      <c r="C426" s="71"/>
      <c r="D426" s="4"/>
      <c r="E426" s="4"/>
      <c r="F426" s="27"/>
      <c r="G426" s="34"/>
      <c r="H426" s="233"/>
      <c r="I426" s="54"/>
      <c r="J426" s="188"/>
      <c r="K426" s="58"/>
      <c r="L426" s="59"/>
      <c r="M426" s="252"/>
    </row>
    <row r="427" spans="1:14" ht="36" x14ac:dyDescent="0.2">
      <c r="A427" s="218" t="s">
        <v>1</v>
      </c>
      <c r="B427" s="218" t="s">
        <v>2</v>
      </c>
      <c r="C427" s="218" t="s">
        <v>178</v>
      </c>
      <c r="D427" s="364" t="s">
        <v>3</v>
      </c>
      <c r="E427" s="23" t="s">
        <v>177</v>
      </c>
      <c r="F427" s="218" t="s">
        <v>4</v>
      </c>
      <c r="G427" s="365" t="s">
        <v>5</v>
      </c>
      <c r="H427" s="366" t="s">
        <v>6</v>
      </c>
      <c r="I427" s="367" t="s">
        <v>7</v>
      </c>
      <c r="J427" s="10" t="s">
        <v>112</v>
      </c>
      <c r="K427" s="368" t="s">
        <v>8</v>
      </c>
      <c r="L427" s="366" t="s">
        <v>9</v>
      </c>
      <c r="M427" s="366" t="s">
        <v>10</v>
      </c>
      <c r="N427" s="369" t="s">
        <v>11</v>
      </c>
    </row>
    <row r="428" spans="1:14" ht="106.5" customHeight="1" x14ac:dyDescent="0.2">
      <c r="A428" s="29">
        <v>1</v>
      </c>
      <c r="B428" s="55" t="s">
        <v>91</v>
      </c>
      <c r="C428" s="55" t="s">
        <v>293</v>
      </c>
      <c r="D428" s="51"/>
      <c r="E428" s="51"/>
      <c r="F428" s="51" t="s">
        <v>14</v>
      </c>
      <c r="G428" s="52">
        <v>10</v>
      </c>
      <c r="H428" s="234"/>
      <c r="I428" s="53">
        <v>0.08</v>
      </c>
      <c r="J428" s="12">
        <f t="shared" ref="J428:J431" si="241">H428*I428+H428</f>
        <v>0</v>
      </c>
      <c r="K428" s="11">
        <f t="shared" ref="K428:K431" si="242">G428*H428</f>
        <v>0</v>
      </c>
      <c r="L428" s="12">
        <f t="shared" ref="L428:L431" si="243">M428-K428</f>
        <v>0</v>
      </c>
      <c r="M428" s="236">
        <f t="shared" ref="M428:M431" si="244">G428*J428</f>
        <v>0</v>
      </c>
      <c r="N428" s="885" t="s">
        <v>334</v>
      </c>
    </row>
    <row r="429" spans="1:14" ht="93.75" customHeight="1" x14ac:dyDescent="0.2">
      <c r="A429" s="29">
        <v>2</v>
      </c>
      <c r="B429" s="55" t="s">
        <v>92</v>
      </c>
      <c r="C429" s="55" t="s">
        <v>292</v>
      </c>
      <c r="D429" s="51"/>
      <c r="E429" s="51"/>
      <c r="F429" s="51" t="s">
        <v>14</v>
      </c>
      <c r="G429" s="52">
        <v>25</v>
      </c>
      <c r="H429" s="234"/>
      <c r="I429" s="53">
        <v>0.08</v>
      </c>
      <c r="J429" s="12">
        <f t="shared" si="241"/>
        <v>0</v>
      </c>
      <c r="K429" s="11">
        <f t="shared" si="242"/>
        <v>0</v>
      </c>
      <c r="L429" s="12">
        <f t="shared" si="243"/>
        <v>0</v>
      </c>
      <c r="M429" s="236">
        <f t="shared" si="244"/>
        <v>0</v>
      </c>
      <c r="N429" s="893"/>
    </row>
    <row r="430" spans="1:14" ht="68.25" customHeight="1" x14ac:dyDescent="0.2">
      <c r="A430" s="29">
        <v>3</v>
      </c>
      <c r="B430" s="55" t="s">
        <v>93</v>
      </c>
      <c r="C430" s="55"/>
      <c r="D430" s="51"/>
      <c r="E430" s="51"/>
      <c r="F430" s="51" t="s">
        <v>14</v>
      </c>
      <c r="G430" s="52">
        <v>20</v>
      </c>
      <c r="H430" s="234"/>
      <c r="I430" s="53">
        <v>0.08</v>
      </c>
      <c r="J430" s="12">
        <f t="shared" si="241"/>
        <v>0</v>
      </c>
      <c r="K430" s="11">
        <f t="shared" si="242"/>
        <v>0</v>
      </c>
      <c r="L430" s="12">
        <f t="shared" si="243"/>
        <v>0</v>
      </c>
      <c r="M430" s="236">
        <f t="shared" si="244"/>
        <v>0</v>
      </c>
      <c r="N430" s="893"/>
    </row>
    <row r="431" spans="1:14" ht="66" customHeight="1" x14ac:dyDescent="0.2">
      <c r="A431" s="29">
        <v>4</v>
      </c>
      <c r="B431" s="55" t="s">
        <v>94</v>
      </c>
      <c r="C431" s="55" t="s">
        <v>294</v>
      </c>
      <c r="D431" s="51"/>
      <c r="E431" s="51"/>
      <c r="F431" s="51" t="s">
        <v>14</v>
      </c>
      <c r="G431" s="52">
        <v>20</v>
      </c>
      <c r="H431" s="234"/>
      <c r="I431" s="53">
        <v>0.08</v>
      </c>
      <c r="J431" s="12">
        <f t="shared" si="241"/>
        <v>0</v>
      </c>
      <c r="K431" s="11">
        <f t="shared" si="242"/>
        <v>0</v>
      </c>
      <c r="L431" s="12">
        <f t="shared" si="243"/>
        <v>0</v>
      </c>
      <c r="M431" s="236">
        <f t="shared" si="244"/>
        <v>0</v>
      </c>
      <c r="N431" s="893"/>
    </row>
    <row r="432" spans="1:14" ht="66" customHeight="1" x14ac:dyDescent="0.2">
      <c r="A432" s="67">
        <v>5</v>
      </c>
      <c r="B432" s="55" t="s">
        <v>305</v>
      </c>
      <c r="C432" s="55"/>
      <c r="D432" s="51"/>
      <c r="E432" s="51"/>
      <c r="F432" s="51" t="s">
        <v>14</v>
      </c>
      <c r="G432" s="52">
        <v>10</v>
      </c>
      <c r="H432" s="234"/>
      <c r="I432" s="53">
        <v>1.08</v>
      </c>
      <c r="J432" s="12">
        <f t="shared" ref="J432" si="245">H432*I432+H432</f>
        <v>0</v>
      </c>
      <c r="K432" s="11">
        <f t="shared" ref="K432" si="246">G432*H432</f>
        <v>0</v>
      </c>
      <c r="L432" s="12">
        <f t="shared" ref="L432" si="247">M432-K432</f>
        <v>0</v>
      </c>
      <c r="M432" s="236">
        <f t="shared" ref="M432" si="248">G432*J432</f>
        <v>0</v>
      </c>
      <c r="N432" s="886"/>
    </row>
    <row r="433" spans="1:14" x14ac:dyDescent="0.2">
      <c r="A433" s="25"/>
      <c r="B433" s="63"/>
      <c r="C433" s="63"/>
      <c r="D433" s="25"/>
      <c r="E433" s="25"/>
      <c r="F433" s="25"/>
      <c r="G433" s="64"/>
      <c r="H433" s="235" t="s">
        <v>39</v>
      </c>
      <c r="I433" s="65"/>
      <c r="J433" s="189"/>
      <c r="K433" s="671">
        <f>SUM(K428:K432)</f>
        <v>0</v>
      </c>
      <c r="L433" s="672">
        <f>SUM(L428:L432)</f>
        <v>0</v>
      </c>
      <c r="M433" s="673">
        <f>SUM(M428:M432)</f>
        <v>0</v>
      </c>
      <c r="N433" s="197"/>
    </row>
    <row r="434" spans="1:14" x14ac:dyDescent="0.2">
      <c r="A434" s="297"/>
      <c r="B434" s="291"/>
      <c r="C434" s="291"/>
      <c r="D434" s="25"/>
      <c r="E434" s="25"/>
      <c r="F434" s="297"/>
      <c r="G434" s="298"/>
      <c r="H434" s="287"/>
      <c r="I434" s="341"/>
      <c r="J434" s="342"/>
      <c r="K434" s="352"/>
      <c r="L434" s="353"/>
      <c r="M434" s="354"/>
      <c r="N434" s="629"/>
    </row>
    <row r="435" spans="1:14" x14ac:dyDescent="0.2">
      <c r="A435" s="67"/>
      <c r="B435" s="68"/>
      <c r="C435" s="68"/>
      <c r="D435" s="25"/>
      <c r="E435" s="25"/>
      <c r="F435" s="115"/>
      <c r="G435" s="116"/>
      <c r="H435" s="233"/>
      <c r="I435" s="117"/>
      <c r="J435" s="190"/>
      <c r="K435" s="118"/>
      <c r="L435" s="119"/>
      <c r="M435" s="255"/>
      <c r="N435" s="630"/>
    </row>
    <row r="436" spans="1:14" x14ac:dyDescent="0.2">
      <c r="A436" s="27"/>
      <c r="B436" s="71" t="s">
        <v>468</v>
      </c>
      <c r="C436" s="71"/>
      <c r="D436" s="200"/>
      <c r="E436" s="200"/>
      <c r="F436" s="27"/>
      <c r="G436" s="34"/>
      <c r="H436" s="233"/>
      <c r="I436" s="54"/>
      <c r="J436" s="188"/>
      <c r="K436" s="58"/>
      <c r="L436" s="59"/>
      <c r="M436" s="252"/>
    </row>
    <row r="437" spans="1:14" ht="36" x14ac:dyDescent="0.2">
      <c r="A437" s="218" t="s">
        <v>1</v>
      </c>
      <c r="B437" s="218" t="s">
        <v>2</v>
      </c>
      <c r="C437" s="218" t="s">
        <v>178</v>
      </c>
      <c r="D437" s="364" t="s">
        <v>3</v>
      </c>
      <c r="E437" s="23" t="s">
        <v>177</v>
      </c>
      <c r="F437" s="218" t="s">
        <v>4</v>
      </c>
      <c r="G437" s="365" t="s">
        <v>5</v>
      </c>
      <c r="H437" s="366" t="s">
        <v>6</v>
      </c>
      <c r="I437" s="367" t="s">
        <v>7</v>
      </c>
      <c r="J437" s="10" t="s">
        <v>112</v>
      </c>
      <c r="K437" s="368" t="s">
        <v>8</v>
      </c>
      <c r="L437" s="366" t="s">
        <v>9</v>
      </c>
      <c r="M437" s="366" t="s">
        <v>10</v>
      </c>
      <c r="N437" s="369" t="s">
        <v>11</v>
      </c>
    </row>
    <row r="438" spans="1:14" ht="33" customHeight="1" x14ac:dyDescent="0.2">
      <c r="A438" s="29">
        <v>1</v>
      </c>
      <c r="B438" s="55" t="s">
        <v>375</v>
      </c>
      <c r="C438" s="55" t="s">
        <v>376</v>
      </c>
      <c r="D438" s="51"/>
      <c r="E438" s="51"/>
      <c r="F438" s="51" t="s">
        <v>14</v>
      </c>
      <c r="G438" s="52">
        <v>200</v>
      </c>
      <c r="H438" s="234"/>
      <c r="I438" s="53">
        <v>0.08</v>
      </c>
      <c r="J438" s="12">
        <f t="shared" ref="J438" si="249">H438*I438+H438</f>
        <v>0</v>
      </c>
      <c r="K438" s="11">
        <f t="shared" ref="K438" si="250">G438*H438</f>
        <v>0</v>
      </c>
      <c r="L438" s="12">
        <f t="shared" ref="L438" si="251">M438-K438</f>
        <v>0</v>
      </c>
      <c r="M438" s="236">
        <f t="shared" ref="M438" si="252">G438*J438</f>
        <v>0</v>
      </c>
      <c r="N438" s="197" t="s">
        <v>399</v>
      </c>
    </row>
    <row r="439" spans="1:14" ht="30.75" customHeight="1" x14ac:dyDescent="0.2">
      <c r="A439" s="29">
        <v>2</v>
      </c>
      <c r="B439" s="55" t="s">
        <v>374</v>
      </c>
      <c r="C439" s="55"/>
      <c r="D439" s="51"/>
      <c r="E439" s="51"/>
      <c r="F439" s="51" t="s">
        <v>14</v>
      </c>
      <c r="G439" s="52">
        <v>500</v>
      </c>
      <c r="H439" s="234"/>
      <c r="I439" s="53">
        <v>0.08</v>
      </c>
      <c r="J439" s="12">
        <f t="shared" ref="J439" si="253">H439*I439+H439</f>
        <v>0</v>
      </c>
      <c r="K439" s="11">
        <f t="shared" ref="K439" si="254">G439*H439</f>
        <v>0</v>
      </c>
      <c r="L439" s="12">
        <f t="shared" ref="L439" si="255">M439-K439</f>
        <v>0</v>
      </c>
      <c r="M439" s="236">
        <f t="shared" ref="M439" si="256">G439*J439</f>
        <v>0</v>
      </c>
      <c r="N439" s="197" t="s">
        <v>399</v>
      </c>
    </row>
    <row r="440" spans="1:14" x14ac:dyDescent="0.2">
      <c r="A440" s="67"/>
      <c r="B440" s="68"/>
      <c r="C440" s="68"/>
      <c r="D440" s="25"/>
      <c r="E440" s="25"/>
      <c r="F440" s="115"/>
      <c r="G440" s="116"/>
      <c r="H440" s="235" t="s">
        <v>39</v>
      </c>
      <c r="I440" s="65"/>
      <c r="J440" s="189"/>
      <c r="K440" s="195">
        <f>SUM(K438:K439)</f>
        <v>0</v>
      </c>
      <c r="L440" s="196">
        <f>SUM(L438:L439)</f>
        <v>0</v>
      </c>
      <c r="M440" s="256">
        <f>SUM(M438:M439)</f>
        <v>0</v>
      </c>
      <c r="N440" s="630"/>
    </row>
    <row r="441" spans="1:14" x14ac:dyDescent="0.2">
      <c r="A441" s="355"/>
      <c r="B441" s="280"/>
      <c r="C441" s="280"/>
      <c r="D441" s="25"/>
      <c r="E441" s="25"/>
      <c r="F441" s="356"/>
      <c r="G441" s="357"/>
      <c r="H441" s="287"/>
      <c r="I441" s="358"/>
      <c r="J441" s="359"/>
      <c r="K441" s="360"/>
      <c r="L441" s="361"/>
      <c r="M441" s="362"/>
      <c r="N441" s="629"/>
    </row>
    <row r="442" spans="1:14" x14ac:dyDescent="0.2">
      <c r="A442" s="25"/>
      <c r="B442" s="63"/>
      <c r="C442" s="63"/>
      <c r="D442" s="25"/>
      <c r="E442" s="25"/>
      <c r="F442" s="25"/>
      <c r="G442" s="64"/>
      <c r="H442" s="69"/>
      <c r="I442" s="65"/>
      <c r="J442" s="186"/>
      <c r="K442" s="105"/>
      <c r="L442" s="106"/>
      <c r="M442" s="254"/>
      <c r="N442" s="630"/>
    </row>
    <row r="443" spans="1:14" x14ac:dyDescent="0.2">
      <c r="A443" s="25"/>
      <c r="B443" s="63"/>
      <c r="C443" s="63"/>
      <c r="D443" s="25"/>
      <c r="E443" s="25"/>
      <c r="F443" s="25"/>
      <c r="G443" s="64"/>
      <c r="H443" s="69"/>
      <c r="I443" s="65"/>
      <c r="J443" s="186"/>
      <c r="K443" s="105"/>
      <c r="L443" s="106"/>
      <c r="M443" s="254"/>
      <c r="N443" s="630"/>
    </row>
    <row r="444" spans="1:14" x14ac:dyDescent="0.2">
      <c r="A444" s="27"/>
      <c r="B444" s="71" t="s">
        <v>469</v>
      </c>
      <c r="C444" s="71"/>
      <c r="D444" s="200"/>
      <c r="E444" s="200"/>
      <c r="F444" s="27"/>
      <c r="G444" s="34"/>
      <c r="H444" s="233"/>
      <c r="I444" s="54"/>
      <c r="J444" s="188"/>
      <c r="K444" s="58"/>
      <c r="L444" s="59"/>
      <c r="M444" s="252"/>
    </row>
    <row r="445" spans="1:14" ht="36" x14ac:dyDescent="0.2">
      <c r="A445" s="218" t="s">
        <v>1</v>
      </c>
      <c r="B445" s="218" t="s">
        <v>2</v>
      </c>
      <c r="C445" s="218" t="s">
        <v>178</v>
      </c>
      <c r="D445" s="364" t="s">
        <v>3</v>
      </c>
      <c r="E445" s="23" t="s">
        <v>177</v>
      </c>
      <c r="F445" s="218" t="s">
        <v>4</v>
      </c>
      <c r="G445" s="365" t="s">
        <v>5</v>
      </c>
      <c r="H445" s="366" t="s">
        <v>6</v>
      </c>
      <c r="I445" s="367" t="s">
        <v>7</v>
      </c>
      <c r="J445" s="10" t="s">
        <v>112</v>
      </c>
      <c r="K445" s="368" t="s">
        <v>8</v>
      </c>
      <c r="L445" s="366" t="s">
        <v>9</v>
      </c>
      <c r="M445" s="366" t="s">
        <v>10</v>
      </c>
      <c r="N445" s="369" t="s">
        <v>11</v>
      </c>
    </row>
    <row r="446" spans="1:14" ht="31.5" customHeight="1" x14ac:dyDescent="0.2">
      <c r="A446" s="29">
        <v>1</v>
      </c>
      <c r="B446" s="55" t="s">
        <v>306</v>
      </c>
      <c r="C446" s="55"/>
      <c r="D446" s="51"/>
      <c r="E446" s="51"/>
      <c r="F446" s="51" t="s">
        <v>14</v>
      </c>
      <c r="G446" s="52">
        <v>700</v>
      </c>
      <c r="H446" s="234"/>
      <c r="I446" s="53">
        <v>0.08</v>
      </c>
      <c r="J446" s="12">
        <f t="shared" ref="J446" si="257">H446*I446+H446</f>
        <v>0</v>
      </c>
      <c r="K446" s="11">
        <f t="shared" ref="K446" si="258">G446*H446</f>
        <v>0</v>
      </c>
      <c r="L446" s="12">
        <f t="shared" ref="L446" si="259">M446-K446</f>
        <v>0</v>
      </c>
      <c r="M446" s="236">
        <f t="shared" ref="M446" si="260">G446*J446</f>
        <v>0</v>
      </c>
      <c r="N446" s="197" t="s">
        <v>195</v>
      </c>
    </row>
    <row r="447" spans="1:14" ht="31.5" customHeight="1" x14ac:dyDescent="0.2">
      <c r="A447" s="29">
        <v>2</v>
      </c>
      <c r="B447" s="55" t="s">
        <v>132</v>
      </c>
      <c r="C447" s="55"/>
      <c r="D447" s="51"/>
      <c r="E447" s="51"/>
      <c r="F447" s="51" t="s">
        <v>14</v>
      </c>
      <c r="G447" s="52">
        <v>500</v>
      </c>
      <c r="H447" s="234"/>
      <c r="I447" s="53">
        <v>0.08</v>
      </c>
      <c r="J447" s="12">
        <f t="shared" ref="J447" si="261">H447*I447+H447</f>
        <v>0</v>
      </c>
      <c r="K447" s="11">
        <f t="shared" ref="K447" si="262">G447*H447</f>
        <v>0</v>
      </c>
      <c r="L447" s="12">
        <f t="shared" ref="L447" si="263">M447-K447</f>
        <v>0</v>
      </c>
      <c r="M447" s="236">
        <f t="shared" ref="M447" si="264">G447*J447</f>
        <v>0</v>
      </c>
      <c r="N447" s="197" t="s">
        <v>361</v>
      </c>
    </row>
    <row r="448" spans="1:14" ht="77.25" customHeight="1" x14ac:dyDescent="0.2">
      <c r="A448" s="29">
        <v>3</v>
      </c>
      <c r="B448" s="55" t="s">
        <v>369</v>
      </c>
      <c r="C448" s="55" t="s">
        <v>360</v>
      </c>
      <c r="D448" s="51"/>
      <c r="E448" s="51"/>
      <c r="F448" s="51" t="s">
        <v>14</v>
      </c>
      <c r="G448" s="52">
        <v>30</v>
      </c>
      <c r="H448" s="234"/>
      <c r="I448" s="53">
        <v>0.08</v>
      </c>
      <c r="J448" s="12">
        <f t="shared" ref="J448" si="265">H448*I448+H448</f>
        <v>0</v>
      </c>
      <c r="K448" s="11">
        <f t="shared" ref="K448" si="266">G448*H448</f>
        <v>0</v>
      </c>
      <c r="L448" s="12">
        <f t="shared" ref="L448" si="267">M448-K448</f>
        <v>0</v>
      </c>
      <c r="M448" s="236">
        <f t="shared" ref="M448" si="268">G448*J448</f>
        <v>0</v>
      </c>
      <c r="N448" s="197" t="s">
        <v>195</v>
      </c>
    </row>
    <row r="449" spans="1:16" ht="46.5" customHeight="1" x14ac:dyDescent="0.2">
      <c r="A449" s="29">
        <v>4</v>
      </c>
      <c r="B449" s="55" t="s">
        <v>307</v>
      </c>
      <c r="C449" s="55"/>
      <c r="D449" s="51"/>
      <c r="E449" s="51"/>
      <c r="F449" s="51" t="s">
        <v>14</v>
      </c>
      <c r="G449" s="52">
        <v>15</v>
      </c>
      <c r="H449" s="234"/>
      <c r="I449" s="53">
        <v>0.08</v>
      </c>
      <c r="J449" s="12">
        <f t="shared" ref="J449" si="269">H449*I449+H449</f>
        <v>0</v>
      </c>
      <c r="K449" s="11">
        <f t="shared" ref="K449" si="270">G449*H449</f>
        <v>0</v>
      </c>
      <c r="L449" s="12">
        <f t="shared" ref="L449" si="271">M449-K449</f>
        <v>0</v>
      </c>
      <c r="M449" s="236">
        <f t="shared" ref="M449" si="272">G449*J449</f>
        <v>0</v>
      </c>
      <c r="N449" s="197" t="s">
        <v>361</v>
      </c>
    </row>
    <row r="450" spans="1:16" x14ac:dyDescent="0.2">
      <c r="A450" s="67"/>
      <c r="B450" s="68"/>
      <c r="C450" s="68"/>
      <c r="D450" s="25"/>
      <c r="E450" s="25"/>
      <c r="F450" s="115"/>
      <c r="G450" s="116"/>
      <c r="H450" s="235" t="s">
        <v>39</v>
      </c>
      <c r="I450" s="65"/>
      <c r="J450" s="189"/>
      <c r="K450" s="195">
        <f>SUM(K446:K449)</f>
        <v>0</v>
      </c>
      <c r="L450" s="196">
        <f>SUM(L446:L449)</f>
        <v>0</v>
      </c>
      <c r="M450" s="256">
        <f>SUM(M446:M449)</f>
        <v>0</v>
      </c>
      <c r="N450" s="630"/>
    </row>
    <row r="451" spans="1:16" x14ac:dyDescent="0.2">
      <c r="A451" s="25"/>
      <c r="B451" s="63"/>
      <c r="C451" s="63"/>
      <c r="D451" s="25"/>
      <c r="E451" s="25"/>
      <c r="F451" s="25"/>
      <c r="G451" s="64"/>
      <c r="H451" s="69"/>
      <c r="I451" s="65"/>
      <c r="J451" s="186"/>
      <c r="K451" s="105"/>
      <c r="L451" s="106"/>
      <c r="M451" s="254"/>
      <c r="N451" s="630"/>
    </row>
    <row r="452" spans="1:16" x14ac:dyDescent="0.2">
      <c r="A452" s="67"/>
      <c r="B452" s="68"/>
      <c r="C452" s="68"/>
      <c r="D452" s="25"/>
      <c r="E452" s="25"/>
      <c r="F452" s="115"/>
      <c r="G452" s="116"/>
      <c r="H452" s="69"/>
      <c r="I452" s="65"/>
      <c r="J452" s="189"/>
      <c r="K452" s="105"/>
      <c r="L452" s="106"/>
      <c r="M452" s="254"/>
      <c r="N452" s="630"/>
    </row>
    <row r="453" spans="1:16" x14ac:dyDescent="0.2">
      <c r="A453" s="67"/>
      <c r="B453" s="68"/>
      <c r="C453" s="68"/>
      <c r="D453" s="25"/>
      <c r="E453" s="25"/>
      <c r="F453" s="115"/>
      <c r="G453" s="116"/>
      <c r="H453" s="233"/>
      <c r="I453" s="65"/>
      <c r="J453" s="189"/>
      <c r="K453" s="105"/>
      <c r="L453" s="106"/>
      <c r="M453" s="254"/>
      <c r="N453" s="630"/>
      <c r="P453" s="3"/>
    </row>
    <row r="454" spans="1:16" x14ac:dyDescent="0.2">
      <c r="A454" s="27"/>
      <c r="B454" s="71" t="s">
        <v>470</v>
      </c>
      <c r="C454" s="71"/>
      <c r="D454" s="200"/>
      <c r="E454" s="200"/>
      <c r="F454" s="27"/>
      <c r="G454" s="34"/>
      <c r="H454" s="233"/>
      <c r="I454" s="54"/>
      <c r="J454" s="188"/>
      <c r="K454" s="58"/>
      <c r="L454" s="59"/>
      <c r="M454" s="252"/>
    </row>
    <row r="455" spans="1:16" ht="36" x14ac:dyDescent="0.2">
      <c r="A455" s="218" t="s">
        <v>1</v>
      </c>
      <c r="B455" s="218" t="s">
        <v>2</v>
      </c>
      <c r="C455" s="218" t="s">
        <v>178</v>
      </c>
      <c r="D455" s="364" t="s">
        <v>3</v>
      </c>
      <c r="E455" s="23" t="s">
        <v>177</v>
      </c>
      <c r="F455" s="218" t="s">
        <v>4</v>
      </c>
      <c r="G455" s="365" t="s">
        <v>5</v>
      </c>
      <c r="H455" s="366" t="s">
        <v>6</v>
      </c>
      <c r="I455" s="367" t="s">
        <v>7</v>
      </c>
      <c r="J455" s="10" t="s">
        <v>112</v>
      </c>
      <c r="K455" s="368" t="s">
        <v>8</v>
      </c>
      <c r="L455" s="366" t="s">
        <v>9</v>
      </c>
      <c r="M455" s="366" t="s">
        <v>10</v>
      </c>
      <c r="N455" s="369" t="s">
        <v>11</v>
      </c>
    </row>
    <row r="456" spans="1:16" ht="36" x14ac:dyDescent="0.2">
      <c r="A456" s="29">
        <v>1</v>
      </c>
      <c r="B456" s="55" t="s">
        <v>150</v>
      </c>
      <c r="C456" s="55" t="s">
        <v>194</v>
      </c>
      <c r="D456" s="28"/>
      <c r="E456" s="28"/>
      <c r="F456" s="51" t="s">
        <v>14</v>
      </c>
      <c r="G456" s="52">
        <v>600</v>
      </c>
      <c r="H456" s="234"/>
      <c r="I456" s="53">
        <v>0.08</v>
      </c>
      <c r="J456" s="12">
        <f t="shared" ref="J456:J457" si="273">H456*I456+H456</f>
        <v>0</v>
      </c>
      <c r="K456" s="11">
        <f t="shared" ref="K456:K457" si="274">G456*H456</f>
        <v>0</v>
      </c>
      <c r="L456" s="12">
        <f t="shared" ref="L456:L457" si="275">M456-K456</f>
        <v>0</v>
      </c>
      <c r="M456" s="236">
        <f t="shared" ref="M456:M457" si="276">G456*J456</f>
        <v>0</v>
      </c>
      <c r="N456" s="197">
        <v>1</v>
      </c>
    </row>
    <row r="457" spans="1:16" ht="36" x14ac:dyDescent="0.2">
      <c r="A457" s="29">
        <v>2</v>
      </c>
      <c r="B457" s="55" t="s">
        <v>151</v>
      </c>
      <c r="C457" s="55" t="s">
        <v>194</v>
      </c>
      <c r="D457" s="28"/>
      <c r="E457" s="28"/>
      <c r="F457" s="51" t="s">
        <v>186</v>
      </c>
      <c r="G457" s="52">
        <v>500</v>
      </c>
      <c r="H457" s="234"/>
      <c r="I457" s="53">
        <v>0.08</v>
      </c>
      <c r="J457" s="12">
        <f t="shared" si="273"/>
        <v>0</v>
      </c>
      <c r="K457" s="11">
        <f t="shared" si="274"/>
        <v>0</v>
      </c>
      <c r="L457" s="12">
        <f t="shared" si="275"/>
        <v>0</v>
      </c>
      <c r="M457" s="236">
        <f t="shared" si="276"/>
        <v>0</v>
      </c>
      <c r="N457" s="197">
        <v>1</v>
      </c>
    </row>
    <row r="458" spans="1:16" ht="36" x14ac:dyDescent="0.2">
      <c r="A458" s="29">
        <v>3</v>
      </c>
      <c r="B458" s="55" t="s">
        <v>187</v>
      </c>
      <c r="C458" s="55" t="s">
        <v>194</v>
      </c>
      <c r="D458" s="28"/>
      <c r="E458" s="28"/>
      <c r="F458" s="51" t="s">
        <v>186</v>
      </c>
      <c r="G458" s="52">
        <v>200</v>
      </c>
      <c r="H458" s="234"/>
      <c r="I458" s="53">
        <v>0.08</v>
      </c>
      <c r="J458" s="12">
        <f t="shared" ref="J458" si="277">H458*I458+H458</f>
        <v>0</v>
      </c>
      <c r="K458" s="11">
        <f t="shared" ref="K458" si="278">G458*H458</f>
        <v>0</v>
      </c>
      <c r="L458" s="12">
        <f t="shared" ref="L458" si="279">M458-K458</f>
        <v>0</v>
      </c>
      <c r="M458" s="236">
        <f t="shared" ref="M458" si="280">G458*J458</f>
        <v>0</v>
      </c>
      <c r="N458" s="197">
        <v>1</v>
      </c>
    </row>
    <row r="459" spans="1:16" x14ac:dyDescent="0.2">
      <c r="A459" s="67"/>
      <c r="B459" s="68"/>
      <c r="C459" s="68"/>
      <c r="D459" s="25"/>
      <c r="E459" s="25"/>
      <c r="F459" s="115"/>
      <c r="G459" s="116"/>
      <c r="H459" s="235" t="s">
        <v>39</v>
      </c>
      <c r="I459" s="65"/>
      <c r="J459" s="189"/>
      <c r="K459" s="195">
        <f>SUM(K456:K457)</f>
        <v>0</v>
      </c>
      <c r="L459" s="196">
        <f>SUM(L456:L457)</f>
        <v>0</v>
      </c>
      <c r="M459" s="256">
        <f>SUM(M456:M457)</f>
        <v>0</v>
      </c>
      <c r="N459" s="630"/>
    </row>
    <row r="460" spans="1:16" x14ac:dyDescent="0.2">
      <c r="A460" s="165"/>
      <c r="B460" s="166"/>
      <c r="C460" s="166"/>
      <c r="D460" s="25"/>
      <c r="E460" s="25"/>
      <c r="F460" s="167"/>
      <c r="G460" s="168"/>
      <c r="H460" s="215"/>
      <c r="I460" s="109"/>
      <c r="J460" s="186"/>
      <c r="K460" s="216"/>
      <c r="L460" s="217"/>
      <c r="M460" s="257"/>
      <c r="N460" s="633"/>
    </row>
    <row r="461" spans="1:16" x14ac:dyDescent="0.2">
      <c r="A461" s="355"/>
      <c r="B461" s="280"/>
      <c r="C461" s="280"/>
      <c r="D461" s="25"/>
      <c r="E461" s="25"/>
      <c r="F461" s="356"/>
      <c r="G461" s="357"/>
      <c r="H461" s="287"/>
      <c r="I461" s="341"/>
      <c r="J461" s="342"/>
      <c r="K461" s="352"/>
      <c r="L461" s="353"/>
      <c r="M461" s="354"/>
      <c r="N461" s="629"/>
    </row>
    <row r="462" spans="1:16" x14ac:dyDescent="0.2">
      <c r="A462" s="165"/>
      <c r="B462" s="166"/>
      <c r="C462" s="166"/>
      <c r="D462" s="25"/>
      <c r="E462" s="25"/>
      <c r="F462" s="167"/>
      <c r="G462" s="168"/>
      <c r="H462" s="215"/>
      <c r="I462" s="109"/>
      <c r="J462" s="186"/>
      <c r="K462" s="216"/>
      <c r="L462" s="217"/>
      <c r="M462" s="257"/>
      <c r="N462" s="633"/>
    </row>
    <row r="463" spans="1:16" x14ac:dyDescent="0.2">
      <c r="A463" s="290"/>
      <c r="B463" s="71" t="s">
        <v>471</v>
      </c>
      <c r="C463" s="71"/>
      <c r="D463" s="200"/>
      <c r="E463" s="200"/>
      <c r="F463" s="27"/>
      <c r="G463" s="34"/>
      <c r="H463" s="233"/>
      <c r="I463" s="54"/>
      <c r="J463" s="188"/>
      <c r="K463" s="58"/>
      <c r="L463" s="59"/>
      <c r="M463" s="252"/>
    </row>
    <row r="464" spans="1:16" ht="36" x14ac:dyDescent="0.2">
      <c r="A464" s="267" t="s">
        <v>1</v>
      </c>
      <c r="B464" s="218" t="s">
        <v>2</v>
      </c>
      <c r="C464" s="218" t="s">
        <v>178</v>
      </c>
      <c r="D464" s="364" t="s">
        <v>3</v>
      </c>
      <c r="E464" s="23" t="s">
        <v>177</v>
      </c>
      <c r="F464" s="218" t="s">
        <v>4</v>
      </c>
      <c r="G464" s="365" t="s">
        <v>5</v>
      </c>
      <c r="H464" s="366" t="s">
        <v>6</v>
      </c>
      <c r="I464" s="367" t="s">
        <v>7</v>
      </c>
      <c r="J464" s="10" t="s">
        <v>112</v>
      </c>
      <c r="K464" s="368" t="s">
        <v>8</v>
      </c>
      <c r="L464" s="366" t="s">
        <v>9</v>
      </c>
      <c r="M464" s="366" t="s">
        <v>10</v>
      </c>
      <c r="N464" s="369" t="s">
        <v>11</v>
      </c>
    </row>
    <row r="465" spans="1:14" ht="108" x14ac:dyDescent="0.2">
      <c r="A465" s="337">
        <v>1</v>
      </c>
      <c r="B465" s="55" t="s">
        <v>156</v>
      </c>
      <c r="C465" s="55" t="s">
        <v>337</v>
      </c>
      <c r="D465" s="51"/>
      <c r="E465" s="51"/>
      <c r="F465" s="51" t="s">
        <v>14</v>
      </c>
      <c r="G465" s="52">
        <v>240</v>
      </c>
      <c r="H465" s="234"/>
      <c r="I465" s="53">
        <v>0.08</v>
      </c>
      <c r="J465" s="12">
        <f t="shared" ref="J465" si="281">H465*I465+H465</f>
        <v>0</v>
      </c>
      <c r="K465" s="11">
        <f t="shared" ref="K465" si="282">G465*H465</f>
        <v>0</v>
      </c>
      <c r="L465" s="12">
        <f t="shared" ref="L465" si="283">M465-K465</f>
        <v>0</v>
      </c>
      <c r="M465" s="236">
        <f t="shared" ref="M465" si="284">G465*J465</f>
        <v>0</v>
      </c>
      <c r="N465" s="197" t="s">
        <v>195</v>
      </c>
    </row>
    <row r="466" spans="1:14" x14ac:dyDescent="0.2">
      <c r="A466" s="355"/>
      <c r="B466" s="68"/>
      <c r="C466" s="68"/>
      <c r="D466" s="25"/>
      <c r="E466" s="25"/>
      <c r="F466" s="115"/>
      <c r="G466" s="116"/>
      <c r="H466" s="235" t="s">
        <v>39</v>
      </c>
      <c r="I466" s="65"/>
      <c r="J466" s="189"/>
      <c r="K466" s="195">
        <f>SUM(K465:K465)</f>
        <v>0</v>
      </c>
      <c r="L466" s="196">
        <f>SUM(L465:L465)</f>
        <v>0</v>
      </c>
      <c r="M466" s="256">
        <f>SUM(M465:M465)</f>
        <v>0</v>
      </c>
      <c r="N466" s="630"/>
    </row>
    <row r="467" spans="1:14" x14ac:dyDescent="0.2">
      <c r="A467" s="355"/>
      <c r="B467" s="280"/>
      <c r="C467" s="280"/>
      <c r="D467" s="25"/>
      <c r="E467" s="25"/>
      <c r="F467" s="356"/>
      <c r="G467" s="357"/>
      <c r="H467" s="287"/>
      <c r="I467" s="341"/>
      <c r="J467" s="342"/>
      <c r="K467" s="352"/>
      <c r="L467" s="353"/>
      <c r="M467" s="354"/>
      <c r="N467" s="629"/>
    </row>
    <row r="468" spans="1:14" x14ac:dyDescent="0.2">
      <c r="A468" s="27"/>
      <c r="B468" s="71" t="s">
        <v>472</v>
      </c>
      <c r="C468" s="71"/>
      <c r="D468" s="200"/>
      <c r="E468" s="200"/>
      <c r="F468" s="27"/>
      <c r="G468" s="34"/>
      <c r="H468" s="233"/>
      <c r="I468" s="54"/>
      <c r="J468" s="188"/>
      <c r="K468" s="58"/>
      <c r="L468" s="59"/>
      <c r="M468" s="252"/>
    </row>
    <row r="469" spans="1:14" ht="36" x14ac:dyDescent="0.2">
      <c r="A469" s="218" t="s">
        <v>1</v>
      </c>
      <c r="B469" s="218" t="s">
        <v>2</v>
      </c>
      <c r="C469" s="218" t="s">
        <v>178</v>
      </c>
      <c r="D469" s="364" t="s">
        <v>3</v>
      </c>
      <c r="E469" s="23" t="s">
        <v>177</v>
      </c>
      <c r="F469" s="218" t="s">
        <v>4</v>
      </c>
      <c r="G469" s="365" t="s">
        <v>5</v>
      </c>
      <c r="H469" s="366" t="s">
        <v>6</v>
      </c>
      <c r="I469" s="367" t="s">
        <v>7</v>
      </c>
      <c r="J469" s="10" t="s">
        <v>112</v>
      </c>
      <c r="K469" s="368" t="s">
        <v>8</v>
      </c>
      <c r="L469" s="366" t="s">
        <v>9</v>
      </c>
      <c r="M469" s="366" t="s">
        <v>10</v>
      </c>
      <c r="N469" s="369" t="s">
        <v>11</v>
      </c>
    </row>
    <row r="470" spans="1:14" ht="72" x14ac:dyDescent="0.2">
      <c r="A470" s="29">
        <v>1</v>
      </c>
      <c r="B470" s="55" t="s">
        <v>356</v>
      </c>
      <c r="C470" s="55" t="s">
        <v>264</v>
      </c>
      <c r="D470" s="51"/>
      <c r="E470" s="51"/>
      <c r="F470" s="51" t="s">
        <v>159</v>
      </c>
      <c r="G470" s="52">
        <v>35</v>
      </c>
      <c r="H470" s="234"/>
      <c r="I470" s="53">
        <v>0.08</v>
      </c>
      <c r="J470" s="12">
        <f t="shared" ref="J470" si="285">H470*I470+H470</f>
        <v>0</v>
      </c>
      <c r="K470" s="11">
        <f t="shared" ref="K470" si="286">G470*H470</f>
        <v>0</v>
      </c>
      <c r="L470" s="12">
        <f t="shared" ref="L470" si="287">M470-K470</f>
        <v>0</v>
      </c>
      <c r="M470" s="236">
        <f t="shared" ref="M470" si="288">G470*J470</f>
        <v>0</v>
      </c>
      <c r="N470" s="885" t="s">
        <v>334</v>
      </c>
    </row>
    <row r="471" spans="1:14" x14ac:dyDescent="0.2">
      <c r="A471" s="29">
        <v>2</v>
      </c>
      <c r="B471" s="55" t="s">
        <v>174</v>
      </c>
      <c r="C471" s="55"/>
      <c r="D471" s="51"/>
      <c r="E471" s="51"/>
      <c r="F471" s="51" t="s">
        <v>14</v>
      </c>
      <c r="G471" s="52">
        <v>35</v>
      </c>
      <c r="H471" s="234"/>
      <c r="I471" s="53">
        <v>0.08</v>
      </c>
      <c r="J471" s="12">
        <f t="shared" ref="J471:J474" si="289">H471*I471+H471</f>
        <v>0</v>
      </c>
      <c r="K471" s="11">
        <f t="shared" ref="K471:K474" si="290">G471*H471</f>
        <v>0</v>
      </c>
      <c r="L471" s="12">
        <f t="shared" ref="L471:L474" si="291">M471-K471</f>
        <v>0</v>
      </c>
      <c r="M471" s="236">
        <f t="shared" ref="M471:M474" si="292">G471*J471</f>
        <v>0</v>
      </c>
      <c r="N471" s="893"/>
    </row>
    <row r="472" spans="1:14" ht="24" x14ac:dyDescent="0.2">
      <c r="A472" s="29">
        <v>3</v>
      </c>
      <c r="B472" s="55" t="s">
        <v>175</v>
      </c>
      <c r="C472" s="55"/>
      <c r="D472" s="51"/>
      <c r="E472" s="51"/>
      <c r="F472" s="51" t="s">
        <v>21</v>
      </c>
      <c r="G472" s="52">
        <v>35</v>
      </c>
      <c r="H472" s="234"/>
      <c r="I472" s="53">
        <v>0.08</v>
      </c>
      <c r="J472" s="12">
        <f t="shared" si="289"/>
        <v>0</v>
      </c>
      <c r="K472" s="11">
        <f t="shared" si="290"/>
        <v>0</v>
      </c>
      <c r="L472" s="12">
        <f t="shared" si="291"/>
        <v>0</v>
      </c>
      <c r="M472" s="236">
        <f t="shared" si="292"/>
        <v>0</v>
      </c>
      <c r="N472" s="893"/>
    </row>
    <row r="473" spans="1:14" ht="24" x14ac:dyDescent="0.2">
      <c r="A473" s="29">
        <v>4</v>
      </c>
      <c r="B473" s="55" t="s">
        <v>157</v>
      </c>
      <c r="C473" s="55"/>
      <c r="D473" s="51"/>
      <c r="E473" s="51"/>
      <c r="F473" s="51" t="s">
        <v>14</v>
      </c>
      <c r="G473" s="52">
        <v>10</v>
      </c>
      <c r="H473" s="234"/>
      <c r="I473" s="53">
        <v>0.08</v>
      </c>
      <c r="J473" s="12">
        <f t="shared" si="289"/>
        <v>0</v>
      </c>
      <c r="K473" s="11">
        <f t="shared" si="290"/>
        <v>0</v>
      </c>
      <c r="L473" s="12">
        <f t="shared" si="291"/>
        <v>0</v>
      </c>
      <c r="M473" s="236">
        <f t="shared" si="292"/>
        <v>0</v>
      </c>
      <c r="N473" s="893"/>
    </row>
    <row r="474" spans="1:14" x14ac:dyDescent="0.2">
      <c r="A474" s="29">
        <v>5</v>
      </c>
      <c r="B474" s="55" t="s">
        <v>158</v>
      </c>
      <c r="C474" s="55"/>
      <c r="D474" s="51"/>
      <c r="E474" s="51"/>
      <c r="F474" s="51" t="s">
        <v>14</v>
      </c>
      <c r="G474" s="52">
        <v>6</v>
      </c>
      <c r="H474" s="234"/>
      <c r="I474" s="53">
        <v>0.08</v>
      </c>
      <c r="J474" s="12">
        <f t="shared" si="289"/>
        <v>0</v>
      </c>
      <c r="K474" s="11">
        <f t="shared" si="290"/>
        <v>0</v>
      </c>
      <c r="L474" s="12">
        <f t="shared" si="291"/>
        <v>0</v>
      </c>
      <c r="M474" s="236">
        <f t="shared" si="292"/>
        <v>0</v>
      </c>
      <c r="N474" s="886"/>
    </row>
    <row r="475" spans="1:14" x14ac:dyDescent="0.2">
      <c r="A475" s="67"/>
      <c r="B475" s="68"/>
      <c r="C475" s="68"/>
      <c r="D475" s="25"/>
      <c r="E475" s="25"/>
      <c r="F475" s="115"/>
      <c r="G475" s="116"/>
      <c r="H475" s="235" t="s">
        <v>39</v>
      </c>
      <c r="I475" s="65"/>
      <c r="J475" s="189"/>
      <c r="K475" s="195">
        <f>SUM(K470:K474)</f>
        <v>0</v>
      </c>
      <c r="L475" s="196">
        <f>SUM(L470:L474)</f>
        <v>0</v>
      </c>
      <c r="M475" s="256">
        <f>SUM(M470:M474)</f>
        <v>0</v>
      </c>
      <c r="N475" s="630"/>
    </row>
    <row r="476" spans="1:14" x14ac:dyDescent="0.2">
      <c r="A476" s="355"/>
      <c r="B476" s="280"/>
      <c r="C476" s="280"/>
      <c r="D476" s="25"/>
      <c r="E476" s="25"/>
      <c r="F476" s="356"/>
      <c r="G476" s="357"/>
      <c r="H476" s="287"/>
      <c r="I476" s="341"/>
      <c r="J476" s="342"/>
      <c r="K476" s="352"/>
      <c r="L476" s="353"/>
      <c r="M476" s="354"/>
      <c r="N476" s="629"/>
    </row>
    <row r="477" spans="1:14" x14ac:dyDescent="0.2">
      <c r="A477" s="290"/>
      <c r="B477" s="71" t="s">
        <v>473</v>
      </c>
      <c r="C477" s="71"/>
      <c r="D477" s="200"/>
      <c r="E477" s="200"/>
      <c r="F477" s="27"/>
      <c r="G477" s="34"/>
      <c r="H477" s="233"/>
      <c r="I477" s="54"/>
      <c r="J477" s="188"/>
      <c r="K477" s="58"/>
      <c r="L477" s="59"/>
      <c r="M477" s="252"/>
    </row>
    <row r="478" spans="1:14" ht="36" x14ac:dyDescent="0.2">
      <c r="A478" s="267" t="s">
        <v>1</v>
      </c>
      <c r="B478" s="218" t="s">
        <v>2</v>
      </c>
      <c r="C478" s="218" t="s">
        <v>178</v>
      </c>
      <c r="D478" s="364" t="s">
        <v>3</v>
      </c>
      <c r="E478" s="23" t="s">
        <v>177</v>
      </c>
      <c r="F478" s="218" t="s">
        <v>4</v>
      </c>
      <c r="G478" s="365" t="s">
        <v>5</v>
      </c>
      <c r="H478" s="366" t="s">
        <v>6</v>
      </c>
      <c r="I478" s="367" t="s">
        <v>7</v>
      </c>
      <c r="J478" s="10" t="s">
        <v>112</v>
      </c>
      <c r="K478" s="368" t="s">
        <v>8</v>
      </c>
      <c r="L478" s="366" t="s">
        <v>9</v>
      </c>
      <c r="M478" s="366" t="s">
        <v>10</v>
      </c>
      <c r="N478" s="369" t="s">
        <v>11</v>
      </c>
    </row>
    <row r="479" spans="1:14" ht="59.25" customHeight="1" x14ac:dyDescent="0.2">
      <c r="A479" s="337">
        <v>1</v>
      </c>
      <c r="B479" s="55" t="s">
        <v>421</v>
      </c>
      <c r="C479" s="55" t="s">
        <v>422</v>
      </c>
      <c r="D479" s="51"/>
      <c r="E479" s="51"/>
      <c r="F479" s="51" t="s">
        <v>14</v>
      </c>
      <c r="G479" s="52">
        <v>30</v>
      </c>
      <c r="H479" s="234"/>
      <c r="I479" s="53">
        <v>0.08</v>
      </c>
      <c r="J479" s="12">
        <f t="shared" ref="J479" si="293">H479*I479+H479</f>
        <v>0</v>
      </c>
      <c r="K479" s="11">
        <f t="shared" ref="K479" si="294">G479*H479</f>
        <v>0</v>
      </c>
      <c r="L479" s="12">
        <f t="shared" ref="L479" si="295">M479-K479</f>
        <v>0</v>
      </c>
      <c r="M479" s="236">
        <f t="shared" ref="M479" si="296">G479*J479</f>
        <v>0</v>
      </c>
      <c r="N479" s="197" t="s">
        <v>334</v>
      </c>
    </row>
    <row r="480" spans="1:14" x14ac:dyDescent="0.2">
      <c r="A480" s="355"/>
      <c r="B480" s="68"/>
      <c r="C480" s="68"/>
      <c r="D480" s="25"/>
      <c r="E480" s="25"/>
      <c r="F480" s="115"/>
      <c r="G480" s="116"/>
      <c r="H480" s="235" t="s">
        <v>39</v>
      </c>
      <c r="I480" s="65"/>
      <c r="J480" s="189"/>
      <c r="K480" s="195">
        <f>SUM(K479:K479)</f>
        <v>0</v>
      </c>
      <c r="L480" s="196">
        <f>SUM(L479:L479)</f>
        <v>0</v>
      </c>
      <c r="M480" s="256">
        <f>SUM(M479:M479)</f>
        <v>0</v>
      </c>
      <c r="N480" s="630"/>
    </row>
    <row r="481" spans="1:14" x14ac:dyDescent="0.2">
      <c r="A481" s="67"/>
      <c r="B481" s="68"/>
      <c r="C481" s="68"/>
      <c r="D481" s="25"/>
      <c r="E481" s="25"/>
      <c r="F481" s="115"/>
      <c r="G481" s="116"/>
      <c r="H481" s="233"/>
      <c r="I481" s="65"/>
      <c r="J481" s="189"/>
      <c r="K481" s="105"/>
      <c r="L481" s="106"/>
      <c r="M481" s="254"/>
      <c r="N481" s="630"/>
    </row>
    <row r="482" spans="1:14" x14ac:dyDescent="0.2">
      <c r="A482" s="27"/>
      <c r="B482" s="71" t="s">
        <v>474</v>
      </c>
      <c r="C482" s="71"/>
      <c r="D482" s="200"/>
      <c r="E482" s="200"/>
      <c r="F482" s="27"/>
      <c r="G482" s="34"/>
      <c r="H482" s="233"/>
      <c r="I482" s="54"/>
      <c r="J482" s="188"/>
      <c r="K482" s="58"/>
      <c r="L482" s="59"/>
      <c r="M482" s="252"/>
    </row>
    <row r="483" spans="1:14" ht="36" x14ac:dyDescent="0.2">
      <c r="A483" s="89" t="s">
        <v>1</v>
      </c>
      <c r="B483" s="218" t="s">
        <v>2</v>
      </c>
      <c r="C483" s="218" t="s">
        <v>178</v>
      </c>
      <c r="D483" s="364" t="s">
        <v>3</v>
      </c>
      <c r="E483" s="23" t="s">
        <v>177</v>
      </c>
      <c r="F483" s="89" t="s">
        <v>4</v>
      </c>
      <c r="G483" s="262" t="s">
        <v>5</v>
      </c>
      <c r="H483" s="70" t="s">
        <v>6</v>
      </c>
      <c r="I483" s="263" t="s">
        <v>7</v>
      </c>
      <c r="J483" s="10" t="s">
        <v>112</v>
      </c>
      <c r="K483" s="90" t="s">
        <v>8</v>
      </c>
      <c r="L483" s="70" t="s">
        <v>9</v>
      </c>
      <c r="M483" s="70" t="s">
        <v>10</v>
      </c>
      <c r="N483" s="264"/>
    </row>
    <row r="484" spans="1:14" ht="84" x14ac:dyDescent="0.2">
      <c r="A484" s="29">
        <v>1</v>
      </c>
      <c r="B484" s="55" t="s">
        <v>363</v>
      </c>
      <c r="C484" s="55" t="s">
        <v>362</v>
      </c>
      <c r="D484" s="51"/>
      <c r="E484" s="51"/>
      <c r="F484" s="51" t="s">
        <v>14</v>
      </c>
      <c r="G484" s="52">
        <v>10</v>
      </c>
      <c r="H484" s="234"/>
      <c r="I484" s="53">
        <v>0.08</v>
      </c>
      <c r="J484" s="12">
        <f t="shared" ref="J484" si="297">H484*I484+H484</f>
        <v>0</v>
      </c>
      <c r="K484" s="11">
        <f t="shared" ref="K484" si="298">G484*H484</f>
        <v>0</v>
      </c>
      <c r="L484" s="12">
        <f t="shared" ref="L484" si="299">M484-K484</f>
        <v>0</v>
      </c>
      <c r="M484" s="236">
        <f t="shared" ref="M484" si="300">G484*J484</f>
        <v>0</v>
      </c>
      <c r="N484" s="197" t="s">
        <v>334</v>
      </c>
    </row>
    <row r="485" spans="1:14" x14ac:dyDescent="0.2">
      <c r="A485" s="67"/>
      <c r="B485" s="68"/>
      <c r="C485" s="68"/>
      <c r="D485" s="25"/>
      <c r="E485" s="25"/>
      <c r="F485" s="115"/>
      <c r="G485" s="116"/>
      <c r="H485" s="235" t="s">
        <v>39</v>
      </c>
      <c r="I485" s="65"/>
      <c r="J485" s="189"/>
      <c r="K485" s="195">
        <f>SUM(K484:K484)</f>
        <v>0</v>
      </c>
      <c r="L485" s="196">
        <f>SUM(L484:L484)</f>
        <v>0</v>
      </c>
      <c r="M485" s="256">
        <f>SUM(M484:M484)</f>
        <v>0</v>
      </c>
      <c r="N485" s="630"/>
    </row>
    <row r="486" spans="1:14" x14ac:dyDescent="0.2">
      <c r="A486" s="355"/>
      <c r="B486" s="280"/>
      <c r="C486" s="280"/>
      <c r="D486" s="25"/>
      <c r="E486" s="25"/>
      <c r="F486" s="356"/>
      <c r="G486" s="357"/>
      <c r="H486" s="287"/>
      <c r="I486" s="341"/>
      <c r="J486" s="342"/>
      <c r="K486" s="352"/>
      <c r="L486" s="353"/>
      <c r="M486" s="354"/>
      <c r="N486" s="629"/>
    </row>
    <row r="487" spans="1:14" x14ac:dyDescent="0.2">
      <c r="A487" s="355"/>
      <c r="B487" s="280"/>
      <c r="C487" s="280"/>
      <c r="D487" s="25"/>
      <c r="E487" s="25"/>
      <c r="F487" s="356"/>
      <c r="G487" s="357"/>
      <c r="H487" s="287"/>
      <c r="I487" s="341"/>
      <c r="J487" s="342"/>
      <c r="K487" s="352"/>
      <c r="L487" s="353"/>
      <c r="M487" s="354"/>
      <c r="N487" s="629"/>
    </row>
    <row r="488" spans="1:14" x14ac:dyDescent="0.2">
      <c r="A488" s="27"/>
      <c r="B488" s="71" t="s">
        <v>475</v>
      </c>
      <c r="C488" s="71"/>
      <c r="D488" s="200"/>
      <c r="E488" s="200"/>
      <c r="F488" s="27"/>
      <c r="G488" s="34"/>
      <c r="H488" s="233"/>
      <c r="I488" s="54"/>
      <c r="J488" s="188"/>
      <c r="K488" s="58"/>
      <c r="L488" s="59"/>
      <c r="M488" s="252"/>
    </row>
    <row r="489" spans="1:14" ht="36" x14ac:dyDescent="0.2">
      <c r="A489" s="218" t="s">
        <v>1</v>
      </c>
      <c r="B489" s="218" t="s">
        <v>2</v>
      </c>
      <c r="C489" s="218" t="s">
        <v>178</v>
      </c>
      <c r="D489" s="364" t="s">
        <v>3</v>
      </c>
      <c r="E489" s="23" t="s">
        <v>177</v>
      </c>
      <c r="F489" s="218" t="s">
        <v>4</v>
      </c>
      <c r="G489" s="365" t="s">
        <v>5</v>
      </c>
      <c r="H489" s="366" t="s">
        <v>6</v>
      </c>
      <c r="I489" s="367" t="s">
        <v>7</v>
      </c>
      <c r="J489" s="10" t="s">
        <v>112</v>
      </c>
      <c r="K489" s="368" t="s">
        <v>8</v>
      </c>
      <c r="L489" s="366" t="s">
        <v>9</v>
      </c>
      <c r="M489" s="366" t="s">
        <v>10</v>
      </c>
      <c r="N489" s="369" t="s">
        <v>11</v>
      </c>
    </row>
    <row r="490" spans="1:14" ht="36" x14ac:dyDescent="0.2">
      <c r="A490" s="29">
        <v>1</v>
      </c>
      <c r="B490" s="55" t="s">
        <v>163</v>
      </c>
      <c r="C490" s="55"/>
      <c r="D490" s="51"/>
      <c r="E490" s="51"/>
      <c r="F490" s="51" t="s">
        <v>14</v>
      </c>
      <c r="G490" s="52">
        <v>100</v>
      </c>
      <c r="H490" s="234"/>
      <c r="I490" s="53">
        <v>0.08</v>
      </c>
      <c r="J490" s="12">
        <f t="shared" ref="J490:J491" si="301">H490*I490+H490</f>
        <v>0</v>
      </c>
      <c r="K490" s="11">
        <f t="shared" ref="K490:K491" si="302">G490*H490</f>
        <v>0</v>
      </c>
      <c r="L490" s="12">
        <f t="shared" ref="L490:L491" si="303">M490-K490</f>
        <v>0</v>
      </c>
      <c r="M490" s="236">
        <f t="shared" ref="M490:M491" si="304">G490*J490</f>
        <v>0</v>
      </c>
      <c r="N490" s="197" t="s">
        <v>195</v>
      </c>
    </row>
    <row r="491" spans="1:14" ht="60" x14ac:dyDescent="0.2">
      <c r="A491" s="29">
        <v>2</v>
      </c>
      <c r="B491" s="55" t="s">
        <v>164</v>
      </c>
      <c r="C491" s="55" t="s">
        <v>263</v>
      </c>
      <c r="D491" s="51"/>
      <c r="E491" s="51"/>
      <c r="F491" s="51" t="s">
        <v>14</v>
      </c>
      <c r="G491" s="52">
        <v>800</v>
      </c>
      <c r="H491" s="234"/>
      <c r="I491" s="53">
        <v>0.08</v>
      </c>
      <c r="J491" s="12">
        <f t="shared" si="301"/>
        <v>0</v>
      </c>
      <c r="K491" s="11">
        <f t="shared" si="302"/>
        <v>0</v>
      </c>
      <c r="L491" s="12">
        <f t="shared" si="303"/>
        <v>0</v>
      </c>
      <c r="M491" s="236">
        <f t="shared" si="304"/>
        <v>0</v>
      </c>
      <c r="N491" s="197" t="s">
        <v>195</v>
      </c>
    </row>
    <row r="492" spans="1:14" ht="48" x14ac:dyDescent="0.2">
      <c r="A492" s="29">
        <v>3</v>
      </c>
      <c r="B492" s="55" t="s">
        <v>371</v>
      </c>
      <c r="C492" s="55"/>
      <c r="D492" s="51"/>
      <c r="E492" s="51"/>
      <c r="F492" s="51" t="s">
        <v>21</v>
      </c>
      <c r="G492" s="52">
        <v>50</v>
      </c>
      <c r="H492" s="234"/>
      <c r="I492" s="53">
        <v>0.08</v>
      </c>
      <c r="J492" s="12">
        <f t="shared" ref="J492" si="305">H492*I492+H492</f>
        <v>0</v>
      </c>
      <c r="K492" s="11">
        <f t="shared" ref="K492" si="306">G492*H492</f>
        <v>0</v>
      </c>
      <c r="L492" s="12">
        <f t="shared" ref="L492" si="307">M492-K492</f>
        <v>0</v>
      </c>
      <c r="M492" s="236">
        <f t="shared" ref="M492" si="308">G492*J492</f>
        <v>0</v>
      </c>
      <c r="N492" s="197" t="s">
        <v>195</v>
      </c>
    </row>
    <row r="493" spans="1:14" x14ac:dyDescent="0.2">
      <c r="A493" s="67"/>
      <c r="B493" s="68"/>
      <c r="C493" s="68"/>
      <c r="D493" s="25"/>
      <c r="E493" s="25"/>
      <c r="F493" s="115"/>
      <c r="G493" s="116"/>
      <c r="H493" s="235" t="s">
        <v>39</v>
      </c>
      <c r="I493" s="65"/>
      <c r="J493" s="189"/>
      <c r="K493" s="195">
        <f>SUM(K490:K492)</f>
        <v>0</v>
      </c>
      <c r="L493" s="196">
        <f>SUM(L490:L492)</f>
        <v>0</v>
      </c>
      <c r="M493" s="256">
        <f>SUM(M490:M492)</f>
        <v>0</v>
      </c>
      <c r="N493" s="630"/>
    </row>
    <row r="494" spans="1:14" x14ac:dyDescent="0.2">
      <c r="A494" s="67"/>
      <c r="B494" s="68"/>
      <c r="C494" s="68"/>
      <c r="D494" s="25"/>
      <c r="E494" s="25"/>
      <c r="F494" s="115"/>
      <c r="G494" s="116"/>
      <c r="H494" s="233"/>
      <c r="I494" s="65"/>
      <c r="J494" s="189"/>
      <c r="K494" s="105"/>
      <c r="L494" s="106"/>
      <c r="M494" s="254"/>
      <c r="N494" s="630"/>
    </row>
    <row r="495" spans="1:14" x14ac:dyDescent="0.2">
      <c r="A495" s="27"/>
      <c r="B495" s="71" t="s">
        <v>476</v>
      </c>
      <c r="C495" s="71"/>
      <c r="D495" s="200"/>
      <c r="E495" s="200"/>
      <c r="F495" s="27"/>
      <c r="G495" s="34"/>
      <c r="H495" s="233"/>
      <c r="I495" s="54"/>
      <c r="J495" s="188"/>
      <c r="K495" s="58"/>
      <c r="L495" s="59"/>
      <c r="M495" s="252"/>
    </row>
    <row r="496" spans="1:14" ht="36" x14ac:dyDescent="0.2">
      <c r="A496" s="89" t="s">
        <v>1</v>
      </c>
      <c r="B496" s="218" t="s">
        <v>2</v>
      </c>
      <c r="C496" s="218" t="s">
        <v>178</v>
      </c>
      <c r="D496" s="364" t="s">
        <v>3</v>
      </c>
      <c r="E496" s="23" t="s">
        <v>177</v>
      </c>
      <c r="F496" s="89" t="s">
        <v>4</v>
      </c>
      <c r="G496" s="262" t="s">
        <v>5</v>
      </c>
      <c r="H496" s="70" t="s">
        <v>6</v>
      </c>
      <c r="I496" s="263" t="s">
        <v>7</v>
      </c>
      <c r="J496" s="10" t="s">
        <v>112</v>
      </c>
      <c r="K496" s="90" t="s">
        <v>8</v>
      </c>
      <c r="L496" s="70" t="s">
        <v>9</v>
      </c>
      <c r="M496" s="70" t="s">
        <v>10</v>
      </c>
      <c r="N496" s="264" t="s">
        <v>11</v>
      </c>
    </row>
    <row r="497" spans="1:14" ht="96" x14ac:dyDescent="0.2">
      <c r="A497" s="29">
        <v>1</v>
      </c>
      <c r="B497" s="55" t="s">
        <v>338</v>
      </c>
      <c r="C497" s="797" t="s">
        <v>394</v>
      </c>
      <c r="D497" s="51"/>
      <c r="E497" s="51"/>
      <c r="F497" s="51" t="s">
        <v>21</v>
      </c>
      <c r="G497" s="52">
        <v>500</v>
      </c>
      <c r="H497" s="234"/>
      <c r="I497" s="53">
        <v>0.08</v>
      </c>
      <c r="J497" s="12">
        <f>H497*I497+H497</f>
        <v>0</v>
      </c>
      <c r="K497" s="11">
        <f>G497*H497</f>
        <v>0</v>
      </c>
      <c r="L497" s="12">
        <f>M497-K497</f>
        <v>0</v>
      </c>
      <c r="M497" s="236">
        <f>G497*J497</f>
        <v>0</v>
      </c>
      <c r="N497" s="197" t="s">
        <v>195</v>
      </c>
    </row>
    <row r="498" spans="1:14" x14ac:dyDescent="0.2">
      <c r="A498" s="67"/>
      <c r="B498" s="68"/>
      <c r="C498" s="68"/>
      <c r="D498" s="25"/>
      <c r="E498" s="25"/>
      <c r="F498" s="115"/>
      <c r="G498" s="116"/>
      <c r="H498" s="235" t="s">
        <v>39</v>
      </c>
      <c r="I498" s="65"/>
      <c r="J498" s="189"/>
      <c r="K498" s="195">
        <f>SUM(K497:K497)</f>
        <v>0</v>
      </c>
      <c r="L498" s="196">
        <f>SUM(L497:L497)</f>
        <v>0</v>
      </c>
      <c r="M498" s="256">
        <f>SUM(M497:M497)</f>
        <v>0</v>
      </c>
      <c r="N498" s="630"/>
    </row>
    <row r="499" spans="1:14" x14ac:dyDescent="0.2">
      <c r="A499" s="67"/>
      <c r="B499" s="68"/>
      <c r="C499" s="68"/>
      <c r="D499" s="25"/>
      <c r="E499" s="25"/>
      <c r="F499" s="115"/>
      <c r="G499" s="116"/>
      <c r="H499" s="233"/>
      <c r="I499" s="65"/>
      <c r="J499" s="189"/>
      <c r="K499" s="105"/>
      <c r="L499" s="106"/>
      <c r="M499" s="254"/>
      <c r="N499" s="630"/>
    </row>
    <row r="500" spans="1:14" x14ac:dyDescent="0.2">
      <c r="A500" s="27"/>
      <c r="B500" s="71" t="s">
        <v>477</v>
      </c>
      <c r="C500" s="71"/>
      <c r="D500" s="200"/>
      <c r="E500" s="200"/>
      <c r="F500" s="27"/>
      <c r="G500" s="34"/>
      <c r="H500" s="233"/>
      <c r="I500" s="54"/>
      <c r="J500" s="188"/>
      <c r="K500" s="58"/>
      <c r="L500" s="59"/>
      <c r="M500" s="252"/>
    </row>
    <row r="501" spans="1:14" ht="36" x14ac:dyDescent="0.2">
      <c r="A501" s="218" t="s">
        <v>1</v>
      </c>
      <c r="B501" s="218" t="s">
        <v>2</v>
      </c>
      <c r="C501" s="218" t="s">
        <v>178</v>
      </c>
      <c r="D501" s="364" t="s">
        <v>3</v>
      </c>
      <c r="E501" s="23" t="s">
        <v>177</v>
      </c>
      <c r="F501" s="218" t="s">
        <v>4</v>
      </c>
      <c r="G501" s="365" t="s">
        <v>5</v>
      </c>
      <c r="H501" s="366" t="s">
        <v>6</v>
      </c>
      <c r="I501" s="367" t="s">
        <v>7</v>
      </c>
      <c r="J501" s="10" t="s">
        <v>112</v>
      </c>
      <c r="K501" s="368" t="s">
        <v>8</v>
      </c>
      <c r="L501" s="366" t="s">
        <v>9</v>
      </c>
      <c r="M501" s="366" t="s">
        <v>10</v>
      </c>
      <c r="N501" s="369" t="s">
        <v>11</v>
      </c>
    </row>
    <row r="502" spans="1:14" x14ac:dyDescent="0.2">
      <c r="A502" s="29">
        <v>1</v>
      </c>
      <c r="B502" s="55" t="s">
        <v>135</v>
      </c>
      <c r="C502" s="55" t="s">
        <v>180</v>
      </c>
      <c r="D502" s="51"/>
      <c r="E502" s="51"/>
      <c r="F502" s="51" t="s">
        <v>14</v>
      </c>
      <c r="G502" s="52">
        <v>100</v>
      </c>
      <c r="H502" s="234"/>
      <c r="I502" s="53">
        <v>0.08</v>
      </c>
      <c r="J502" s="12">
        <f t="shared" ref="J502:J507" si="309">H502*I502+H502</f>
        <v>0</v>
      </c>
      <c r="K502" s="11">
        <f t="shared" ref="K502:K507" si="310">G502*H502</f>
        <v>0</v>
      </c>
      <c r="L502" s="12">
        <f t="shared" ref="L502:L507" si="311">M502-K502</f>
        <v>0</v>
      </c>
      <c r="M502" s="236">
        <f t="shared" ref="M502:M507" si="312">G502*J502</f>
        <v>0</v>
      </c>
      <c r="N502" s="885" t="s">
        <v>334</v>
      </c>
    </row>
    <row r="503" spans="1:14" x14ac:dyDescent="0.2">
      <c r="A503" s="29">
        <v>2</v>
      </c>
      <c r="B503" s="55" t="s">
        <v>179</v>
      </c>
      <c r="C503" s="55"/>
      <c r="D503" s="51"/>
      <c r="E503" s="51"/>
      <c r="F503" s="51" t="s">
        <v>14</v>
      </c>
      <c r="G503" s="52">
        <v>4</v>
      </c>
      <c r="H503" s="234"/>
      <c r="I503" s="53">
        <v>0.08</v>
      </c>
      <c r="J503" s="12">
        <f t="shared" ref="J503" si="313">H503*I503+H503</f>
        <v>0</v>
      </c>
      <c r="K503" s="11">
        <f t="shared" ref="K503" si="314">G503*H503</f>
        <v>0</v>
      </c>
      <c r="L503" s="12">
        <f t="shared" ref="L503" si="315">M503-K503</f>
        <v>0</v>
      </c>
      <c r="M503" s="236">
        <f t="shared" ref="M503" si="316">G503*J503</f>
        <v>0</v>
      </c>
      <c r="N503" s="886"/>
    </row>
    <row r="504" spans="1:14" ht="24" x14ac:dyDescent="0.2">
      <c r="A504" s="29">
        <v>3</v>
      </c>
      <c r="B504" s="55" t="s">
        <v>136</v>
      </c>
      <c r="C504" s="55" t="s">
        <v>181</v>
      </c>
      <c r="D504" s="51"/>
      <c r="E504" s="51"/>
      <c r="F504" s="51" t="s">
        <v>14</v>
      </c>
      <c r="G504" s="52">
        <v>200</v>
      </c>
      <c r="H504" s="234"/>
      <c r="I504" s="53">
        <v>0.08</v>
      </c>
      <c r="J504" s="12">
        <f t="shared" si="309"/>
        <v>0</v>
      </c>
      <c r="K504" s="11">
        <f t="shared" si="310"/>
        <v>0</v>
      </c>
      <c r="L504" s="12">
        <f t="shared" si="311"/>
        <v>0</v>
      </c>
      <c r="M504" s="236">
        <f t="shared" si="312"/>
        <v>0</v>
      </c>
      <c r="N504" s="197" t="s">
        <v>195</v>
      </c>
    </row>
    <row r="505" spans="1:14" ht="24" x14ac:dyDescent="0.2">
      <c r="A505" s="29">
        <v>4</v>
      </c>
      <c r="B505" s="55" t="s">
        <v>138</v>
      </c>
      <c r="C505" s="55" t="s">
        <v>180</v>
      </c>
      <c r="D505" s="51"/>
      <c r="E505" s="51"/>
      <c r="F505" s="51" t="s">
        <v>14</v>
      </c>
      <c r="G505" s="52">
        <v>200</v>
      </c>
      <c r="H505" s="234"/>
      <c r="I505" s="53">
        <v>0.08</v>
      </c>
      <c r="J505" s="12">
        <f t="shared" si="309"/>
        <v>0</v>
      </c>
      <c r="K505" s="11">
        <f t="shared" si="310"/>
        <v>0</v>
      </c>
      <c r="L505" s="12">
        <f t="shared" si="311"/>
        <v>0</v>
      </c>
      <c r="M505" s="236">
        <f t="shared" si="312"/>
        <v>0</v>
      </c>
      <c r="N505" s="197" t="s">
        <v>195</v>
      </c>
    </row>
    <row r="506" spans="1:14" ht="24" x14ac:dyDescent="0.2">
      <c r="A506" s="29">
        <v>5</v>
      </c>
      <c r="B506" s="55" t="s">
        <v>137</v>
      </c>
      <c r="C506" s="55" t="s">
        <v>180</v>
      </c>
      <c r="D506" s="51"/>
      <c r="E506" s="51"/>
      <c r="F506" s="51" t="s">
        <v>14</v>
      </c>
      <c r="G506" s="52">
        <v>200</v>
      </c>
      <c r="H506" s="234"/>
      <c r="I506" s="53">
        <v>0.08</v>
      </c>
      <c r="J506" s="12">
        <f t="shared" si="309"/>
        <v>0</v>
      </c>
      <c r="K506" s="11">
        <f t="shared" si="310"/>
        <v>0</v>
      </c>
      <c r="L506" s="12">
        <f t="shared" si="311"/>
        <v>0</v>
      </c>
      <c r="M506" s="236">
        <f t="shared" si="312"/>
        <v>0</v>
      </c>
      <c r="N506" s="197" t="s">
        <v>195</v>
      </c>
    </row>
    <row r="507" spans="1:14" x14ac:dyDescent="0.2">
      <c r="A507" s="29">
        <v>6</v>
      </c>
      <c r="B507" s="55" t="s">
        <v>173</v>
      </c>
      <c r="C507" s="55" t="s">
        <v>182</v>
      </c>
      <c r="D507" s="51"/>
      <c r="E507" s="51"/>
      <c r="F507" s="51" t="s">
        <v>14</v>
      </c>
      <c r="G507" s="52">
        <v>5</v>
      </c>
      <c r="H507" s="234"/>
      <c r="I507" s="53">
        <v>0.08</v>
      </c>
      <c r="J507" s="12">
        <f t="shared" si="309"/>
        <v>0</v>
      </c>
      <c r="K507" s="11">
        <f t="shared" si="310"/>
        <v>0</v>
      </c>
      <c r="L507" s="12">
        <f t="shared" si="311"/>
        <v>0</v>
      </c>
      <c r="M507" s="236">
        <f t="shared" si="312"/>
        <v>0</v>
      </c>
      <c r="N507" s="197" t="s">
        <v>334</v>
      </c>
    </row>
    <row r="508" spans="1:14" x14ac:dyDescent="0.2">
      <c r="A508" s="67"/>
      <c r="B508" s="68"/>
      <c r="C508" s="68"/>
      <c r="D508" s="25"/>
      <c r="E508" s="25"/>
      <c r="F508" s="115"/>
      <c r="G508" s="116"/>
      <c r="H508" s="235" t="s">
        <v>39</v>
      </c>
      <c r="I508" s="65"/>
      <c r="J508" s="189"/>
      <c r="K508" s="195">
        <f>SUM(K502:K507)</f>
        <v>0</v>
      </c>
      <c r="L508" s="196">
        <f>SUM(L502:L507)</f>
        <v>0</v>
      </c>
      <c r="M508" s="256">
        <f>SUM(M502:M507)</f>
        <v>0</v>
      </c>
      <c r="N508" s="630"/>
    </row>
    <row r="509" spans="1:14" x14ac:dyDescent="0.2">
      <c r="A509" s="67"/>
      <c r="B509" s="68"/>
      <c r="C509" s="68"/>
      <c r="D509" s="25"/>
      <c r="E509" s="25"/>
      <c r="F509" s="115"/>
      <c r="G509" s="116"/>
      <c r="H509" s="69"/>
      <c r="I509" s="65"/>
      <c r="J509" s="189"/>
      <c r="K509" s="105"/>
      <c r="L509" s="106"/>
      <c r="M509" s="254"/>
      <c r="N509" s="630"/>
    </row>
    <row r="510" spans="1:14" x14ac:dyDescent="0.2">
      <c r="A510" s="67"/>
      <c r="B510" s="68"/>
      <c r="C510" s="68"/>
      <c r="D510" s="25"/>
      <c r="E510" s="25"/>
      <c r="F510" s="115"/>
      <c r="G510" s="116"/>
      <c r="H510" s="233"/>
      <c r="I510" s="65"/>
      <c r="J510" s="189"/>
      <c r="K510" s="105"/>
      <c r="L510" s="106"/>
      <c r="M510" s="254"/>
      <c r="N510" s="630"/>
    </row>
    <row r="511" spans="1:14" x14ac:dyDescent="0.2">
      <c r="A511" s="355"/>
      <c r="B511" s="693" t="s">
        <v>478</v>
      </c>
      <c r="C511" s="693"/>
      <c r="D511" s="25"/>
      <c r="E511" s="25"/>
      <c r="F511" s="115"/>
      <c r="G511" s="116"/>
      <c r="H511" s="233"/>
      <c r="I511" s="65"/>
      <c r="J511" s="189"/>
      <c r="K511" s="105"/>
      <c r="L511" s="106"/>
      <c r="M511" s="254"/>
      <c r="N511" s="630"/>
    </row>
    <row r="512" spans="1:14" ht="36" x14ac:dyDescent="0.2">
      <c r="A512" s="218" t="s">
        <v>1</v>
      </c>
      <c r="B512" s="218" t="s">
        <v>2</v>
      </c>
      <c r="C512" s="218" t="s">
        <v>178</v>
      </c>
      <c r="D512" s="364" t="s">
        <v>3</v>
      </c>
      <c r="E512" s="23" t="s">
        <v>177</v>
      </c>
      <c r="F512" s="218" t="s">
        <v>4</v>
      </c>
      <c r="G512" s="365" t="s">
        <v>5</v>
      </c>
      <c r="H512" s="366" t="s">
        <v>6</v>
      </c>
      <c r="I512" s="367" t="s">
        <v>7</v>
      </c>
      <c r="J512" s="10" t="s">
        <v>112</v>
      </c>
      <c r="K512" s="368" t="s">
        <v>8</v>
      </c>
      <c r="L512" s="366" t="s">
        <v>9</v>
      </c>
      <c r="M512" s="366" t="s">
        <v>10</v>
      </c>
      <c r="N512" s="369" t="s">
        <v>11</v>
      </c>
    </row>
    <row r="513" spans="1:14" ht="24" x14ac:dyDescent="0.2">
      <c r="A513" s="767">
        <v>1</v>
      </c>
      <c r="B513" s="768" t="s">
        <v>364</v>
      </c>
      <c r="C513" s="768" t="s">
        <v>365</v>
      </c>
      <c r="D513" s="769"/>
      <c r="E513" s="769"/>
      <c r="F513" s="705" t="s">
        <v>14</v>
      </c>
      <c r="G513" s="770">
        <v>2000</v>
      </c>
      <c r="H513" s="771"/>
      <c r="I513" s="772">
        <v>0.08</v>
      </c>
      <c r="J513" s="12">
        <f t="shared" ref="J513" si="317">H513*I513+H513</f>
        <v>0</v>
      </c>
      <c r="K513" s="11">
        <f t="shared" ref="K513" si="318">G513*H513</f>
        <v>0</v>
      </c>
      <c r="L513" s="12">
        <f t="shared" ref="L513" si="319">M513-K513</f>
        <v>0</v>
      </c>
      <c r="M513" s="236">
        <f t="shared" ref="M513" si="320">G513*J513</f>
        <v>0</v>
      </c>
      <c r="N513" s="801" t="s">
        <v>334</v>
      </c>
    </row>
    <row r="514" spans="1:14" x14ac:dyDescent="0.2">
      <c r="A514" s="363"/>
      <c r="B514" s="743"/>
      <c r="C514" s="743"/>
      <c r="D514" s="743"/>
      <c r="E514" s="743"/>
      <c r="F514" s="789"/>
      <c r="G514" s="790"/>
      <c r="H514" s="381" t="s">
        <v>19</v>
      </c>
      <c r="I514" s="791"/>
      <c r="J514" s="791"/>
      <c r="K514" s="792">
        <f>SUM(K513:K513)</f>
        <v>0</v>
      </c>
      <c r="L514" s="793">
        <f>SUM(L513:L513)</f>
        <v>0</v>
      </c>
      <c r="M514" s="673">
        <f>SUM(M513:M513)</f>
        <v>0</v>
      </c>
      <c r="N514" s="624"/>
    </row>
    <row r="515" spans="1:14" x14ac:dyDescent="0.2">
      <c r="A515" s="67"/>
      <c r="B515" s="68"/>
      <c r="C515" s="68"/>
      <c r="D515" s="25"/>
      <c r="E515" s="25"/>
      <c r="F515" s="115"/>
      <c r="G515" s="116"/>
      <c r="H515" s="233"/>
      <c r="I515" s="65"/>
      <c r="J515" s="189"/>
      <c r="K515" s="105"/>
      <c r="L515" s="106"/>
      <c r="M515" s="254"/>
      <c r="N515" s="630"/>
    </row>
    <row r="516" spans="1:14" x14ac:dyDescent="0.2">
      <c r="A516" s="67"/>
      <c r="B516" s="693" t="s">
        <v>479</v>
      </c>
      <c r="C516" s="693"/>
      <c r="D516" s="25"/>
      <c r="E516" s="25"/>
      <c r="F516" s="115"/>
      <c r="G516" s="116"/>
      <c r="H516" s="233"/>
      <c r="I516" s="65"/>
      <c r="J516" s="189"/>
      <c r="K516" s="105"/>
      <c r="L516" s="106"/>
      <c r="M516" s="254"/>
      <c r="N516" s="630"/>
    </row>
    <row r="517" spans="1:14" ht="36" x14ac:dyDescent="0.2">
      <c r="A517" s="218" t="s">
        <v>1</v>
      </c>
      <c r="B517" s="218" t="s">
        <v>2</v>
      </c>
      <c r="C517" s="218" t="s">
        <v>178</v>
      </c>
      <c r="D517" s="364" t="s">
        <v>3</v>
      </c>
      <c r="E517" s="23" t="s">
        <v>177</v>
      </c>
      <c r="F517" s="218" t="s">
        <v>4</v>
      </c>
      <c r="G517" s="365" t="s">
        <v>5</v>
      </c>
      <c r="H517" s="366" t="s">
        <v>6</v>
      </c>
      <c r="I517" s="367" t="s">
        <v>7</v>
      </c>
      <c r="J517" s="10" t="s">
        <v>112</v>
      </c>
      <c r="K517" s="368" t="s">
        <v>8</v>
      </c>
      <c r="L517" s="366" t="s">
        <v>9</v>
      </c>
      <c r="M517" s="366" t="s">
        <v>10</v>
      </c>
      <c r="N517" s="369" t="s">
        <v>11</v>
      </c>
    </row>
    <row r="518" spans="1:14" ht="36" x14ac:dyDescent="0.2">
      <c r="A518" s="767">
        <v>1</v>
      </c>
      <c r="B518" s="768" t="s">
        <v>388</v>
      </c>
      <c r="C518" s="768" t="s">
        <v>390</v>
      </c>
      <c r="D518" s="769"/>
      <c r="E518" s="769"/>
      <c r="F518" s="705" t="s">
        <v>14</v>
      </c>
      <c r="G518" s="770">
        <v>150</v>
      </c>
      <c r="H518" s="771"/>
      <c r="I518" s="772">
        <v>0.08</v>
      </c>
      <c r="J518" s="12">
        <f t="shared" ref="J518:J519" si="321">H518*I518+H518</f>
        <v>0</v>
      </c>
      <c r="K518" s="11">
        <f t="shared" ref="K518:K519" si="322">G518*H518</f>
        <v>0</v>
      </c>
      <c r="L518" s="12">
        <f t="shared" ref="L518:L519" si="323">M518-K518</f>
        <v>0</v>
      </c>
      <c r="M518" s="236">
        <f t="shared" ref="M518:M519" si="324">G518*J518</f>
        <v>0</v>
      </c>
      <c r="N518" s="861" t="s">
        <v>334</v>
      </c>
    </row>
    <row r="519" spans="1:14" ht="36" x14ac:dyDescent="0.2">
      <c r="A519" s="767">
        <v>2</v>
      </c>
      <c r="B519" s="768" t="s">
        <v>389</v>
      </c>
      <c r="C519" s="768" t="s">
        <v>390</v>
      </c>
      <c r="D519" s="769"/>
      <c r="E519" s="769"/>
      <c r="F519" s="705" t="s">
        <v>14</v>
      </c>
      <c r="G519" s="770">
        <v>50</v>
      </c>
      <c r="H519" s="771"/>
      <c r="I519" s="772">
        <v>0.08</v>
      </c>
      <c r="J519" s="12">
        <f t="shared" si="321"/>
        <v>0</v>
      </c>
      <c r="K519" s="11">
        <f t="shared" si="322"/>
        <v>0</v>
      </c>
      <c r="L519" s="12">
        <f t="shared" si="323"/>
        <v>0</v>
      </c>
      <c r="M519" s="236">
        <f t="shared" si="324"/>
        <v>0</v>
      </c>
      <c r="N519" s="863"/>
    </row>
    <row r="520" spans="1:14" x14ac:dyDescent="0.2">
      <c r="A520" s="9"/>
      <c r="B520" s="743"/>
      <c r="C520" s="743"/>
      <c r="D520" s="743"/>
      <c r="E520" s="743"/>
      <c r="F520" s="789"/>
      <c r="G520" s="790"/>
      <c r="H520" s="381" t="s">
        <v>19</v>
      </c>
      <c r="I520" s="791"/>
      <c r="J520" s="791"/>
      <c r="K520" s="792">
        <f>SUM(K518:K519)</f>
        <v>0</v>
      </c>
      <c r="L520" s="793">
        <f>SUM(L518:L519)</f>
        <v>0</v>
      </c>
      <c r="M520" s="673">
        <f>SUM(M518:M519)</f>
        <v>0</v>
      </c>
      <c r="N520" s="624"/>
    </row>
    <row r="521" spans="1:14" x14ac:dyDescent="0.2">
      <c r="A521" s="9"/>
      <c r="B521" s="743"/>
      <c r="C521" s="743"/>
      <c r="D521" s="743"/>
      <c r="E521" s="743"/>
      <c r="F521" s="789"/>
      <c r="G521" s="790"/>
      <c r="H521" s="396"/>
      <c r="I521" s="397"/>
      <c r="J521" s="397"/>
      <c r="K521" s="803"/>
      <c r="L521" s="804"/>
      <c r="M521" s="254"/>
      <c r="N521" s="805"/>
    </row>
    <row r="522" spans="1:14" x14ac:dyDescent="0.2">
      <c r="A522" s="67"/>
      <c r="B522" s="693" t="s">
        <v>480</v>
      </c>
      <c r="C522" s="693"/>
      <c r="D522" s="25"/>
      <c r="E522" s="25"/>
      <c r="F522" s="115"/>
      <c r="G522" s="116"/>
      <c r="H522" s="233"/>
      <c r="I522" s="65"/>
      <c r="J522" s="189"/>
      <c r="K522" s="105"/>
      <c r="L522" s="106"/>
      <c r="M522" s="254"/>
      <c r="N522" s="630"/>
    </row>
    <row r="523" spans="1:14" ht="36" x14ac:dyDescent="0.2">
      <c r="A523" s="218" t="s">
        <v>1</v>
      </c>
      <c r="B523" s="218" t="s">
        <v>2</v>
      </c>
      <c r="C523" s="218" t="s">
        <v>178</v>
      </c>
      <c r="D523" s="364" t="s">
        <v>3</v>
      </c>
      <c r="E523" s="23" t="s">
        <v>177</v>
      </c>
      <c r="F523" s="218" t="s">
        <v>4</v>
      </c>
      <c r="G523" s="365" t="s">
        <v>5</v>
      </c>
      <c r="H523" s="366" t="s">
        <v>6</v>
      </c>
      <c r="I523" s="367" t="s">
        <v>7</v>
      </c>
      <c r="J523" s="10" t="s">
        <v>112</v>
      </c>
      <c r="K523" s="368" t="s">
        <v>8</v>
      </c>
      <c r="L523" s="366" t="s">
        <v>9</v>
      </c>
      <c r="M523" s="366" t="s">
        <v>10</v>
      </c>
      <c r="N523" s="369" t="s">
        <v>11</v>
      </c>
    </row>
    <row r="524" spans="1:14" ht="48" x14ac:dyDescent="0.2">
      <c r="A524" s="469">
        <v>1</v>
      </c>
      <c r="B524" s="806" t="s">
        <v>423</v>
      </c>
      <c r="C524" s="806" t="s">
        <v>424</v>
      </c>
      <c r="D524" s="705"/>
      <c r="E524" s="705"/>
      <c r="F524" s="705" t="s">
        <v>14</v>
      </c>
      <c r="G524" s="770">
        <v>250</v>
      </c>
      <c r="H524" s="771"/>
      <c r="I524" s="772">
        <v>0.08</v>
      </c>
      <c r="J524" s="12">
        <f t="shared" ref="J524" si="325">H524*I524+H524</f>
        <v>0</v>
      </c>
      <c r="K524" s="11">
        <f t="shared" ref="K524" si="326">G524*H524</f>
        <v>0</v>
      </c>
      <c r="L524" s="12">
        <f t="shared" ref="L524" si="327">M524-K524</f>
        <v>0</v>
      </c>
      <c r="M524" s="236">
        <f t="shared" ref="M524" si="328">G524*J524</f>
        <v>0</v>
      </c>
      <c r="N524" s="800" t="s">
        <v>334</v>
      </c>
    </row>
    <row r="525" spans="1:14" x14ac:dyDescent="0.2">
      <c r="A525" s="9"/>
      <c r="B525" s="743"/>
      <c r="C525" s="743"/>
      <c r="D525" s="743"/>
      <c r="E525" s="743"/>
      <c r="F525" s="789"/>
      <c r="G525" s="790"/>
      <c r="H525" s="381" t="s">
        <v>19</v>
      </c>
      <c r="I525" s="791"/>
      <c r="J525" s="791"/>
      <c r="K525" s="792">
        <f>SUM(K524:K524)</f>
        <v>0</v>
      </c>
      <c r="L525" s="793">
        <f>SUM(L524:L524)</f>
        <v>0</v>
      </c>
      <c r="M525" s="673">
        <f>SUM(M524:M524)</f>
        <v>0</v>
      </c>
      <c r="N525" s="624"/>
    </row>
    <row r="526" spans="1:14" x14ac:dyDescent="0.2">
      <c r="A526" s="9"/>
      <c r="B526" s="743"/>
      <c r="C526" s="743"/>
      <c r="D526" s="743"/>
      <c r="E526" s="743"/>
      <c r="F526" s="789"/>
      <c r="G526" s="790"/>
      <c r="H526" s="396"/>
      <c r="I526" s="397"/>
      <c r="J526" s="397"/>
      <c r="K526" s="803"/>
      <c r="L526" s="804"/>
      <c r="M526" s="254"/>
      <c r="N526" s="805"/>
    </row>
    <row r="527" spans="1:14" x14ac:dyDescent="0.2">
      <c r="A527" s="67"/>
      <c r="B527" s="693" t="s">
        <v>481</v>
      </c>
      <c r="C527" s="693"/>
      <c r="D527" s="25"/>
      <c r="E527" s="25"/>
      <c r="F527" s="115"/>
      <c r="G527" s="116"/>
      <c r="H527" s="233"/>
      <c r="I527" s="65"/>
      <c r="J527" s="189"/>
      <c r="K527" s="105"/>
      <c r="L527" s="106"/>
      <c r="M527" s="254"/>
      <c r="N527" s="630"/>
    </row>
    <row r="528" spans="1:14" ht="36" x14ac:dyDescent="0.2">
      <c r="A528" s="218" t="s">
        <v>1</v>
      </c>
      <c r="B528" s="218" t="s">
        <v>2</v>
      </c>
      <c r="C528" s="218" t="s">
        <v>178</v>
      </c>
      <c r="D528" s="364" t="s">
        <v>3</v>
      </c>
      <c r="E528" s="23" t="s">
        <v>177</v>
      </c>
      <c r="F528" s="218" t="s">
        <v>4</v>
      </c>
      <c r="G528" s="365" t="s">
        <v>5</v>
      </c>
      <c r="H528" s="366" t="s">
        <v>6</v>
      </c>
      <c r="I528" s="367" t="s">
        <v>7</v>
      </c>
      <c r="J528" s="10" t="s">
        <v>112</v>
      </c>
      <c r="K528" s="368" t="s">
        <v>8</v>
      </c>
      <c r="L528" s="366" t="s">
        <v>9</v>
      </c>
      <c r="M528" s="366" t="s">
        <v>10</v>
      </c>
      <c r="N528" s="369" t="s">
        <v>11</v>
      </c>
    </row>
    <row r="529" spans="1:14" ht="48" x14ac:dyDescent="0.2">
      <c r="A529" s="469">
        <v>1</v>
      </c>
      <c r="B529" s="806" t="s">
        <v>486</v>
      </c>
      <c r="C529" s="806" t="s">
        <v>425</v>
      </c>
      <c r="D529" s="705"/>
      <c r="E529" s="705"/>
      <c r="F529" s="705" t="s">
        <v>14</v>
      </c>
      <c r="G529" s="770">
        <v>200</v>
      </c>
      <c r="H529" s="771"/>
      <c r="I529" s="772">
        <v>0.08</v>
      </c>
      <c r="J529" s="12">
        <f t="shared" ref="J529:J531" si="329">H529*I529+H529</f>
        <v>0</v>
      </c>
      <c r="K529" s="11">
        <f t="shared" ref="K529:K531" si="330">G529*H529</f>
        <v>0</v>
      </c>
      <c r="L529" s="12">
        <f t="shared" ref="L529:L531" si="331">M529-K529</f>
        <v>0</v>
      </c>
      <c r="M529" s="236">
        <f t="shared" ref="M529:M531" si="332">G529*J529</f>
        <v>0</v>
      </c>
      <c r="N529" s="800" t="s">
        <v>334</v>
      </c>
    </row>
    <row r="530" spans="1:14" ht="60" x14ac:dyDescent="0.2">
      <c r="A530" s="469">
        <v>2</v>
      </c>
      <c r="B530" s="406" t="s">
        <v>487</v>
      </c>
      <c r="C530" s="406" t="s">
        <v>488</v>
      </c>
      <c r="D530" s="831"/>
      <c r="E530" s="831"/>
      <c r="F530" s="831" t="s">
        <v>21</v>
      </c>
      <c r="G530" s="380">
        <v>1000</v>
      </c>
      <c r="H530" s="771"/>
      <c r="I530" s="53">
        <v>0.08</v>
      </c>
      <c r="J530" s="12">
        <f t="shared" si="329"/>
        <v>0</v>
      </c>
      <c r="K530" s="11">
        <f t="shared" ref="K530:K531" si="333">G530*H530</f>
        <v>0</v>
      </c>
      <c r="L530" s="12">
        <f t="shared" ref="L530:L531" si="334">M530-K530</f>
        <v>0</v>
      </c>
      <c r="M530" s="236">
        <f t="shared" ref="M530:M531" si="335">G530*J530</f>
        <v>0</v>
      </c>
      <c r="N530" s="830" t="s">
        <v>195</v>
      </c>
    </row>
    <row r="531" spans="1:14" ht="60" x14ac:dyDescent="0.2">
      <c r="A531" s="469">
        <v>3</v>
      </c>
      <c r="B531" s="406" t="s">
        <v>489</v>
      </c>
      <c r="C531" s="406" t="s">
        <v>488</v>
      </c>
      <c r="D531" s="831"/>
      <c r="E531" s="831"/>
      <c r="F531" s="831" t="s">
        <v>14</v>
      </c>
      <c r="G531" s="380">
        <v>1000</v>
      </c>
      <c r="H531" s="771"/>
      <c r="I531" s="53">
        <v>0.08</v>
      </c>
      <c r="J531" s="12">
        <f t="shared" si="329"/>
        <v>0</v>
      </c>
      <c r="K531" s="11">
        <f t="shared" si="333"/>
        <v>0</v>
      </c>
      <c r="L531" s="12">
        <f t="shared" si="334"/>
        <v>0</v>
      </c>
      <c r="M531" s="236">
        <f t="shared" si="335"/>
        <v>0</v>
      </c>
      <c r="N531" s="830" t="s">
        <v>195</v>
      </c>
    </row>
    <row r="532" spans="1:14" x14ac:dyDescent="0.2">
      <c r="A532" s="9"/>
      <c r="B532" s="743"/>
      <c r="C532" s="743"/>
      <c r="D532" s="743"/>
      <c r="E532" s="743"/>
      <c r="F532" s="789"/>
      <c r="G532" s="790"/>
      <c r="H532" s="381" t="s">
        <v>19</v>
      </c>
      <c r="I532" s="791"/>
      <c r="J532" s="791"/>
      <c r="K532" s="792">
        <f>SUM(K529:K531)</f>
        <v>0</v>
      </c>
      <c r="L532" s="793">
        <f>SUM(L529:L531)</f>
        <v>0</v>
      </c>
      <c r="M532" s="673">
        <f>SUM(M529:M531)</f>
        <v>0</v>
      </c>
      <c r="N532" s="624"/>
    </row>
    <row r="533" spans="1:14" x14ac:dyDescent="0.2">
      <c r="A533" s="9"/>
      <c r="B533" s="743"/>
      <c r="C533" s="743"/>
      <c r="D533" s="743"/>
      <c r="E533" s="743"/>
      <c r="F533" s="789"/>
      <c r="G533" s="790"/>
      <c r="H533" s="396"/>
      <c r="I533" s="397"/>
      <c r="J533" s="397"/>
      <c r="K533" s="803"/>
      <c r="L533" s="804"/>
      <c r="M533" s="254"/>
      <c r="N533" s="805"/>
    </row>
    <row r="534" spans="1:14" x14ac:dyDescent="0.2">
      <c r="A534" s="27"/>
      <c r="B534" s="63"/>
      <c r="C534" s="63"/>
      <c r="D534" s="27"/>
      <c r="E534" s="27"/>
      <c r="F534" s="27"/>
      <c r="G534" s="34"/>
      <c r="H534" s="210" t="s">
        <v>96</v>
      </c>
      <c r="I534" s="60"/>
      <c r="J534" s="188"/>
      <c r="K534" s="193">
        <f>K526+K532+K520+K514+K508+K498+K493+K485+K480+K475+K466+K459+K450+K440+K433+K424+K419+K413+K408+K403+K395+K384+K379+K367+K362+K339+K331+K317+K309+K283+K248+K243+K233+K222+K216+K206+K154+K147+K135+K130+K123+K116+K111+K107+K100+K90+K76+K70+K57+K50+K41+K34+K26+K13</f>
        <v>0</v>
      </c>
      <c r="L534" s="194">
        <f>M534-K534</f>
        <v>0</v>
      </c>
      <c r="M534" s="258">
        <f>M525+M532+M520+M514+M508+M498+M493+M485+M480+M475+M466+M459+M450+M440+M433+M424+M419+M413+M408+M403+M395+M384+M379+M367+M362+M339+M331+M317+M309+M283+M248+M243+M233+M222+M216+M206+M154+M147+M135+M130+M123+M116+M111+M107+M100+M90+M76+M70+M57+M50+M41+M34+M26+M13</f>
        <v>0</v>
      </c>
      <c r="N534" s="630"/>
    </row>
    <row r="535" spans="1:14" x14ac:dyDescent="0.2">
      <c r="B535" s="71" t="s">
        <v>95</v>
      </c>
      <c r="C535" s="71"/>
      <c r="H535" s="210"/>
      <c r="I535" s="62"/>
      <c r="J535" s="61"/>
      <c r="K535" s="61"/>
      <c r="L535" s="61"/>
      <c r="M535" s="259"/>
    </row>
    <row r="536" spans="1:14" ht="48" x14ac:dyDescent="0.2">
      <c r="B536" s="229" t="s">
        <v>97</v>
      </c>
      <c r="C536" s="229"/>
      <c r="H536" s="210" t="s">
        <v>98</v>
      </c>
      <c r="I536" s="62"/>
      <c r="J536" s="61"/>
      <c r="K536" s="61">
        <f>K534/4.1749</f>
        <v>0</v>
      </c>
    </row>
    <row r="537" spans="1:14" x14ac:dyDescent="0.2">
      <c r="H537" s="210"/>
      <c r="I537" s="62"/>
      <c r="J537" s="61"/>
      <c r="K537" s="61"/>
    </row>
    <row r="540" spans="1:14" x14ac:dyDescent="0.2">
      <c r="G540" s="1"/>
      <c r="H540" s="211"/>
      <c r="J540" s="1"/>
      <c r="K540" s="1"/>
      <c r="L540" s="1"/>
      <c r="N540" s="640"/>
    </row>
    <row r="541" spans="1:14" x14ac:dyDescent="0.2">
      <c r="G541" s="1"/>
      <c r="H541" s="211"/>
      <c r="J541" s="1"/>
      <c r="K541" s="1"/>
      <c r="L541" s="1"/>
      <c r="N541" s="640"/>
    </row>
    <row r="542" spans="1:14" x14ac:dyDescent="0.2">
      <c r="G542" s="1"/>
      <c r="H542" s="211"/>
      <c r="J542" s="1"/>
      <c r="K542" s="1"/>
      <c r="L542" s="1"/>
      <c r="N542" s="640"/>
    </row>
    <row r="543" spans="1:14" x14ac:dyDescent="0.2">
      <c r="G543" s="1"/>
      <c r="H543" s="211"/>
      <c r="J543" s="1"/>
      <c r="K543" s="1"/>
      <c r="L543" s="1"/>
      <c r="N543" s="640"/>
    </row>
    <row r="544" spans="1:14" x14ac:dyDescent="0.2">
      <c r="G544" s="1"/>
      <c r="H544" s="211"/>
      <c r="J544" s="1"/>
      <c r="K544" s="1"/>
      <c r="L544" s="1"/>
      <c r="N544" s="640"/>
    </row>
    <row r="545" spans="7:14" x14ac:dyDescent="0.2">
      <c r="G545" s="1"/>
      <c r="H545" s="211"/>
      <c r="J545" s="1"/>
      <c r="K545" s="1"/>
      <c r="L545" s="1"/>
      <c r="N545" s="640"/>
    </row>
    <row r="546" spans="7:14" x14ac:dyDescent="0.2">
      <c r="G546" s="1"/>
      <c r="H546" s="211"/>
      <c r="J546" s="1"/>
      <c r="K546" s="1"/>
      <c r="L546" s="1"/>
      <c r="N546" s="640"/>
    </row>
    <row r="547" spans="7:14" x14ac:dyDescent="0.2">
      <c r="G547" s="1"/>
      <c r="H547" s="211"/>
      <c r="J547" s="1"/>
      <c r="K547" s="1"/>
      <c r="L547" s="1"/>
      <c r="N547" s="640"/>
    </row>
    <row r="548" spans="7:14" x14ac:dyDescent="0.2">
      <c r="G548" s="1"/>
      <c r="H548" s="211"/>
      <c r="J548" s="1"/>
      <c r="K548" s="1"/>
      <c r="L548" s="1"/>
      <c r="N548" s="640"/>
    </row>
  </sheetData>
  <mergeCells count="34">
    <mergeCell ref="N502:N503"/>
    <mergeCell ref="N518:N519"/>
    <mergeCell ref="N400:N402"/>
    <mergeCell ref="N392:N393"/>
    <mergeCell ref="N428:N432"/>
    <mergeCell ref="N470:N474"/>
    <mergeCell ref="C227:C232"/>
    <mergeCell ref="N417:N418"/>
    <mergeCell ref="N345:N361"/>
    <mergeCell ref="N336:N338"/>
    <mergeCell ref="N321:N322"/>
    <mergeCell ref="N324:N326"/>
    <mergeCell ref="N313:N316"/>
    <mergeCell ref="N294:N300"/>
    <mergeCell ref="N288:N293"/>
    <mergeCell ref="N255:N259"/>
    <mergeCell ref="C237:C242"/>
    <mergeCell ref="C399:C402"/>
    <mergeCell ref="C32:C33"/>
    <mergeCell ref="C104:C106"/>
    <mergeCell ref="C63:C67"/>
    <mergeCell ref="C120:C121"/>
    <mergeCell ref="H309:I309"/>
    <mergeCell ref="H243:I243"/>
    <mergeCell ref="H248:I248"/>
    <mergeCell ref="C194:C195"/>
    <mergeCell ref="C203:C205"/>
    <mergeCell ref="C161:C164"/>
    <mergeCell ref="C173:C180"/>
    <mergeCell ref="C252:C260"/>
    <mergeCell ref="H233:I233"/>
    <mergeCell ref="H283:I283"/>
    <mergeCell ref="C186:C192"/>
    <mergeCell ref="C210:C215"/>
  </mergeCells>
  <pageMargins left="0.44" right="0.43" top="0.39370078740157483" bottom="0.39370078740157483" header="0" footer="0.51181102362204722"/>
  <pageSetup paperSize="9" scale="55" orientation="landscape" horizontalDpi="200" verticalDpi="200" r:id="rId1"/>
  <headerFooter alignWithMargins="0">
    <oddHeader>&amp;C&amp;P</oddHeader>
  </headerFooter>
  <rowBreaks count="22" manualBreakCount="22">
    <brk id="26" max="13" man="1"/>
    <brk id="50" max="13" man="1"/>
    <brk id="76" max="13" man="1"/>
    <brk id="90" max="13" man="1"/>
    <brk id="100" max="13" man="1"/>
    <brk id="130" max="13" man="1"/>
    <brk id="154" max="13" man="1"/>
    <brk id="185" max="13" man="1"/>
    <brk id="198" max="13" man="1"/>
    <brk id="206" max="13" man="1"/>
    <brk id="222" max="13" man="1"/>
    <brk id="243" max="13" man="1"/>
    <brk id="283" max="13" man="1"/>
    <brk id="317" max="13" man="1"/>
    <brk id="339" max="13" man="1"/>
    <brk id="362" max="13" man="1"/>
    <brk id="379" max="13" man="1"/>
    <brk id="395" max="13" man="1"/>
    <brk id="424" max="13" man="1"/>
    <brk id="450" max="13" man="1"/>
    <brk id="467" max="13" man="1"/>
    <brk id="486"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2017-03-06T11:33:55Z</cp:lastPrinted>
  <dcterms:created xsi:type="dcterms:W3CDTF">2014-01-27T14:03:12Z</dcterms:created>
  <dcterms:modified xsi:type="dcterms:W3CDTF">2017-03-07T12:15:22Z</dcterms:modified>
</cp:coreProperties>
</file>