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720" yWindow="1440" windowWidth="20730" windowHeight="10710"/>
  </bookViews>
  <sheets>
    <sheet name="Arkusz1" sheetId="1" r:id="rId1"/>
  </sheets>
  <definedNames>
    <definedName name="_xlnm.Print_Area" localSheetId="0">Arkusz1!$A$1:$N$556</definedName>
  </definedNames>
  <calcPr calcId="145621" iterateDelta="1E-4"/>
</workbook>
</file>

<file path=xl/calcChain.xml><?xml version="1.0" encoding="utf-8"?>
<calcChain xmlns="http://schemas.openxmlformats.org/spreadsheetml/2006/main">
  <c r="K217" i="1" l="1"/>
  <c r="J217" i="1"/>
  <c r="M217" i="1" s="1"/>
  <c r="K216" i="1"/>
  <c r="J216" i="1"/>
  <c r="M216" i="1" s="1"/>
  <c r="L216" i="1" s="1"/>
  <c r="K215" i="1"/>
  <c r="J215" i="1"/>
  <c r="M215" i="1" s="1"/>
  <c r="K218" i="1" l="1"/>
  <c r="L215" i="1"/>
  <c r="L217" i="1"/>
  <c r="M218" i="1"/>
  <c r="K231" i="1"/>
  <c r="J231" i="1"/>
  <c r="M231" i="1" s="1"/>
  <c r="K230" i="1"/>
  <c r="J230" i="1"/>
  <c r="M230" i="1" s="1"/>
  <c r="K210" i="1"/>
  <c r="J210" i="1"/>
  <c r="M210" i="1" s="1"/>
  <c r="K209" i="1"/>
  <c r="J209" i="1"/>
  <c r="M209" i="1" s="1"/>
  <c r="K208" i="1"/>
  <c r="J208" i="1"/>
  <c r="M208" i="1" s="1"/>
  <c r="K207" i="1"/>
  <c r="J207" i="1"/>
  <c r="M207" i="1" s="1"/>
  <c r="K206" i="1"/>
  <c r="J206" i="1"/>
  <c r="M206" i="1" s="1"/>
  <c r="K205" i="1"/>
  <c r="J205" i="1"/>
  <c r="M205" i="1" s="1"/>
  <c r="K204" i="1"/>
  <c r="J204" i="1"/>
  <c r="M204" i="1" s="1"/>
  <c r="K199" i="1"/>
  <c r="J199" i="1"/>
  <c r="M199" i="1" s="1"/>
  <c r="K198" i="1"/>
  <c r="J198" i="1"/>
  <c r="M198" i="1" s="1"/>
  <c r="K197" i="1"/>
  <c r="J197" i="1"/>
  <c r="M197" i="1" s="1"/>
  <c r="K196" i="1"/>
  <c r="J196" i="1"/>
  <c r="M196" i="1" s="1"/>
  <c r="K195" i="1"/>
  <c r="J195" i="1"/>
  <c r="M195" i="1" s="1"/>
  <c r="K194" i="1"/>
  <c r="J194" i="1"/>
  <c r="M194" i="1" s="1"/>
  <c r="K92" i="1"/>
  <c r="K93" i="1" s="1"/>
  <c r="J92" i="1"/>
  <c r="M92" i="1" s="1"/>
  <c r="L205" i="1" l="1"/>
  <c r="L197" i="1"/>
  <c r="L199" i="1"/>
  <c r="L206" i="1"/>
  <c r="L208" i="1"/>
  <c r="L210" i="1"/>
  <c r="L231" i="1"/>
  <c r="L218" i="1"/>
  <c r="K200" i="1"/>
  <c r="K232" i="1"/>
  <c r="L230" i="1"/>
  <c r="L232" i="1" s="1"/>
  <c r="M232" i="1"/>
  <c r="L194" i="1"/>
  <c r="L207" i="1"/>
  <c r="L209" i="1"/>
  <c r="K211" i="1"/>
  <c r="L204" i="1"/>
  <c r="L195" i="1"/>
  <c r="L198" i="1"/>
  <c r="L196" i="1"/>
  <c r="M200" i="1"/>
  <c r="M211" i="1"/>
  <c r="L92" i="1"/>
  <c r="L93" i="1" s="1"/>
  <c r="M93" i="1"/>
  <c r="J549" i="1"/>
  <c r="M549" i="1" s="1"/>
  <c r="K549" i="1"/>
  <c r="J550" i="1"/>
  <c r="M550" i="1" s="1"/>
  <c r="K550" i="1"/>
  <c r="L200" i="1" l="1"/>
  <c r="L211" i="1"/>
  <c r="L549" i="1"/>
  <c r="L550" i="1"/>
  <c r="K548" i="1"/>
  <c r="K551" i="1" s="1"/>
  <c r="J548" i="1"/>
  <c r="M548" i="1" s="1"/>
  <c r="K543" i="1"/>
  <c r="J543" i="1"/>
  <c r="M543" i="1" s="1"/>
  <c r="K538" i="1"/>
  <c r="J538" i="1"/>
  <c r="M538" i="1" s="1"/>
  <c r="K537" i="1"/>
  <c r="J537" i="1"/>
  <c r="M537" i="1" s="1"/>
  <c r="K532" i="1"/>
  <c r="J532" i="1"/>
  <c r="M532" i="1" s="1"/>
  <c r="K526" i="1"/>
  <c r="J526" i="1"/>
  <c r="M526" i="1" s="1"/>
  <c r="K525" i="1"/>
  <c r="J525" i="1"/>
  <c r="M525" i="1" s="1"/>
  <c r="K524" i="1"/>
  <c r="J524" i="1"/>
  <c r="M524" i="1" s="1"/>
  <c r="K523" i="1"/>
  <c r="J523" i="1"/>
  <c r="M523" i="1" s="1"/>
  <c r="K522" i="1"/>
  <c r="J522" i="1"/>
  <c r="M522" i="1" s="1"/>
  <c r="K521" i="1"/>
  <c r="J521" i="1"/>
  <c r="M521" i="1" s="1"/>
  <c r="K516" i="1"/>
  <c r="J516" i="1"/>
  <c r="M516" i="1" s="1"/>
  <c r="K511" i="1"/>
  <c r="J511" i="1"/>
  <c r="M511" i="1" s="1"/>
  <c r="K510" i="1"/>
  <c r="J510" i="1"/>
  <c r="M510" i="1" s="1"/>
  <c r="K509" i="1"/>
  <c r="J509" i="1"/>
  <c r="M509" i="1" s="1"/>
  <c r="K503" i="1"/>
  <c r="J503" i="1"/>
  <c r="M503" i="1" s="1"/>
  <c r="K498" i="1"/>
  <c r="J498" i="1"/>
  <c r="M498" i="1" s="1"/>
  <c r="K493" i="1"/>
  <c r="J493" i="1"/>
  <c r="M493" i="1" s="1"/>
  <c r="K492" i="1"/>
  <c r="J492" i="1"/>
  <c r="M492" i="1" s="1"/>
  <c r="K491" i="1"/>
  <c r="J491" i="1"/>
  <c r="M491" i="1" s="1"/>
  <c r="K490" i="1"/>
  <c r="J490" i="1"/>
  <c r="M490" i="1" s="1"/>
  <c r="K489" i="1"/>
  <c r="J489" i="1"/>
  <c r="M489" i="1" s="1"/>
  <c r="K484" i="1"/>
  <c r="J484" i="1"/>
  <c r="M484" i="1" s="1"/>
  <c r="K477" i="1"/>
  <c r="J477" i="1"/>
  <c r="M477" i="1" s="1"/>
  <c r="K476" i="1"/>
  <c r="J476" i="1"/>
  <c r="M476" i="1" s="1"/>
  <c r="K475" i="1"/>
  <c r="J475" i="1"/>
  <c r="M475" i="1" s="1"/>
  <c r="K468" i="1"/>
  <c r="J468" i="1"/>
  <c r="M468" i="1" s="1"/>
  <c r="K467" i="1"/>
  <c r="J467" i="1"/>
  <c r="M467" i="1" s="1"/>
  <c r="K466" i="1"/>
  <c r="J466" i="1"/>
  <c r="M466" i="1" s="1"/>
  <c r="K465" i="1"/>
  <c r="J465" i="1"/>
  <c r="M465" i="1" s="1"/>
  <c r="K458" i="1"/>
  <c r="J458" i="1"/>
  <c r="M458" i="1" s="1"/>
  <c r="K457" i="1"/>
  <c r="J457" i="1"/>
  <c r="M457" i="1" s="1"/>
  <c r="K451" i="1"/>
  <c r="J451" i="1"/>
  <c r="M451" i="1" s="1"/>
  <c r="K450" i="1"/>
  <c r="J450" i="1"/>
  <c r="M450" i="1" s="1"/>
  <c r="K449" i="1"/>
  <c r="J449" i="1"/>
  <c r="M449" i="1" s="1"/>
  <c r="K448" i="1"/>
  <c r="J448" i="1"/>
  <c r="M448" i="1" s="1"/>
  <c r="K447" i="1"/>
  <c r="J447" i="1"/>
  <c r="M447" i="1" s="1"/>
  <c r="K442" i="1"/>
  <c r="J442" i="1"/>
  <c r="M442" i="1" s="1"/>
  <c r="K437" i="1"/>
  <c r="J437" i="1"/>
  <c r="M437" i="1" s="1"/>
  <c r="K436" i="1"/>
  <c r="J436" i="1"/>
  <c r="M436" i="1" s="1"/>
  <c r="K431" i="1"/>
  <c r="J431" i="1"/>
  <c r="M431" i="1" s="1"/>
  <c r="K426" i="1"/>
  <c r="J426" i="1"/>
  <c r="M426" i="1" s="1"/>
  <c r="K421" i="1"/>
  <c r="J421" i="1"/>
  <c r="M421" i="1" s="1"/>
  <c r="K420" i="1"/>
  <c r="J420" i="1"/>
  <c r="M420" i="1" s="1"/>
  <c r="K419" i="1"/>
  <c r="J419" i="1"/>
  <c r="M419" i="1" s="1"/>
  <c r="K418" i="1"/>
  <c r="J418" i="1"/>
  <c r="M418" i="1" s="1"/>
  <c r="K413" i="1"/>
  <c r="J413" i="1"/>
  <c r="M413" i="1" s="1"/>
  <c r="K412" i="1"/>
  <c r="J412" i="1"/>
  <c r="M412" i="1" s="1"/>
  <c r="K411" i="1"/>
  <c r="J411" i="1"/>
  <c r="M411" i="1" s="1"/>
  <c r="K410" i="1"/>
  <c r="J410" i="1"/>
  <c r="M410" i="1" s="1"/>
  <c r="K409" i="1"/>
  <c r="J409" i="1"/>
  <c r="M409" i="1" s="1"/>
  <c r="K408" i="1"/>
  <c r="J408" i="1"/>
  <c r="M408" i="1" s="1"/>
  <c r="K402" i="1"/>
  <c r="J402" i="1"/>
  <c r="M402" i="1" s="1"/>
  <c r="K397" i="1"/>
  <c r="J397" i="1"/>
  <c r="M397" i="1" s="1"/>
  <c r="K396" i="1"/>
  <c r="J396" i="1"/>
  <c r="M396" i="1" s="1"/>
  <c r="K395" i="1"/>
  <c r="J395" i="1"/>
  <c r="M395" i="1" s="1"/>
  <c r="K394" i="1"/>
  <c r="J394" i="1"/>
  <c r="M394" i="1" s="1"/>
  <c r="K393" i="1"/>
  <c r="J393" i="1"/>
  <c r="M393" i="1" s="1"/>
  <c r="K392" i="1"/>
  <c r="J392" i="1"/>
  <c r="M392" i="1" s="1"/>
  <c r="K391" i="1"/>
  <c r="J391" i="1"/>
  <c r="M391" i="1" s="1"/>
  <c r="K385" i="1"/>
  <c r="J385" i="1"/>
  <c r="M385" i="1" s="1"/>
  <c r="K380" i="1"/>
  <c r="J380" i="1"/>
  <c r="M380" i="1" s="1"/>
  <c r="K379" i="1"/>
  <c r="J379" i="1"/>
  <c r="M379" i="1" s="1"/>
  <c r="K378" i="1"/>
  <c r="J378" i="1"/>
  <c r="M378" i="1" s="1"/>
  <c r="K377" i="1"/>
  <c r="J377" i="1"/>
  <c r="M377" i="1" s="1"/>
  <c r="K376" i="1"/>
  <c r="J376" i="1"/>
  <c r="M376" i="1" s="1"/>
  <c r="K375" i="1"/>
  <c r="J375" i="1"/>
  <c r="M375" i="1" s="1"/>
  <c r="K374" i="1"/>
  <c r="J374" i="1"/>
  <c r="M374" i="1" s="1"/>
  <c r="K373" i="1"/>
  <c r="J373" i="1"/>
  <c r="M373" i="1" s="1"/>
  <c r="K372" i="1"/>
  <c r="J372" i="1"/>
  <c r="M372" i="1" s="1"/>
  <c r="K371" i="1"/>
  <c r="J371" i="1"/>
  <c r="M371" i="1" s="1"/>
  <c r="K370" i="1"/>
  <c r="J370" i="1"/>
  <c r="M370" i="1" s="1"/>
  <c r="K369" i="1"/>
  <c r="J369" i="1"/>
  <c r="M369" i="1" s="1"/>
  <c r="K368" i="1"/>
  <c r="J368" i="1"/>
  <c r="M368" i="1" s="1"/>
  <c r="K367" i="1"/>
  <c r="J367" i="1"/>
  <c r="M367" i="1" s="1"/>
  <c r="K366" i="1"/>
  <c r="J366" i="1"/>
  <c r="M366" i="1" s="1"/>
  <c r="K365" i="1"/>
  <c r="J365" i="1"/>
  <c r="M365" i="1" s="1"/>
  <c r="K364" i="1"/>
  <c r="J364" i="1"/>
  <c r="M364" i="1" s="1"/>
  <c r="K357" i="1"/>
  <c r="J357" i="1"/>
  <c r="M357" i="1" s="1"/>
  <c r="K356" i="1"/>
  <c r="J356" i="1"/>
  <c r="M356" i="1" s="1"/>
  <c r="K355" i="1"/>
  <c r="J355" i="1"/>
  <c r="M355" i="1" s="1"/>
  <c r="K349" i="1"/>
  <c r="J349" i="1"/>
  <c r="M349" i="1" s="1"/>
  <c r="K348" i="1"/>
  <c r="J348" i="1"/>
  <c r="M348" i="1" s="1"/>
  <c r="K347" i="1"/>
  <c r="J347" i="1"/>
  <c r="M347" i="1" s="1"/>
  <c r="K346" i="1"/>
  <c r="J346" i="1"/>
  <c r="M346" i="1" s="1"/>
  <c r="K345" i="1"/>
  <c r="J345" i="1"/>
  <c r="M345" i="1" s="1"/>
  <c r="K344" i="1"/>
  <c r="J344" i="1"/>
  <c r="M344" i="1" s="1"/>
  <c r="K343" i="1"/>
  <c r="J343" i="1"/>
  <c r="M343" i="1" s="1"/>
  <c r="K342" i="1"/>
  <c r="J342" i="1"/>
  <c r="M342" i="1" s="1"/>
  <c r="K341" i="1"/>
  <c r="J341" i="1"/>
  <c r="M341" i="1" s="1"/>
  <c r="K340" i="1"/>
  <c r="J340" i="1"/>
  <c r="M340" i="1" s="1"/>
  <c r="K335" i="1"/>
  <c r="J335" i="1"/>
  <c r="M335" i="1" s="1"/>
  <c r="K334" i="1"/>
  <c r="J334" i="1"/>
  <c r="M334" i="1" s="1"/>
  <c r="K333" i="1"/>
  <c r="J333" i="1"/>
  <c r="M333" i="1" s="1"/>
  <c r="K332" i="1"/>
  <c r="J332" i="1"/>
  <c r="M332" i="1" s="1"/>
  <c r="K327" i="1"/>
  <c r="J327" i="1"/>
  <c r="M327" i="1" s="1"/>
  <c r="K326" i="1"/>
  <c r="J326" i="1"/>
  <c r="M326" i="1" s="1"/>
  <c r="K325" i="1"/>
  <c r="J325" i="1"/>
  <c r="M325" i="1" s="1"/>
  <c r="K324" i="1"/>
  <c r="J324" i="1"/>
  <c r="M324" i="1" s="1"/>
  <c r="K323" i="1"/>
  <c r="J323" i="1"/>
  <c r="M323" i="1" s="1"/>
  <c r="K322" i="1"/>
  <c r="J322" i="1"/>
  <c r="M322" i="1" s="1"/>
  <c r="K321" i="1"/>
  <c r="J321" i="1"/>
  <c r="M321" i="1" s="1"/>
  <c r="K320" i="1"/>
  <c r="J320" i="1"/>
  <c r="M320" i="1" s="1"/>
  <c r="K319" i="1"/>
  <c r="J319" i="1"/>
  <c r="M319" i="1" s="1"/>
  <c r="K318" i="1"/>
  <c r="J318" i="1"/>
  <c r="M318" i="1" s="1"/>
  <c r="K317" i="1"/>
  <c r="J317" i="1"/>
  <c r="M317" i="1" s="1"/>
  <c r="K316" i="1"/>
  <c r="J316" i="1"/>
  <c r="M316" i="1" s="1"/>
  <c r="K315" i="1"/>
  <c r="J315" i="1"/>
  <c r="M315" i="1" s="1"/>
  <c r="K314" i="1"/>
  <c r="J314" i="1"/>
  <c r="M314" i="1" s="1"/>
  <c r="K313" i="1"/>
  <c r="J313" i="1"/>
  <c r="M313" i="1" s="1"/>
  <c r="K312" i="1"/>
  <c r="J312" i="1"/>
  <c r="M312" i="1" s="1"/>
  <c r="K311" i="1"/>
  <c r="J311" i="1"/>
  <c r="M311" i="1" s="1"/>
  <c r="K310" i="1"/>
  <c r="J310" i="1"/>
  <c r="M310" i="1" s="1"/>
  <c r="K309" i="1"/>
  <c r="J309" i="1"/>
  <c r="M309" i="1" s="1"/>
  <c r="K308" i="1"/>
  <c r="J308" i="1"/>
  <c r="M308" i="1" s="1"/>
  <c r="K307" i="1"/>
  <c r="J307" i="1"/>
  <c r="M307" i="1" s="1"/>
  <c r="K299" i="1"/>
  <c r="J299" i="1"/>
  <c r="M299" i="1" s="1"/>
  <c r="K298" i="1"/>
  <c r="J298" i="1"/>
  <c r="M298" i="1" s="1"/>
  <c r="K297" i="1"/>
  <c r="J297" i="1"/>
  <c r="M297" i="1" s="1"/>
  <c r="K296" i="1"/>
  <c r="J296" i="1"/>
  <c r="M296" i="1" s="1"/>
  <c r="K295" i="1"/>
  <c r="J295" i="1"/>
  <c r="M295" i="1" s="1"/>
  <c r="K294" i="1"/>
  <c r="J294" i="1"/>
  <c r="M294" i="1" s="1"/>
  <c r="K293" i="1"/>
  <c r="J293" i="1"/>
  <c r="M293" i="1" s="1"/>
  <c r="K292" i="1"/>
  <c r="J292" i="1"/>
  <c r="M292" i="1" s="1"/>
  <c r="K291" i="1"/>
  <c r="J291" i="1"/>
  <c r="M291" i="1" s="1"/>
  <c r="K290" i="1"/>
  <c r="J290" i="1"/>
  <c r="M290" i="1" s="1"/>
  <c r="K289" i="1"/>
  <c r="J289" i="1"/>
  <c r="M289" i="1" s="1"/>
  <c r="K288" i="1"/>
  <c r="J288" i="1"/>
  <c r="M288" i="1" s="1"/>
  <c r="K287" i="1"/>
  <c r="J287" i="1"/>
  <c r="M287" i="1" s="1"/>
  <c r="K286" i="1"/>
  <c r="J286" i="1"/>
  <c r="M286" i="1" s="1"/>
  <c r="K285" i="1"/>
  <c r="J285" i="1"/>
  <c r="M285" i="1" s="1"/>
  <c r="K284" i="1"/>
  <c r="J284" i="1"/>
  <c r="M284" i="1" s="1"/>
  <c r="K283" i="1"/>
  <c r="J283" i="1"/>
  <c r="M283" i="1" s="1"/>
  <c r="K282" i="1"/>
  <c r="J282" i="1"/>
  <c r="M282" i="1" s="1"/>
  <c r="K281" i="1"/>
  <c r="J281" i="1"/>
  <c r="M281" i="1" s="1"/>
  <c r="K280" i="1"/>
  <c r="J280" i="1"/>
  <c r="M280" i="1" s="1"/>
  <c r="K279" i="1"/>
  <c r="J279" i="1"/>
  <c r="M279" i="1" s="1"/>
  <c r="K278" i="1"/>
  <c r="J278" i="1"/>
  <c r="M278" i="1" s="1"/>
  <c r="K277" i="1"/>
  <c r="J277" i="1"/>
  <c r="M277" i="1" s="1"/>
  <c r="K276" i="1"/>
  <c r="J276" i="1"/>
  <c r="M276" i="1" s="1"/>
  <c r="K275" i="1"/>
  <c r="J275" i="1"/>
  <c r="M275" i="1" s="1"/>
  <c r="K274" i="1"/>
  <c r="J274" i="1"/>
  <c r="M274" i="1" s="1"/>
  <c r="K273" i="1"/>
  <c r="J273" i="1"/>
  <c r="M273" i="1" s="1"/>
  <c r="K272" i="1"/>
  <c r="J272" i="1"/>
  <c r="M272" i="1" s="1"/>
  <c r="K271" i="1"/>
  <c r="J271" i="1"/>
  <c r="M271" i="1" s="1"/>
  <c r="K270" i="1"/>
  <c r="J270" i="1"/>
  <c r="M270" i="1" s="1"/>
  <c r="K269" i="1"/>
  <c r="J269" i="1"/>
  <c r="M269" i="1" s="1"/>
  <c r="K264" i="1"/>
  <c r="J264" i="1"/>
  <c r="M264" i="1" s="1"/>
  <c r="K259" i="1"/>
  <c r="J259" i="1"/>
  <c r="M259" i="1" s="1"/>
  <c r="K258" i="1"/>
  <c r="J258" i="1"/>
  <c r="M258" i="1" s="1"/>
  <c r="K257" i="1"/>
  <c r="J257" i="1"/>
  <c r="M257" i="1" s="1"/>
  <c r="K256" i="1"/>
  <c r="J256" i="1"/>
  <c r="M256" i="1" s="1"/>
  <c r="K255" i="1"/>
  <c r="J255" i="1"/>
  <c r="M255" i="1" s="1"/>
  <c r="K254" i="1"/>
  <c r="J254" i="1"/>
  <c r="M254" i="1" s="1"/>
  <c r="K249" i="1"/>
  <c r="J249" i="1"/>
  <c r="M249" i="1" s="1"/>
  <c r="K248" i="1"/>
  <c r="J248" i="1"/>
  <c r="M248" i="1" s="1"/>
  <c r="K247" i="1"/>
  <c r="J247" i="1"/>
  <c r="M247" i="1" s="1"/>
  <c r="K246" i="1"/>
  <c r="J246" i="1"/>
  <c r="M246" i="1" s="1"/>
  <c r="K245" i="1"/>
  <c r="J245" i="1"/>
  <c r="M245" i="1" s="1"/>
  <c r="K244" i="1"/>
  <c r="J244" i="1"/>
  <c r="M244" i="1" s="1"/>
  <c r="K238" i="1"/>
  <c r="J238" i="1"/>
  <c r="M238" i="1" s="1"/>
  <c r="K237" i="1"/>
  <c r="J237" i="1"/>
  <c r="M237" i="1" s="1"/>
  <c r="K225" i="1"/>
  <c r="J225" i="1"/>
  <c r="M225" i="1" s="1"/>
  <c r="K224" i="1"/>
  <c r="J224" i="1"/>
  <c r="M224" i="1" s="1"/>
  <c r="K223" i="1"/>
  <c r="J223" i="1"/>
  <c r="M223" i="1" s="1"/>
  <c r="K222" i="1"/>
  <c r="J222" i="1"/>
  <c r="M222" i="1" s="1"/>
  <c r="K190" i="1"/>
  <c r="J190" i="1"/>
  <c r="M190" i="1" s="1"/>
  <c r="K189" i="1"/>
  <c r="J189" i="1"/>
  <c r="M189" i="1" s="1"/>
  <c r="K188" i="1"/>
  <c r="J188" i="1"/>
  <c r="M188" i="1" s="1"/>
  <c r="K187" i="1"/>
  <c r="J187" i="1"/>
  <c r="M187" i="1" s="1"/>
  <c r="K186" i="1"/>
  <c r="J186" i="1"/>
  <c r="M186" i="1" s="1"/>
  <c r="K185" i="1"/>
  <c r="J185" i="1"/>
  <c r="M185" i="1" s="1"/>
  <c r="K184" i="1"/>
  <c r="J184" i="1"/>
  <c r="M184" i="1" s="1"/>
  <c r="K183" i="1"/>
  <c r="J183" i="1"/>
  <c r="M183" i="1" s="1"/>
  <c r="K182" i="1"/>
  <c r="J182" i="1"/>
  <c r="M182" i="1" s="1"/>
  <c r="K181" i="1"/>
  <c r="J181" i="1"/>
  <c r="M181" i="1" s="1"/>
  <c r="K180" i="1"/>
  <c r="J180" i="1"/>
  <c r="M180" i="1" s="1"/>
  <c r="K179" i="1"/>
  <c r="J179" i="1"/>
  <c r="M179" i="1" s="1"/>
  <c r="K178" i="1"/>
  <c r="J178" i="1"/>
  <c r="M178" i="1" s="1"/>
  <c r="K177" i="1"/>
  <c r="J177" i="1"/>
  <c r="M177" i="1" s="1"/>
  <c r="L177" i="1" s="1"/>
  <c r="K176" i="1"/>
  <c r="J176" i="1"/>
  <c r="M176" i="1" s="1"/>
  <c r="K175" i="1"/>
  <c r="J175" i="1"/>
  <c r="M175" i="1" s="1"/>
  <c r="K174" i="1"/>
  <c r="J174" i="1"/>
  <c r="M174" i="1" s="1"/>
  <c r="K173" i="1"/>
  <c r="J173" i="1"/>
  <c r="M173" i="1" s="1"/>
  <c r="K172" i="1"/>
  <c r="J172" i="1"/>
  <c r="M172" i="1" s="1"/>
  <c r="K171" i="1"/>
  <c r="J171" i="1"/>
  <c r="M171" i="1" s="1"/>
  <c r="K170" i="1"/>
  <c r="J170" i="1"/>
  <c r="M170" i="1" s="1"/>
  <c r="K169" i="1"/>
  <c r="J169" i="1"/>
  <c r="M169" i="1" s="1"/>
  <c r="K168" i="1"/>
  <c r="J168" i="1"/>
  <c r="M168" i="1" s="1"/>
  <c r="K167" i="1"/>
  <c r="J167" i="1"/>
  <c r="M167" i="1" s="1"/>
  <c r="K166" i="1"/>
  <c r="J166" i="1"/>
  <c r="M166" i="1" s="1"/>
  <c r="K165" i="1"/>
  <c r="J165" i="1"/>
  <c r="M165" i="1" s="1"/>
  <c r="K164" i="1"/>
  <c r="J164" i="1"/>
  <c r="M164" i="1" s="1"/>
  <c r="K163" i="1"/>
  <c r="J163" i="1"/>
  <c r="M163" i="1" s="1"/>
  <c r="K162" i="1"/>
  <c r="J162" i="1"/>
  <c r="M162" i="1" s="1"/>
  <c r="K161" i="1"/>
  <c r="J161" i="1"/>
  <c r="M161" i="1" s="1"/>
  <c r="K160" i="1"/>
  <c r="J160" i="1"/>
  <c r="M160" i="1" s="1"/>
  <c r="K154" i="1"/>
  <c r="J154" i="1"/>
  <c r="M154" i="1" s="1"/>
  <c r="K153" i="1"/>
  <c r="J153" i="1"/>
  <c r="M153" i="1" s="1"/>
  <c r="K148" i="1"/>
  <c r="J148" i="1"/>
  <c r="M148" i="1" s="1"/>
  <c r="K147" i="1"/>
  <c r="J147" i="1"/>
  <c r="M147" i="1" s="1"/>
  <c r="K146" i="1"/>
  <c r="J146" i="1"/>
  <c r="M146" i="1" s="1"/>
  <c r="K145" i="1"/>
  <c r="J145" i="1"/>
  <c r="M145" i="1" s="1"/>
  <c r="K144" i="1"/>
  <c r="J144" i="1"/>
  <c r="M144" i="1" s="1"/>
  <c r="K139" i="1"/>
  <c r="J139" i="1"/>
  <c r="M139" i="1" s="1"/>
  <c r="K134" i="1"/>
  <c r="J134" i="1"/>
  <c r="M134" i="1" s="1"/>
  <c r="L134" i="1" s="1"/>
  <c r="K133" i="1"/>
  <c r="J133" i="1"/>
  <c r="M133" i="1" s="1"/>
  <c r="K132" i="1"/>
  <c r="J132" i="1"/>
  <c r="M132" i="1" s="1"/>
  <c r="K127" i="1"/>
  <c r="J127" i="1"/>
  <c r="M127" i="1" s="1"/>
  <c r="K126" i="1"/>
  <c r="J126" i="1"/>
  <c r="M126" i="1" s="1"/>
  <c r="K125" i="1"/>
  <c r="J125" i="1"/>
  <c r="M125" i="1" s="1"/>
  <c r="K120" i="1"/>
  <c r="J120" i="1"/>
  <c r="M120" i="1" s="1"/>
  <c r="L120" i="1" s="1"/>
  <c r="K115" i="1"/>
  <c r="J115" i="1"/>
  <c r="M115" i="1" s="1"/>
  <c r="K111" i="1"/>
  <c r="J111" i="1"/>
  <c r="M111" i="1" s="1"/>
  <c r="K110" i="1"/>
  <c r="J110" i="1"/>
  <c r="M110" i="1" s="1"/>
  <c r="K109" i="1"/>
  <c r="J109" i="1"/>
  <c r="M109" i="1" s="1"/>
  <c r="K104" i="1"/>
  <c r="J104" i="1"/>
  <c r="M104" i="1" s="1"/>
  <c r="K103" i="1"/>
  <c r="J103" i="1"/>
  <c r="M103" i="1" s="1"/>
  <c r="K102" i="1"/>
  <c r="J102" i="1"/>
  <c r="M102" i="1" s="1"/>
  <c r="K101" i="1"/>
  <c r="J101" i="1"/>
  <c r="M101" i="1" s="1"/>
  <c r="K100" i="1"/>
  <c r="J100" i="1"/>
  <c r="M100" i="1" s="1"/>
  <c r="K99" i="1"/>
  <c r="J99" i="1"/>
  <c r="M99" i="1" s="1"/>
  <c r="K87" i="1"/>
  <c r="J87" i="1"/>
  <c r="M87" i="1" s="1"/>
  <c r="K86" i="1"/>
  <c r="J86" i="1"/>
  <c r="M86" i="1" s="1"/>
  <c r="K85" i="1"/>
  <c r="J85" i="1"/>
  <c r="M85" i="1" s="1"/>
  <c r="K84" i="1"/>
  <c r="J84" i="1"/>
  <c r="M84" i="1" s="1"/>
  <c r="K83" i="1"/>
  <c r="J83" i="1"/>
  <c r="M83" i="1" s="1"/>
  <c r="K82" i="1"/>
  <c r="J82" i="1"/>
  <c r="M82" i="1" s="1"/>
  <c r="K81" i="1"/>
  <c r="J81" i="1"/>
  <c r="M81" i="1" s="1"/>
  <c r="K74" i="1"/>
  <c r="J74" i="1"/>
  <c r="M74" i="1" s="1"/>
  <c r="K68" i="1"/>
  <c r="J68" i="1"/>
  <c r="M68" i="1" s="1"/>
  <c r="K67" i="1"/>
  <c r="J67" i="1"/>
  <c r="M67" i="1" s="1"/>
  <c r="K66" i="1"/>
  <c r="J66" i="1"/>
  <c r="M66" i="1" s="1"/>
  <c r="K65" i="1"/>
  <c r="J65" i="1"/>
  <c r="M65" i="1" s="1"/>
  <c r="K64" i="1"/>
  <c r="J64" i="1"/>
  <c r="M64" i="1" s="1"/>
  <c r="K63" i="1"/>
  <c r="J63" i="1"/>
  <c r="M63" i="1" s="1"/>
  <c r="K62" i="1"/>
  <c r="J62" i="1"/>
  <c r="M62" i="1" s="1"/>
  <c r="K55" i="1"/>
  <c r="J55" i="1"/>
  <c r="M55" i="1" s="1"/>
  <c r="K54" i="1"/>
  <c r="J54" i="1"/>
  <c r="M54" i="1" s="1"/>
  <c r="K53" i="1"/>
  <c r="J53" i="1"/>
  <c r="M53" i="1" s="1"/>
  <c r="K48" i="1"/>
  <c r="J48" i="1"/>
  <c r="M48" i="1" s="1"/>
  <c r="K47" i="1"/>
  <c r="J47" i="1"/>
  <c r="M47" i="1" s="1"/>
  <c r="K46" i="1"/>
  <c r="J46" i="1"/>
  <c r="M46" i="1" s="1"/>
  <c r="K45" i="1"/>
  <c r="J45" i="1"/>
  <c r="M45" i="1" s="1"/>
  <c r="K44" i="1"/>
  <c r="J44" i="1"/>
  <c r="M44" i="1" s="1"/>
  <c r="K39" i="1"/>
  <c r="J39" i="1"/>
  <c r="M39" i="1" s="1"/>
  <c r="K38" i="1"/>
  <c r="J38" i="1"/>
  <c r="M38" i="1" s="1"/>
  <c r="K37" i="1"/>
  <c r="J37" i="1"/>
  <c r="M37" i="1" s="1"/>
  <c r="K32" i="1"/>
  <c r="J32" i="1"/>
  <c r="M32" i="1" s="1"/>
  <c r="K31" i="1"/>
  <c r="J31" i="1"/>
  <c r="M31" i="1" s="1"/>
  <c r="K24" i="1"/>
  <c r="J24" i="1"/>
  <c r="M24" i="1" s="1"/>
  <c r="K23" i="1"/>
  <c r="J23" i="1"/>
  <c r="M23" i="1" s="1"/>
  <c r="K22" i="1"/>
  <c r="J22" i="1"/>
  <c r="M22" i="1" s="1"/>
  <c r="K21" i="1"/>
  <c r="J21" i="1"/>
  <c r="M21" i="1" s="1"/>
  <c r="K20" i="1"/>
  <c r="J20" i="1"/>
  <c r="M20" i="1" s="1"/>
  <c r="K19" i="1"/>
  <c r="J19" i="1"/>
  <c r="M19" i="1" s="1"/>
  <c r="K18" i="1"/>
  <c r="J18" i="1"/>
  <c r="M18" i="1" s="1"/>
  <c r="K17" i="1"/>
  <c r="J17" i="1"/>
  <c r="M17" i="1" s="1"/>
  <c r="K16" i="1"/>
  <c r="J16" i="1"/>
  <c r="M16" i="1" s="1"/>
  <c r="K15" i="1"/>
  <c r="J15" i="1"/>
  <c r="M15" i="1" s="1"/>
  <c r="K11" i="1"/>
  <c r="J11" i="1"/>
  <c r="M11" i="1" s="1"/>
  <c r="K10" i="1"/>
  <c r="J10" i="1"/>
  <c r="M10" i="1" s="1"/>
  <c r="K9" i="1"/>
  <c r="J9" i="1"/>
  <c r="M9" i="1" s="1"/>
  <c r="K8" i="1"/>
  <c r="J8" i="1"/>
  <c r="M8" i="1" s="1"/>
  <c r="L126" i="1" l="1"/>
  <c r="L45" i="1"/>
  <c r="L47" i="1"/>
  <c r="L55" i="1"/>
  <c r="L63" i="1"/>
  <c r="L65" i="1"/>
  <c r="L67" i="1"/>
  <c r="L74" i="1"/>
  <c r="L82" i="1"/>
  <c r="L84" i="1"/>
  <c r="L86" i="1"/>
  <c r="L99" i="1"/>
  <c r="L101" i="1"/>
  <c r="L103" i="1"/>
  <c r="L111" i="1"/>
  <c r="K128" i="1"/>
  <c r="L9" i="1"/>
  <c r="L11" i="1"/>
  <c r="L16" i="1"/>
  <c r="L18" i="1"/>
  <c r="L20" i="1"/>
  <c r="L22" i="1"/>
  <c r="L24" i="1"/>
  <c r="L32" i="1"/>
  <c r="L179" i="1"/>
  <c r="L145" i="1"/>
  <c r="L166" i="1"/>
  <c r="L181" i="1"/>
  <c r="L185" i="1"/>
  <c r="L188" i="1"/>
  <c r="L308" i="1"/>
  <c r="L310" i="1"/>
  <c r="L312" i="1"/>
  <c r="L314" i="1"/>
  <c r="L316" i="1"/>
  <c r="L318" i="1"/>
  <c r="L320" i="1"/>
  <c r="L322" i="1"/>
  <c r="L324" i="1"/>
  <c r="L326" i="1"/>
  <c r="L342" i="1"/>
  <c r="L344" i="1"/>
  <c r="L346" i="1"/>
  <c r="L348" i="1"/>
  <c r="L357" i="1"/>
  <c r="L365" i="1"/>
  <c r="L367" i="1"/>
  <c r="L369" i="1"/>
  <c r="L371" i="1"/>
  <c r="L373" i="1"/>
  <c r="L375" i="1"/>
  <c r="L377" i="1"/>
  <c r="L379" i="1"/>
  <c r="L385" i="1"/>
  <c r="L394" i="1"/>
  <c r="L543" i="1"/>
  <c r="K452" i="1"/>
  <c r="K512" i="1"/>
  <c r="K527" i="1"/>
  <c r="L148" i="1"/>
  <c r="L161" i="1"/>
  <c r="L163" i="1"/>
  <c r="L174" i="1"/>
  <c r="L165" i="1"/>
  <c r="L169" i="1"/>
  <c r="L171" i="1"/>
  <c r="L182" i="1"/>
  <c r="M40" i="1"/>
  <c r="L39" i="1"/>
  <c r="L173" i="1"/>
  <c r="L38" i="1"/>
  <c r="K56" i="1"/>
  <c r="K112" i="1"/>
  <c r="L224" i="1"/>
  <c r="L246" i="1"/>
  <c r="L248" i="1"/>
  <c r="L256" i="1"/>
  <c r="L258" i="1"/>
  <c r="L264" i="1"/>
  <c r="L270" i="1"/>
  <c r="L272" i="1"/>
  <c r="L274" i="1"/>
  <c r="L276" i="1"/>
  <c r="L278" i="1"/>
  <c r="L280" i="1"/>
  <c r="L282" i="1"/>
  <c r="L284" i="1"/>
  <c r="L286" i="1"/>
  <c r="L288" i="1"/>
  <c r="L309" i="1"/>
  <c r="L311" i="1"/>
  <c r="L313" i="1"/>
  <c r="L315" i="1"/>
  <c r="L317" i="1"/>
  <c r="L319" i="1"/>
  <c r="L321" i="1"/>
  <c r="L323" i="1"/>
  <c r="L325" i="1"/>
  <c r="L327" i="1"/>
  <c r="L341" i="1"/>
  <c r="L343" i="1"/>
  <c r="L345" i="1"/>
  <c r="L347" i="1"/>
  <c r="L349" i="1"/>
  <c r="L402" i="1"/>
  <c r="L419" i="1"/>
  <c r="L115" i="1"/>
  <c r="L437" i="1"/>
  <c r="K40" i="1"/>
  <c r="K328" i="1"/>
  <c r="K381" i="1"/>
  <c r="M328" i="1"/>
  <c r="L307" i="1"/>
  <c r="L426" i="1"/>
  <c r="L8" i="1"/>
  <c r="L10" i="1"/>
  <c r="L17" i="1"/>
  <c r="L19" i="1"/>
  <c r="K350" i="1"/>
  <c r="L396" i="1"/>
  <c r="L449" i="1"/>
  <c r="L451" i="1"/>
  <c r="L458" i="1"/>
  <c r="L466" i="1"/>
  <c r="L468" i="1"/>
  <c r="L476" i="1"/>
  <c r="L484" i="1"/>
  <c r="L490" i="1"/>
  <c r="L492" i="1"/>
  <c r="L498" i="1"/>
  <c r="L511" i="1"/>
  <c r="L523" i="1"/>
  <c r="L525" i="1"/>
  <c r="L532" i="1"/>
  <c r="L538" i="1"/>
  <c r="L37" i="1"/>
  <c r="M350" i="1"/>
  <c r="L340" i="1"/>
  <c r="L21" i="1"/>
  <c r="L23" i="1"/>
  <c r="L31" i="1"/>
  <c r="L46" i="1"/>
  <c r="L48" i="1"/>
  <c r="L54" i="1"/>
  <c r="L64" i="1"/>
  <c r="L66" i="1"/>
  <c r="L68" i="1"/>
  <c r="L100" i="1"/>
  <c r="L104" i="1"/>
  <c r="L110" i="1"/>
  <c r="L223" i="1"/>
  <c r="L225" i="1"/>
  <c r="L238" i="1"/>
  <c r="L245" i="1"/>
  <c r="L247" i="1"/>
  <c r="L249" i="1"/>
  <c r="L255" i="1"/>
  <c r="L257" i="1"/>
  <c r="L259" i="1"/>
  <c r="L271" i="1"/>
  <c r="L273" i="1"/>
  <c r="L275" i="1"/>
  <c r="L277" i="1"/>
  <c r="L279" i="1"/>
  <c r="L281" i="1"/>
  <c r="L283" i="1"/>
  <c r="L285" i="1"/>
  <c r="L287" i="1"/>
  <c r="L289" i="1"/>
  <c r="L291" i="1"/>
  <c r="L293" i="1"/>
  <c r="L295" i="1"/>
  <c r="L297" i="1"/>
  <c r="L299" i="1"/>
  <c r="L333" i="1"/>
  <c r="L335" i="1"/>
  <c r="L392" i="1"/>
  <c r="L395" i="1"/>
  <c r="L420" i="1"/>
  <c r="L431" i="1"/>
  <c r="L442" i="1"/>
  <c r="L146" i="1"/>
  <c r="L153" i="1"/>
  <c r="L162" i="1"/>
  <c r="L167" i="1"/>
  <c r="L170" i="1"/>
  <c r="L175" i="1"/>
  <c r="L178" i="1"/>
  <c r="L183" i="1"/>
  <c r="L187" i="1"/>
  <c r="L189" i="1"/>
  <c r="K300" i="1"/>
  <c r="L356" i="1"/>
  <c r="L409" i="1"/>
  <c r="L411" i="1"/>
  <c r="L413" i="1"/>
  <c r="L83" i="1"/>
  <c r="L85" i="1"/>
  <c r="L87" i="1"/>
  <c r="M191" i="1"/>
  <c r="L391" i="1"/>
  <c r="M398" i="1"/>
  <c r="L548" i="1"/>
  <c r="L551" i="1" s="1"/>
  <c r="M551" i="1"/>
  <c r="L144" i="1"/>
  <c r="M149" i="1"/>
  <c r="L269" i="1"/>
  <c r="M300" i="1"/>
  <c r="L447" i="1"/>
  <c r="M452" i="1"/>
  <c r="L509" i="1"/>
  <c r="M512" i="1"/>
  <c r="L521" i="1"/>
  <c r="M527" i="1"/>
  <c r="L160" i="1"/>
  <c r="L164" i="1"/>
  <c r="L172" i="1"/>
  <c r="L186" i="1"/>
  <c r="L393" i="1"/>
  <c r="L397" i="1"/>
  <c r="L15" i="1"/>
  <c r="M25" i="1"/>
  <c r="L62" i="1"/>
  <c r="M69" i="1"/>
  <c r="K135" i="1"/>
  <c r="K191" i="1"/>
  <c r="L222" i="1"/>
  <c r="M226" i="1"/>
  <c r="L237" i="1"/>
  <c r="M239" i="1"/>
  <c r="L244" i="1"/>
  <c r="M250" i="1"/>
  <c r="L254" i="1"/>
  <c r="M260" i="1"/>
  <c r="L290" i="1"/>
  <c r="L292" i="1"/>
  <c r="L294" i="1"/>
  <c r="L296" i="1"/>
  <c r="L298" i="1"/>
  <c r="L332" i="1"/>
  <c r="M336" i="1"/>
  <c r="L334" i="1"/>
  <c r="K398" i="1"/>
  <c r="L408" i="1"/>
  <c r="M414" i="1"/>
  <c r="L410" i="1"/>
  <c r="L412" i="1"/>
  <c r="L448" i="1"/>
  <c r="L450" i="1"/>
  <c r="L457" i="1"/>
  <c r="L465" i="1"/>
  <c r="M469" i="1"/>
  <c r="L467" i="1"/>
  <c r="L475" i="1"/>
  <c r="M478" i="1"/>
  <c r="L477" i="1"/>
  <c r="L489" i="1"/>
  <c r="M494" i="1"/>
  <c r="L491" i="1"/>
  <c r="L493" i="1"/>
  <c r="L503" i="1"/>
  <c r="L510" i="1"/>
  <c r="L516" i="1"/>
  <c r="L522" i="1"/>
  <c r="L524" i="1"/>
  <c r="L526" i="1"/>
  <c r="L537" i="1"/>
  <c r="L53" i="1"/>
  <c r="M56" i="1"/>
  <c r="L109" i="1"/>
  <c r="M112" i="1"/>
  <c r="L355" i="1"/>
  <c r="M358" i="1"/>
  <c r="L418" i="1"/>
  <c r="M422" i="1"/>
  <c r="L132" i="1"/>
  <c r="M135" i="1"/>
  <c r="L139" i="1"/>
  <c r="L147" i="1"/>
  <c r="L168" i="1"/>
  <c r="L176" i="1"/>
  <c r="L180" i="1"/>
  <c r="L184" i="1"/>
  <c r="L190" i="1"/>
  <c r="L421" i="1"/>
  <c r="L436" i="1"/>
  <c r="L44" i="1"/>
  <c r="M49" i="1"/>
  <c r="L81" i="1"/>
  <c r="M88" i="1"/>
  <c r="K25" i="1"/>
  <c r="K49" i="1"/>
  <c r="K69" i="1"/>
  <c r="K88" i="1"/>
  <c r="L125" i="1"/>
  <c r="M128" i="1"/>
  <c r="L127" i="1"/>
  <c r="L133" i="1"/>
  <c r="K149" i="1"/>
  <c r="L154" i="1"/>
  <c r="K226" i="1"/>
  <c r="K239" i="1"/>
  <c r="K250" i="1"/>
  <c r="K260" i="1"/>
  <c r="K336" i="1"/>
  <c r="K358" i="1"/>
  <c r="L364" i="1"/>
  <c r="M381" i="1"/>
  <c r="L366" i="1"/>
  <c r="L368" i="1"/>
  <c r="L370" i="1"/>
  <c r="L372" i="1"/>
  <c r="L374" i="1"/>
  <c r="L376" i="1"/>
  <c r="L378" i="1"/>
  <c r="L380" i="1"/>
  <c r="K414" i="1"/>
  <c r="K422" i="1"/>
  <c r="K469" i="1"/>
  <c r="K478" i="1"/>
  <c r="K494" i="1"/>
  <c r="K105" i="1"/>
  <c r="L102" i="1"/>
  <c r="M105" i="1"/>
  <c r="K544" i="1"/>
  <c r="L350" i="1" l="1"/>
  <c r="L40" i="1"/>
  <c r="L328" i="1"/>
  <c r="L469" i="1"/>
  <c r="L250" i="1"/>
  <c r="L226" i="1"/>
  <c r="L69" i="1"/>
  <c r="L112" i="1"/>
  <c r="L260" i="1"/>
  <c r="L25" i="1"/>
  <c r="L358" i="1"/>
  <c r="L56" i="1"/>
  <c r="L414" i="1"/>
  <c r="L336" i="1"/>
  <c r="L105" i="1"/>
  <c r="L49" i="1"/>
  <c r="L239" i="1"/>
  <c r="L88" i="1"/>
  <c r="L527" i="1"/>
  <c r="L149" i="1"/>
  <c r="L422" i="1"/>
  <c r="L398" i="1"/>
  <c r="L381" i="1"/>
  <c r="L128" i="1"/>
  <c r="L478" i="1"/>
  <c r="L512" i="1"/>
  <c r="L300" i="1"/>
  <c r="L452" i="1"/>
  <c r="L135" i="1"/>
  <c r="L494" i="1"/>
  <c r="L191" i="1"/>
  <c r="M544" i="1"/>
  <c r="L544" i="1"/>
  <c r="K539" i="1" l="1"/>
  <c r="M539" i="1"/>
  <c r="L539" i="1" l="1"/>
  <c r="K140" i="1"/>
  <c r="L140" i="1" l="1"/>
  <c r="M140" i="1"/>
  <c r="K155" i="1" l="1"/>
  <c r="M155" i="1"/>
  <c r="K116" i="1"/>
  <c r="L155" i="1" l="1"/>
  <c r="M116" i="1"/>
  <c r="L116" i="1"/>
  <c r="K533" i="1" l="1"/>
  <c r="M533" i="1"/>
  <c r="L533" i="1" l="1"/>
  <c r="K517" i="1" l="1"/>
  <c r="L517" i="1" l="1"/>
  <c r="M517" i="1"/>
  <c r="K265" i="1"/>
  <c r="M265" i="1"/>
  <c r="K504" i="1"/>
  <c r="L265" i="1" l="1"/>
  <c r="L504" i="1"/>
  <c r="M504" i="1"/>
  <c r="K499" i="1"/>
  <c r="M499" i="1"/>
  <c r="L499" i="1" l="1"/>
  <c r="K485" i="1" l="1"/>
  <c r="M485" i="1" l="1"/>
  <c r="L485" i="1"/>
  <c r="K121" i="1" l="1"/>
  <c r="M75" i="1"/>
  <c r="K75" i="1"/>
  <c r="M121" i="1" l="1"/>
  <c r="L121" i="1"/>
  <c r="L75" i="1"/>
  <c r="K459" i="1" l="1"/>
  <c r="M459" i="1"/>
  <c r="L459" i="1" l="1"/>
  <c r="J7" i="1"/>
  <c r="M7" i="1" s="1"/>
  <c r="M12" i="1" s="1"/>
  <c r="L443" i="1" l="1"/>
  <c r="L386" i="1"/>
  <c r="K7" i="1"/>
  <c r="K12" i="1" s="1"/>
  <c r="L7" i="1" l="1"/>
  <c r="L12" i="1" s="1"/>
  <c r="K33" i="1"/>
  <c r="K386" i="1"/>
  <c r="L432" i="1"/>
  <c r="K438" i="1"/>
  <c r="K443" i="1"/>
  <c r="L33" i="1"/>
  <c r="M386" i="1"/>
  <c r="L427" i="1"/>
  <c r="K427" i="1"/>
  <c r="L438" i="1"/>
  <c r="K432" i="1"/>
  <c r="L403" i="1"/>
  <c r="K403" i="1"/>
  <c r="M443" i="1"/>
  <c r="K553" i="1" l="1"/>
  <c r="K555" i="1" s="1"/>
  <c r="M432" i="1"/>
  <c r="M403" i="1"/>
  <c r="M33" i="1"/>
  <c r="M427" i="1"/>
  <c r="M438" i="1"/>
  <c r="M553" i="1" l="1"/>
  <c r="L553" i="1" s="1"/>
</calcChain>
</file>

<file path=xl/sharedStrings.xml><?xml version="1.0" encoding="utf-8"?>
<sst xmlns="http://schemas.openxmlformats.org/spreadsheetml/2006/main" count="1899" uniqueCount="493">
  <si>
    <t>Pakiet 1 - Cewniki do żył centralnych</t>
  </si>
  <si>
    <t>Lp.</t>
  </si>
  <si>
    <t>opis towaru</t>
  </si>
  <si>
    <t>Nr katalogowy  /Nazwa jak na fakturze</t>
  </si>
  <si>
    <t>jm</t>
  </si>
  <si>
    <t>Ilość</t>
  </si>
  <si>
    <t>cena jednostkowa netto</t>
  </si>
  <si>
    <t>VAT %</t>
  </si>
  <si>
    <t>Wartość netto</t>
  </si>
  <si>
    <t>Wartość VAT</t>
  </si>
  <si>
    <t>Wartość brutto</t>
  </si>
  <si>
    <t>Próbki</t>
  </si>
  <si>
    <t>1.</t>
  </si>
  <si>
    <t>Cewnik do żył centralnych, poliuretanowy, 1-światłowy( 14 G), rozmiar 7F x 15 cm, z odporną na zaginanie   tytanowo-niklową  prowadnicą z końcówką J, o dlugości 50 cm, średnicy 0,89 mm. Z zastawkami dostepu bezigłowego do poszczegolnych świateł cewnika, z dwupunktowym systemem(stałe i ruchome skrzydełko) mocowania cewnika do skóry oraz przezroczystym drenikiem z zaciskiem ślizgowym.  W zestawie igła Seldingera 18G x 70 mm, rozszerzadło   oraz  kabelek umożliwiający  identyfikację położenia cewnika w naczyniu za pomocą odczytu EKG.</t>
  </si>
  <si>
    <t>szt</t>
  </si>
  <si>
    <t>2.</t>
  </si>
  <si>
    <t xml:space="preserve">Cewnik do żył centralnych, poliuretanowy, 2-światłowy(16 G/16G ), rozmiar 7F x 15 cm, z odporną na zaginanie   tytanowo-niklową  prowadnicą z końcówką J, o dlugości 50 cm, średnicy 0,89 mm. Z zastawkami dostepu bezigłowego do poszczegolnych świateł cewnika, z dwupunktowym systemem(stałe i ruchome skrzydełko) mocowania cewnika do skóry oraz przezroczystym drenikiem z zaciskiem ślizgowym. W zestawie igła Seldingera 18G x 70 mm, rozszerzadło   oraz kabelek umożliwiający                                                                                                                                                                           identyfikację położenia cewnika w naczyniu za pomocą odczytu  EKG. </t>
  </si>
  <si>
    <t>3.</t>
  </si>
  <si>
    <t xml:space="preserve">Cewnik do żył centralnych, poliuretanowy,  3-światłowy(16 G/18G/18G ), rozmiar 7F x 15 cm, z odporną na zaginanie   tytanowo-niklową  prowadnicą z końcówką J, o dlugości 50 cm, średnicy 0,89 mm. Z zastawkami dostepu bezigłowego do poszczegolnych świateł cewnika, z dwupunktowym systemem(stałe i ruchome skrzydełko) mocowania cewnika do skóry oraz przezroczystym drenikiem z zaciskiem ślizgowym.  W zestawie igła Seldingera 18G x 70 mm, rozszerzadło   oraz kabelek umożliwiający                                                                                                                                                                           identyfikację położenia cewnika w naczyniu za pomocą odczytu  EKG. </t>
  </si>
  <si>
    <t>RAZEM</t>
  </si>
  <si>
    <t>Pakiet 2 - Akcesoria anestezjologiczne</t>
  </si>
  <si>
    <t>szt.</t>
  </si>
  <si>
    <t>4.</t>
  </si>
  <si>
    <t>Pojemnik wielorazowego użytku 1000ml na wkłady workowe (nie jałowy), wykonany z przezroczystego tworzywa ze skalą pomiarową, wyposażony w zintegrowany zaczep do mocowania oraz króciec obrotowy, chodkowy do przyłączenia próżni, możliwość sterylizacji w temp. 121 st.C, kompatybilny z poz. 4</t>
  </si>
  <si>
    <t>Pojemnik wielorazowego użytku 2000ml na wkłady workowe (nie jałowy), wykonany z przezroczystego tworzywa ze skalą pomiarową, wyposażony w zintegrowany zaczep do mocowania oraz króciec obrotowy, chodkowy do przyłączenia próżni, możliwość sterylizacji w temp. 121 st.C, kompatybilny z poz. 5</t>
  </si>
  <si>
    <t>Dreny do drenażu klatki piersiowej Thorax z trocarem F24x390mm</t>
  </si>
  <si>
    <t>Dreny do drenażu klatki piersiowej Thorax z trocarem F26x390mm</t>
  </si>
  <si>
    <t>Dreny do drenażu klatki piersiowej Thorax z trocarem F28x390mm</t>
  </si>
  <si>
    <t>Dreny do drenażu klatki piersiowej Thorax z trocarem F30x390mm</t>
  </si>
  <si>
    <t>Dreny do drenażu klatki piersiowej Thorax z trocarem F32x390mm</t>
  </si>
  <si>
    <t>op</t>
  </si>
  <si>
    <t>5.</t>
  </si>
  <si>
    <t>6.</t>
  </si>
  <si>
    <t>7.</t>
  </si>
  <si>
    <t>Igła 19G dł. 88 mm do znieczulenia podpajęczynkówkowego  ze szlifem Quinkiego. Z mandrynem szczelnie wypełniającym światło igły  oraz przezroczystym uchwytem z pryzmatem zmieniającym kolor  w momencie  kontaktu z płynem mózgowo – rdzeniowym.                                                             Uchwyt igły ze znacznikiem kierunku ścięcia szlifu igły, uchwyt mandrynu w kolorze odpowiadającym kodowi rozmiarów</t>
  </si>
  <si>
    <t>Igła 20G dł. 88 mm do znieczulenia podpajęczynkówkowego  ze szlifem Quinkiego. Z mandrynem szczelnie wypełniającym światło igły  oraz przezroczystym uchwytem z pryzmatem zmieniającym kolor  w momencie  kontaktu z płynem mózgowo – rdzeniowym.                                                             Uchwyt igły ze znacznikiem kierunku ścięcia szlifu igły, uchwyt mandrynu w kolorze odpowiadającym kodowi rozmiarów</t>
  </si>
  <si>
    <t>Igła 22G dł.88 mm do znieczulenia podpajęczynkówkowego  ze szlifem Quinkiego. Z mandrynem szczelnie wypełniającym światło igły  oraz przezroczystym uchwytem z pryzmatem zmieniającym kolor  w momencie  kontaktu z płynem mózgowo – rdzeniowym.                                                             Uchwyt igły ze znacznikiem kierunku ścięcia szlifu igły, uchwyt mandrynu w kolorze odpowiadającym kodowi rozmiarów</t>
  </si>
  <si>
    <t xml:space="preserve">Igła 25G  dł. 120 mm do znieczulenia podpajęczynókowego typu Pencil Point  z igłą prowadzącą 20G/35 mm, z mandrynem szczelnie wypełniającym światło igły  oraz przezroczystym uchwytem z pryzmatem zmieniającym kolor  w momencie  kontaktu z płynem mózgowo – rdzeniowym.                                                              Uchwyt igły ze znacznikiem wskazującym pozycję otworu ujścia igły, uchwyt mandrynu w kolorze odpowiadającym kodowi rozmiarów.  </t>
  </si>
  <si>
    <t xml:space="preserve">Igła 27G dł. 88 mm   do znieczulenia podpajęczynókowego typu Pencil Point  z igłą prowadzącą 22G/35 mm, z mandrynem szczelnie wypełniającym światło igły  oraz przezroczystym uchwytem z pryzmatem zmieniającym kolor  w momencie  kontaktu z płynem mózgowo – rdzeniowym.                                                              Uchwyt igły ze znacznikiem wskazującym pozycję otworu ujścia igły, uchwyt mandrynu w kolorze odpowiadającym kodowi rozmiarów.  </t>
  </si>
  <si>
    <t>Razem</t>
  </si>
  <si>
    <t>Jednorazowy układ oddechowy jednorurowy dwuświatłowy o średnicy 22mm do respiratora dł. 150-280 cm, z kolankiem. Wydajność ogrzania powietrza wdychanego 4,1 stopnia Celcjusza przy przepływie 10 l/min. Rura wydechowa do podłączenia do respiratora rozciągliwa do 50 cm. Jednorazowy, bez zawartości ftalanów, z elastycznymi złączami</t>
  </si>
  <si>
    <t>Zestaw do żywienia dojelitowego Flocare PEG CH 10</t>
  </si>
  <si>
    <t>Zestaw do żywienia dojelitowego Flocare Peg CH 14</t>
  </si>
  <si>
    <t>Zestaw do żywienia dojelitowego Flocare Peg CH 18</t>
  </si>
  <si>
    <t>Worek z zestawem Kangaroo do stosowania grawitacyjnego. Worek wyskalowany, z dużym wlewem od góry, zamykany korkiem, pojemność 1,0 - 1,5 litr. Wykonany z EVA. Zestaw składa się: komora kroplowa, zacisk rolkowy, dren elastyczny posiadający końcówki do podawania leków i płukania zgłębnika, kompatybilny z zgłębnikiem żołądkowym i PEG-iem, nasadka ochronna na końcówkę, pakowany pojedyńczo, sterylizowany (ważność 36 miesięcy), wykonany z PVC</t>
  </si>
  <si>
    <t>Strzykawka j.u. 1ml z igłą 0,45x12mm do tuberkuliny, a'100szt</t>
  </si>
  <si>
    <t>op.</t>
  </si>
  <si>
    <t>Strzykawka j.u do insuliny z igłą G29 (0,33x12) a'100</t>
  </si>
  <si>
    <t xml:space="preserve">Strzykawka j.u. trzyczęściowa 50-60ml cewnikowa typu Janet </t>
  </si>
  <si>
    <t>Aparat do szybkiego przetaczania płynów</t>
  </si>
  <si>
    <t>Igła iniekcyjna j.u.  0,6x30 a 100szt opis j.w</t>
  </si>
  <si>
    <t>Igła iniekcyjna j.u.  0,7x30 a 100szt opis j.w</t>
  </si>
  <si>
    <t>Igła iniekcyjna j.u.  0,8x22 a 100szt opis j.w</t>
  </si>
  <si>
    <t>Igła iniekcyjna j.u.  0,8x40 a 100szt opis j.w</t>
  </si>
  <si>
    <t>Igła iniekcyjna j.u.  0,9x40 a 100szt opis j.w</t>
  </si>
  <si>
    <t>Pojemniki na odpady medyczne 1,0 litrowe, jednorazowego użytku, sztywne, odporne na działanie wilgoci, odporne na przebicia i uderzenia, umożliwiające bezpieczne i łatwe usuwanie każdego rodzaju ostrych odpadów medycznych, z wieczkiem zabezpieczającym, oznakowanie międzynarodowym znakiem ostrzegawczym, kolor czerwony</t>
  </si>
  <si>
    <t>Pojemniki na odpady medyczne 2,0 litrowe, jednorazowego użytku, sztywne, odporne na działanie wilgoci, odporne na przebicia i uderzenia, umożliwiające bezpieczne i łatwe usuwanie każdego rodzaju ostrych odpadów medycznych, z wieczkiem zabezpieczającym, oznakowanie międzynarodowym znakiem ostrzegawczym, kolor czerwony</t>
  </si>
  <si>
    <t>Pojemniki na odpady medyczne 3,0 litrowe, jednorazowego użytku, sztywne, odporne na działanie wilgoci, odporne na przebicia i uderzenia, umożliwiające bezpieczne i łatwe usuwanie każdego rodzaju ostrych odpadów medycznych, z wieczkiem zabezpieczającym, oznakowanie międzynarodowym znakiem ostrzegawczym, kolor czerwony</t>
  </si>
  <si>
    <t>Pojemniki na odpady medyczne 5 litrowe, jednorazowego użytku, sztywne, odporne na działanie wilgoci, odporne na przebicia i uderzenia, umożliwiające bezpieczne i łatwe usuwanie każdego rodzaju ostrych odpadów medycznych, z wieczkiem zabezpieczającym, oznakowanie międzynarodowym znakiem ostrzegawczym, kolor czerwony</t>
  </si>
  <si>
    <t>Pojemniki na odpady medyczne 10 litrowe, jednorazowego użytku, sztywne, odporne na działanie wilgoci, odporne na przebicia i uderzenia, umożliwiające bezpieczne i łatwe usuwanie każdego rodzaju ostrych odpadów medycznych, z wieczkiem zabezpieczającym, oznakowanie międzynarodowym znakiem ostrzegawczym, kolor czerwony</t>
  </si>
  <si>
    <t>Cewnik do odsysania drzewa oskrzelowego z kontrolą ssania, prosty z otworem końcowym i dwoma bocznymi  jednorazowego użytku, gładki, jałowy, rozmiar 14,16, 18CH dł. 50-60cm</t>
  </si>
  <si>
    <t>Worki do dobowej zbiórki moczu 2 litry jałowe z zaworem spustowym typ T</t>
  </si>
  <si>
    <t>Woreczki do pobierania próbek moczu dla chłopców</t>
  </si>
  <si>
    <t>Woreczki do pobierania próbek moczu dla dziewczynek</t>
  </si>
  <si>
    <t>Słoje do dobowej zbiórki moczu z zakrętką  plastikowe 2-2,5l z portem do pobierania próbek</t>
  </si>
  <si>
    <t>Sonda z zatyczką do karmienia noworodków i wcześniaków 6CH</t>
  </si>
  <si>
    <t>Sonda z zatyczką do karmienia noworodków i wcześniaków 8CH</t>
  </si>
  <si>
    <t>Pojemnik bakteriologiczny poj. do 30ml, niesterylny</t>
  </si>
  <si>
    <t xml:space="preserve">Pojemnik bakteriologiczny z łopatką z PP, niesterylny </t>
  </si>
  <si>
    <t>Pojemnik na mocz 100ml</t>
  </si>
  <si>
    <t>Zacisk do pępowiny mikrobiologicznie czysty</t>
  </si>
  <si>
    <t>Szpatułka laryngologiczna jednorazowa  a'100szt.</t>
  </si>
  <si>
    <t>Opaski identyfikacyjne dla noworodków</t>
  </si>
  <si>
    <t>Obuwie ochronne foliowe</t>
  </si>
  <si>
    <t>Pensety jednorazowe</t>
  </si>
  <si>
    <t>Elektrody do EKG samoprzylepne ø 50 mm, op=50 szt</t>
  </si>
  <si>
    <t>Elektrody do EKG samoprzylepne ø 25mm pediatryczne; baza-gąbka; żel-stały</t>
  </si>
  <si>
    <t>Elektrody EKG dla wcześniaków, jednorazowe, samoprzylepne, z przewodami dł. 50 cm, kompatybilne z monitorem MP-30/X2 typ M8002A marki Philips (zestaw zawiera 3 szt)</t>
  </si>
  <si>
    <t>zestaw</t>
  </si>
  <si>
    <t>Żel do USG - wodny, hypoalergiczny, opakowanie = 5 litrów</t>
  </si>
  <si>
    <t>Żel do USG, szt=0,5 litr</t>
  </si>
  <si>
    <t>Żel do EKG, o pojemności 0,5 litra</t>
  </si>
  <si>
    <t xml:space="preserve">Papier EKG do Page Writer 200/300pi M1771A/1770A do HP M1709A </t>
  </si>
  <si>
    <t>Papier EKG do defibrylatora ZOLL M</t>
  </si>
  <si>
    <t>Papier do Printera K65HM USG -High Denistite type</t>
  </si>
  <si>
    <t xml:space="preserve">Papier do Printera K91HG-CE USG   </t>
  </si>
  <si>
    <t>Papier do aparatu KTG Sonical Oxford Team, rozm. 143mm x 150mm x300mm</t>
  </si>
  <si>
    <t>Papier do programatora Biotronik EPR 1000, rozm. 125mm x 111mm</t>
  </si>
  <si>
    <t>Papier do programatora Medtronic 9790/9790c, rozm. 110mm x 150mm</t>
  </si>
  <si>
    <t>Aparat do przetoczeń Infusomat Space Line Standard</t>
  </si>
  <si>
    <t>Aparat do przetoczeń Infusomat Space Line do żywienia dojelitowego z multikonektorem</t>
  </si>
  <si>
    <t>Jałowy zestaw opatrunkowy do terapi podciśnieniowej duży o składzie : opatrunek piankowy z siatkowego poliuretanu o otwartych porach, w kolorze czarnym, w rozmiarze 25x15x3 cm - 1 szt, z drenem w postaci miekkiego elestycznego kanału, zapobiegającego uszkodzeniom tkanek w trakcie terapii, zakończonym z jednej strony szybko-złączką, a z drugiej kątownikiem z prostokątną folią samoprzylepną z zaokrąglonymi brzegami - 1 szt, folia samoprzylepna, okluzyjna 20x30cm - 3 szt, Kompatybilny z urządzeniem Renasys EZ Plus posiadanym przez Zamawiającego</t>
  </si>
  <si>
    <t>Jałowy jednorazowy zbiornik z żelem bakteriobójczym o pojemności 250 ml, z drenem, filtrem przepływowym do podłączenia z aparatem do podciśnieniowego leczenia ran, oraz dodatkowym drenem zakończonym z jednej strony szybko-złączką, a z drugiej  końcówką do podłączenia ze zbiornikiem. Zbiornik bez otworów umożliwiających przypadkową kontaminację i wydostanie się skażonego materiału. Kompatybilny z urządzeniem Renasys EZ Plus posiadanym przez Zamawiającego</t>
  </si>
  <si>
    <t>Dren w postaci miękkiego elastycznego kanału, zapobiegającego uszkodzeniom tkanek w trakcie terapii, zakończonym z jednej strony szybko-złączką, a z drugiej kątownikiem z prostokątną folia samoprzyleną z zaokrąglonymi nbrzegami - 1 szt, Kompatybilny z urządzeniem Renasys EZ Plus posiadanym przez Zamawiającego.</t>
  </si>
  <si>
    <t>Paroprzepuszczalny, transparentny opatrunek z folii poliuretanowej z systemem aplikacji, sterylny, w rozmiarze 15 cm x 20 cm</t>
  </si>
  <si>
    <t>Dot. pakietów, do których nie są wymagane próbki przy składaniu ofert</t>
  </si>
  <si>
    <t>Podsumowanie</t>
  </si>
  <si>
    <t>W celu potwierdzenia spełnienia wymagań Oferent jest zobowiązany dostarczyć próbki towaru (w ilości 1 szt lub 2 szt danej pozycji) na żądanie zamawiającego w terminie do 3 dni roboczych od momentu zawiadomienia pisemnego (fax) o takiej potrzebie.</t>
  </si>
  <si>
    <t>Wartość w €</t>
  </si>
  <si>
    <t>Strzykawka j.u. 5ml dwuczęściowa, skala co 0,2ml rozszerzana do 6ml, przezroczysty cylinder, tłok mleczny,  nazwa producenta na pojedynczej strzykawce, a'100szt</t>
  </si>
  <si>
    <t>Igła iniekcyjna j.u. 1,1x40 a 100szt krótko i długościęta opis j.w</t>
  </si>
  <si>
    <t>Igła iniekcyjna j.u. 1,2x40 a 100szt krótko i długościęta opis j.w</t>
  </si>
  <si>
    <t>Igła iniekcyjna bezpieczna j.u. 0,8x40 a 100 szt opis j.w.</t>
  </si>
  <si>
    <t>Igła iniekcyjna  bezpieczna j.u. 0,9 x40 a 100 szt opis j.w.</t>
  </si>
  <si>
    <t>1 szt</t>
  </si>
  <si>
    <t>3 szt</t>
  </si>
  <si>
    <t>Strzykawka j.u. 2ml dwuczęściowa, skala co 0,1ml rozszerzana do 2,5 ml, przezroczysty cylinder, tłok mleczny,  nazwa producenta na pojedynczej strzykawce, a'100szt</t>
  </si>
  <si>
    <t>Strzykawka j.u. 10 ml dwuczęściowa, skala co 0,5 ml rozszerzana do 11ml, przezroczysty cylinder, tłok mleczny,  nazwa producenta na pojedynczej strzykawce, a'100szt</t>
  </si>
  <si>
    <t>Strzykawka j.u. 20ml dwuczęściowa, skala co 1 ml rozszerzana do 24ml, przezroczysty cylinder, tłok mleczny,  nazwa producenta na pojedynczej strzykawce, a'100szt</t>
  </si>
  <si>
    <t>Golarki jednorazowe, podwójne ostrze, precyzyjnie i dokładnie golące pole operacyjne</t>
  </si>
  <si>
    <t xml:space="preserve">Igła 25G  dł. 88-90 mm do znieczulenia podpajęczynókowego typu Pencil Point  z igłą prowadzącą 20G/35 mm, z mandrynem szczelnie wypełniającym światło igły  oraz przezroczystym uchwytem z pryzmatem zmieniającym kolor  w momencie  kontaktu z płynem mózgowo – rdzeniowym.                                                              Uchwyt igły ze znacznikiem wskazującym pozycję otworu ujścia igły, uchwyt mandrynu w kolorze odpowiadającym kodowi rozmiarów.  </t>
  </si>
  <si>
    <t>Uwaga do pakietu: Zestaw - końcówka z regulacją siły ssania i bez regulacji. Ilości w poszczególnych rodzajach w zależności od zapotrzebowań Zamawiającego</t>
  </si>
  <si>
    <t>cena jednostkowa brutto</t>
  </si>
  <si>
    <t>Obuwie ochronne wzmocnione</t>
  </si>
  <si>
    <t>Sonda gastrostomijna do podawania pokarmu, rozm w zakresie CH 18-24, średnica balonu 20 mm, ilość w poszczególnych rozmiarach uzależniony od zapotrzebowań Zamawiającego</t>
  </si>
  <si>
    <t>Pojemnik histopatologiczny z PS ze szczelnym zamknięciem, odporny na formalinę opojemności 500 ml</t>
  </si>
  <si>
    <t>Pojemnik histopatologiczny z PS ze szczelnym zamknięciem, odporny na formalinę opojemności 1000 ml</t>
  </si>
  <si>
    <t>Pojemnik histopatologiczny z PS ze szczelnym zamknięciem, odporny na formalinę opojemności 2000 ml</t>
  </si>
  <si>
    <t>Pojemnik histopatologiczny z PS ze szczelnym zamknięciem, odporny na formalinę opojemności 5000 ml</t>
  </si>
  <si>
    <t>Pojemnik histopatologiczny z PS ze szczelnym zamknięciem, odporny na formalinę opojemności 10000 ml</t>
  </si>
  <si>
    <t>Strzykawka trzyczęściowa bezpieczna, o pojemności 3 ml z końcówką luer-lock, posiadająca mechanizm umożliwiający schowanie igły w cylindrze po użyciu oraz zabezpieczenie przed ponownym użyciem strzykawki, czytelna i trwała czarna skala pomiarowa, podwójnie uszczelnienie tłoka, nazwa własna na cylindrze, sterylizowana EO, informacja o braku lateksu na opakowaniu jednostkowym, pakowane po 100 sztuk w opakowaniu jednostkowym</t>
  </si>
  <si>
    <t>Strzykawka trzyczęściowa bezpieczna, o pojemności 5 ml z końcówką luer-lock, posiadająca mechanizm umożliwiający schowanie igły w cylindrze po użyciu oraz zabezpieczenie przed ponownym użyciem strzykawki, czytelna i trwała czarna skala pomiarowa, podwójnie uszczelnienie tłoka, nazwa własna na cylindrze, sterylizowana EO, informacja o braku lateksu na opakowaniu jednostkowym, pakowane po 100 sztuk w opakowaniu jednostkowym</t>
  </si>
  <si>
    <t>Strzykawka trzyczęściowa bezpieczna, o pojemności 10 ml z końcówką luer-lock, posiadająca mechanizm umożliwiający schowanie igły w cylindrze po użyciu oraz zabezpieczenie przed ponownym użyciem strzykawki, czytelna i trwała czarna skala pomiarowa, podwójnie uszczelnienie tłoka, nazwa własna na cylindrze, sterylizowana EO, informacja o braku lateksu na opakowaniu jednostkowym, pakowane po 100 sztuk w opakowaniu jednostkowym</t>
  </si>
  <si>
    <t>Strzykawka trzyczęściowa bezpieczna, o pojemności 20 ml z końcówką luer-lock, posiadająca mechanizm umożliwiający schowanie igły w cylindrze po użyciu oraz zabezpieczenie przed ponownym użyciem strzykawki, czytelna i trwała czarna skala pomiarowa, podwójnie uszczelnienie tłoka, nazwa własna na cylindrze, sterylizowana EO, informacja o braku lateksu na opakowaniu jednostkowym, pakowane po 100 sztuk w opakowaniu jednostkowym</t>
  </si>
  <si>
    <t>Szczoteczki z tworzywa sztucznego jednorazowego użytku sterylne do pobierania wymazów cytologicznych umożliwiających pobranie w rozmazie jednocześnie komórek szyjki macicy, kanału szyjki i strefy transformacji, Cervex-brush</t>
  </si>
  <si>
    <t>Szczoteczki z tworzywa sztucznego jednorazowego użytku sterylne do pobierania wymazów cytologicznych umożliwiających pobranie w rozmazie jednocześnie komórek szyjki macicy, kanału szyjki i strefy transformacji, Cervex-brush combi</t>
  </si>
  <si>
    <t>Szczoteczka cytologiczna wewnątrzkanałowa TYP 1 jałowa</t>
  </si>
  <si>
    <t xml:space="preserve">Maska z osłoną na oczy </t>
  </si>
  <si>
    <t>Żanety do płukania przewodu słuchowego. Sterylne, niepirogenne, poj. 100 ml, z ostrą końcówką typ stożek</t>
  </si>
  <si>
    <t>Zestawy do nakłucia jamy opłucnowej (paracentezy/teracentezy), jałowy, jednorazowy, zawiera: trójdrożny kranik odcinający, 3 igły typ Lancet(14G,18G,16G), worek 2 litrowy z zaworem spustowym</t>
  </si>
  <si>
    <t>Papier do drukarki SONY do aparatu RTG z ramieniem /C/, SONY UPP-210HD, 210mm x 25m</t>
  </si>
  <si>
    <t>Sterylny zestaw osłona na głowicę USG wraz z żelem. Skład: osłona na głowicę USG w rozmiarze 13 x 61 cm, żel sterylny do USG, dwa rodzaje dwupunktowych mocowań osłony do głowicy, sterylna serweta 40 x 40 cm</t>
  </si>
  <si>
    <t>Zamkniety system do nawilżania ResspiFlo o pojemności 500 ml z głowicą</t>
  </si>
  <si>
    <t>Zestaw do paracentezy i teracentezy z igłą Veresa, z zaworemjednokierunkowym lun kranikiem trójdrożnym</t>
  </si>
  <si>
    <t>Szyna aluminiowa Zimmera 420x20mm</t>
  </si>
  <si>
    <t>Elektrody silikonowe z 2 wejściami 6 x 12cm</t>
  </si>
  <si>
    <t>Podkłady do elektrod silikonowych 6x12cm</t>
  </si>
  <si>
    <t>Membrana gumowa z gąbką do aparatu AQUAWIBRON, który Zamawiający posiada</t>
  </si>
  <si>
    <t>Membrana trzyrzędowa - grzebien do aparatu AQUAWIBRON, który Zamawiający posiada</t>
  </si>
  <si>
    <t>Ostrza wymienne chirurgiczne 22 ze stali węglowej opak 100 szt z napisem prdoucenta na każdym ostrzu</t>
  </si>
  <si>
    <t>Ostrza wymienne chirurgiczne 20 ze stali węglowej
opak 100 szt  z napisem prdoucenta na każdym ostrzu</t>
  </si>
  <si>
    <t>Ostrza wymienne chirurgiczne 18 ze stali węglowej
opak 100 szt z napisem prodoucenta na każdym ostrzu</t>
  </si>
  <si>
    <t>Ostrza wymienne chirurgiczne 15 ze stali węglowej
opak 100 szt z napisem producenta na każdym ostrzu</t>
  </si>
  <si>
    <t>Ostrza wymienne chirurgiczne 12 ze stali węglowej
opak 100 szt z napisem prodoucenta na każdym ostrzu</t>
  </si>
  <si>
    <t>Ostrza wymienne chirurgiczne 11 ze stali węglowej
opak 100 szt z napisem prodoucenta na każdym ostrzu</t>
  </si>
  <si>
    <t>Ostrza wymienne chirurgiczne 10 ze stali węglowej
opak 100 szt z napisem prodoucenta na każdym ostrzu</t>
  </si>
  <si>
    <t>Słoje do dobowej zbiórki moczu tzw. Tulipan, plastikowe 2-2,5l z podziałką, z zakrywką</t>
  </si>
  <si>
    <t>Kranik trójdrożny a 50 szt</t>
  </si>
  <si>
    <t>Zatyczka do cewników schodkowa a 100 szt</t>
  </si>
  <si>
    <t>Elektrody do EKG, jednorazowe , żelowe, prostokątne 42 x 56mm, z otworem na przewody holterowskie</t>
  </si>
  <si>
    <t>Jednorazowe spódniczki ginekologiczne, z gumką, nieprześwitujące</t>
  </si>
  <si>
    <t>Jednorazowe klapki włókninowe, antypoślizgowe, z gumką</t>
  </si>
  <si>
    <t xml:space="preserve">Strzykawka j.u. do pomp infuzyjnych 50/60 ml trzyczęściowa, Luer-Lock, tłoczek gumowy, przezroczysty cylinder z polipropylenu, minimalna objetość zalegająca, idealna szczelność i bezskokowy przesuw tłoka w cylindrze, wyraźna, czytelna i trwała skala co 2 ml ułatwiająca dawkowanie, kompatybilna z pompami marki Medima, Ascor, które zamawiający posiada, </t>
  </si>
  <si>
    <t>Strzykawka j.u. 50/60 ml trzyczęściowa do leków światłoczułych (bursztynowa) luer-lock do pomp infuzyjnych. Opis paramatrów j.w.</t>
  </si>
  <si>
    <t>Cewnik Pezzer, sterylny. W zakresie rozmiarów: CH 22, CH 28, CH 30, CH 32, CH 34. Ilości w poszczególnych rozmiarach w zależności od zapotrzebowania Zamawiającego.</t>
  </si>
  <si>
    <t>Cewnik Tiemanna. W zakresie rozmiarów: CH 10, CH 12, CH 14, CH 16, CH 18. Ilości w poszczególnych rozmiarach w zależności od zapotrzebowania Zamawiającego.</t>
  </si>
  <si>
    <t>Igła GRIPPER PLUS wyposażona w gwintowany łącznik luer-lock, nie silikowaną igłę ze szlifem Hubera zapewniającą bezpieczne i pewne wkłucie. Posiada zdejmowany uchwyt igły służący do kontrolowanego wkłucia, zintegrowany dren długości 20,3 cm z zaciskiem typu C pozwalający na szybkie i łatwe zamknięcie lini jedną ręką. Materiał drenu - TOTM, port boczny typ Y z łącznikiem luer-lock, Igła do portów z zabezpieczeniem przed samozakłuciem, nie zawierający lateksu, jednorazowego użytku. zawartość DEHP mniej niż 0,2%. Rozmiar 22G, 20G. Ilość w poszczególnych rozmiarach w zależności od zapotrzebowania Zamawiającego</t>
  </si>
  <si>
    <t>Maska nosowa w rozmiarze XS,S,M,L,XL. Rozmiar w zależności od zapotrzebowań Zamawiającego</t>
  </si>
  <si>
    <t>Układ oddechowy jednorazowego użytku do respiratora FABIAN</t>
  </si>
  <si>
    <t>kpl</t>
  </si>
  <si>
    <t>Rurka tracheostomijna z ruchomym szyldem wg opisu: ruchomy szyld, wykonana z termoplastycznego PVC, silikonowana, mankiet niskociśnieniowy, wysokoobjętościowy, linia rtg na całej długości rurki, miękkie i gładkie przezroczyste skrzydełka szyldu, prowadnica, dwie tasiemki mocujące, balonik kontrolny znakowany rozmiarem rurki, znacznik głębokości wprowadzania, bez lateksu i ftalanów, jałowa jednorazowego użytku</t>
  </si>
  <si>
    <t>Igła motylek z drenem 30cm, 22G</t>
  </si>
  <si>
    <t>Maska tlenowa z drenem 210 cm (dla noworodków, dzieci i dorosłych), wykonana z nietoksycznego PCV, bez lateksu, posiada regulowaną blaszkę na nos i gumke mocującą, dren zakończony uniwersalnymi łącznikami i odporny na zagięcia o przekroju gwiazdkowym, obrotowy łacznik umożliwiający dostosowanie do pozycji pacjenta, jednorazowa, sterylizowana tlenkiem etylenu. Pełen asortyment rozmiarów. Rozmiar wg bieżącego zapotrzebowania Zamawiającego</t>
  </si>
  <si>
    <t>Worki urostomijne, system jednoczęściowy z możliwością odpuszczania treści kranikiem, przeźroczyste, pojemność do 350 ml, wypukłość ok. 3mm, Rozmiar 250 x 150 mm, średnica otworu w zakresie 12-46 mm</t>
  </si>
  <si>
    <t>Worki stomijne jednorazowe, jednoczęściowe z otworem do dopasowania, poprzez docięcie średnicy i możliwością odpuszczania treści. Przeźroczyste lub półprzeźroczyste, zamknięcie na rzepy lub zapinkę, możliwość dopasowania otworu, średnica do przycięcia w zakresie 15-60 mm, rozmiar około 265 x 149 mm, pojemność 650 ml</t>
  </si>
  <si>
    <t>Półmaska ochronna FS-17 VFFP1 nr D klasy FFP2 z zaworem filtrującym, do ochrony dróg oddechowych przed pyłami, aerozolami cząsteczek stałych i aerozolami ciekłymi</t>
  </si>
  <si>
    <t>Strzykawka trzyczęściowa bezpieczna, o pojemności 30 ml z końcówką luer-lock, posiadająca mechanizm umożliwiający schowanie igły w cylindrze po użyciu oraz zabezpieczenie przed ponownym użyciem strzykawki, czytelna i trwała czarna skala pomiarowa, podwójnie uszczelnienie tłoka, nazwa własna na cylindrze, sterylizowana EO, informacja o braku lateksu na opakowaniu jednostkowym, pakowane po 100 sztuk w opakowaniu jednostkowym</t>
  </si>
  <si>
    <t>Strzykawka trzyczęściowa bezpieczna, o pojemności 50 ml z końcówką luer-lock, posiadająca mechanizm umożliwiający schowanie igły w cylindrze po użyciu oraz zabezpieczenie przed ponownym użyciem strzykawki, czytelna i trwała czarna skala pomiarowa, podwójnie uszczelnienie tłoka, nazwa własna na cylindrze, sterylizowana EO, informacja o braku lateksu na opakowaniu jednostkowym, pakowane po 100 sztuk w opakowaniu jednostkowym</t>
  </si>
  <si>
    <t xml:space="preserve">Igła do znieczuleń splotów nerwów obwodowych z krotkim szlifem 30 stopni o rozmiarze 22G x 50 mm. Wpełni izolowana aż do szlifu, połączona na stałe z kablem elektrycznym i drenem do infuzjii. Skalibrowana z Neurostymulatorem Stimuplex HNS 12, który zamawiajacy posiada.  </t>
  </si>
  <si>
    <t xml:space="preserve">Pieluszki  junior dla dzieci o wadze 12-25kg.Posiadają elastyczne ściągacze taliowe, szerokie elastyczne rzepy zapewniają prawidłowe zapięcie,  superchłonny wkład wewnątrz pieluszki wiąże wilgoć w żel i sprawia, że nie ma ona kontaktu ze skórą dziecka, wysokie elastyczne falbanki znajdujące się po obu stronach pieluszki, utrzymują jej zawartość wewnątrz zapobiegając bocznemu przeciekaniu. Pieluszki posiadają atest jakości PZH oraz pozytywną opinię Instytutu Matki i Dziecka.
op.21szt
</t>
  </si>
  <si>
    <t xml:space="preserve">Pieluszki dla niemowląt Mini o wadze od 3 do 6 kilogramów. Mocne rzepy - zapięcia wielokrotnego użytku zapewniające właściwe mocowanie pieluszki. Wysoka chłonność - superchłonny wkład wewnątrz pieluszki wiąże wilgoć w żel i sprawia, że nie ma ona kontaktu ze skórą dziecka. Miękka włóknina o strukturze mikrooczek umożliwia szybkie wchłanianie moczu i wolnych stolców do wnętrza pieluszki, dzięki czemu nie podrażniają one wrażliwej skóry dziecka. Wysokie, elastyczne falbanki znajdujące się po obu stronach pieluszki, utrzymują jej zawartość wewnątrz zapobiegając bocznemu przeciekaniu. Nie zawiera elementów lateksowych i chlorowanych. .Pieluszki posiadają atest jakości PZH oraz pozytywną opinię Instytutu Matki i Dziecka.
 Opakowanie 38szt
</t>
  </si>
  <si>
    <t>Pieluszki Midi  dla niemowląt o wadze od 5 do 9 kg. Szerokie, elastyczne rzepy - zapewniają prawidłowe zapięcie i komfort dziecka podczas poruszania. Szeroki, elastyczny pas taliowy - zapewnia idealne dopasowanie pieluszki i komfort dziecka podczas poruszania. Superchłonny wkład wewnątrz pieluszki wiąże wilgoć w żel i sprawia, że nie ma ona kontaktu ze skórą dziecka. Wysokie elastyczne falbanki - znajdujące się po obu stronach pieluszki, utrzymują jej zawartość wewnątrz zapobiegając bocznemu przeciekaniu. Nie zawiera elementów lateksowych i chlorowanych. .Pieluszki posiadają atest jakości PZH oraz pozytywną opinię Instytutu Matki i Dziecka.Op.32szt</t>
  </si>
  <si>
    <t xml:space="preserve">Pieluszki Maxi  dla niemowląt o wadze od 8 do 18 kg. Szerokie, elastyczne rzepy - zapewniają prawidłowe zapięcie i komfort dziecka podczas poruszania. Szeroki, elastyczny pas taliowy - zapewnia idealne dopasowanie pieluszki i komfort dziecka podczas poruszania. Elastyczne gumki - zapobiegają bocznym przeciekom. Superchłonny wkład wewnątrz pieluszki wiąże wilgoć w żel i sprawia, że nie ma ona kontaktu ze skórą dziecka.
Wysokie elastyczne falbanki - znajdujące się po obu stronach pieluszki, utrzymują jej zawartość wewnątrz zapobiegając bocznemu przeciekaniu .Nie zawiera elementów lateksowych i chlorowanych. .Pieluszki posiadają atest jakości PZH oraz pozytywną opinię Instytutu Matki i Dziecka. Op,27szt
</t>
  </si>
  <si>
    <t>Taśmy rehabilitacyjne Thera Band 5,5 m. Różne kolory</t>
  </si>
  <si>
    <t>Generator + końcówki donosowe</t>
  </si>
  <si>
    <t>Nawilżacz z komorą i z automatycznym pobieraniem wody kompatybilne z układem oddechowym z poz. nr 1</t>
  </si>
  <si>
    <t>Sprawa P/08/02/2017/SJU-MED.</t>
  </si>
  <si>
    <t>Wielkość opakowania handlowego</t>
  </si>
  <si>
    <t>Kryterium jakościowe</t>
  </si>
  <si>
    <t>Filtry do lampy SOLUX niebieskie i czerwone</t>
  </si>
  <si>
    <t>elastyczność, trwałość</t>
  </si>
  <si>
    <t>grubość w zakresie 3 do 5 mm pojedyńczej ścianki</t>
  </si>
  <si>
    <t xml:space="preserve">Wytrzymałość, </t>
  </si>
  <si>
    <t>3 szt.</t>
  </si>
  <si>
    <t>Przyrząd do pobierania leków i płynów z butelek i worków z bezigłowym zaworem., objętość wypełnienia 0,59ml, długość 7,5 cm, przepływ min. 315 ml.</t>
  </si>
  <si>
    <t>Nakładka na palec z haczykiem do amniotomii. Op/100 szt</t>
  </si>
  <si>
    <t>par</t>
  </si>
  <si>
    <t>Ochraniacze na obuwie włókninowe z wkładką antypoślizgową</t>
  </si>
  <si>
    <t>pakowane pojedyńczo w sterylny blister. Sprężystość włosia</t>
  </si>
  <si>
    <t>Wysoka czułość i rozdzielczość</t>
  </si>
  <si>
    <t>Butelka z korkiem typ Pull-Push</t>
  </si>
  <si>
    <t>Wzierniki ginekologiczne jednorazowe XS i S CUSCO. Mocno trzymający zamek, niwelujący ryzyko zamknięcia się wziernika podczas badania.</t>
  </si>
  <si>
    <t>Wzierniki ginekologiczne jednorazowe M CUSCO. Mocno trzymający zamek, niwelujący ryzyko zamknięcia się wziernika podczas badania.</t>
  </si>
  <si>
    <t>Łatwe i szybkie otwieranie z foli za pomocą nacięcia na zgrzewie</t>
  </si>
  <si>
    <t>Uniwersalność rozmiaru, wytrzymałość włókniny, preferowany kolor zielony</t>
  </si>
  <si>
    <t>1 szt.</t>
  </si>
  <si>
    <t>Opakowanie papier-folia - 30 pkt. Opakowanie inne, dopuszczone przez Zamawiającego - 0 pkt.</t>
  </si>
  <si>
    <t>Długość 70 cm - 30 pkt.                Długość powyżej 70 cm - 0 pkt.</t>
  </si>
  <si>
    <t>Cewnik do podawania tlenu przez nos dł. 420 - 500 cm. Miękkie końcówki o gładkich zakończeniach, uniwersalny łącznik, pakowane pojedyńczo</t>
  </si>
  <si>
    <t>Długość 500 cm - 30 pkt.                   Długość poniżej 500cm - 0 pkt.</t>
  </si>
  <si>
    <t>Cewnik urologiczny typ Nelaton nr 6, jednorazowego użytku, sterylny  dł. 40-50cm</t>
  </si>
  <si>
    <t>Cewnik urologiczny typ Nelaton nr 8, jednorazowego użytku, sterylny  dł.  40-50cm</t>
  </si>
  <si>
    <t>Cewnik urologiczny typ Nelaton nr 10, jednorazowego użytku, sterylny  dł. 40-50cm</t>
  </si>
  <si>
    <t>Cewnik urologiczny typ Nelaton nr 12, jednorazowego użytku, sterylny  dł. 40-50cm</t>
  </si>
  <si>
    <t>Cewnik urologiczny typ Nelaton nr 14, jednorazowego użytku, sterylny  dł. 40-50cm</t>
  </si>
  <si>
    <t>Cewnik urologiczny typ Nelaton nr 16, jednorazowego użytku, sterylny  dł. 40-50cm</t>
  </si>
  <si>
    <t>Cewnik urologiczny typ Nelaton nr 18, jednorazowego użytku, sterylny  dł. 40-50cm</t>
  </si>
  <si>
    <t>Cewnik urologiczny typ Nelaton nr 20, jednorazowego użytku, sterylny  dł.  40-50cm</t>
  </si>
  <si>
    <t>Cewnik urologiczny typ Nelaton nr 22, jednorazowego użytku, sterylny  dł.  40-50cm</t>
  </si>
  <si>
    <t>Długość 40cm - 30 pkt.            Długość powyżej 40 cm - 0 pkt.</t>
  </si>
  <si>
    <t>Długość 800cm - 30 pkt.            Długość powyżej 800 cm - 0 pkt.</t>
  </si>
  <si>
    <t>Zgłębnik żołądkowy rozm. 30 oraz rozm. 32,  ilości w poszczególnych rozmiarach wg zapotrzebowania Zamawiającego. Długość w zakresie 800-1000 mm</t>
  </si>
  <si>
    <t>Cewnik do odsysania górnych dróg oddechowych, wykonany z PCW   jednorazowego użytku, gładki , jałowy, sterylizowane tlenkiem etylenu, kolor konektora jest kodem średnicy cewnika. W zakresie rozmiarów: CH 08, CH 10, CH 12, CH 14, CH 16, CH 18. Ilości w poszczególnych rozmiarach w zależności od zapotrzebowania Zamawiającego. Długość w zakresie 40-50cm.</t>
  </si>
  <si>
    <t>Długość 50cm - 30 pkt.            Długość poniżej 50 cm - 0 pkt.</t>
  </si>
  <si>
    <t>Z podziałką - 30 pkt.                              Bez podziałki - 0 pkt.</t>
  </si>
  <si>
    <t>Pojemność 2,5 litr - 30 pkt.                 Pojemność poniżej 2,5 litr - 0 pkt.</t>
  </si>
  <si>
    <t>Cewnik do żyły pępowinowej, rozm.  4CH oraz 5CH, długość w zakresie 30-40 cm, pakowane w sztywnym opakowaniu, sterylne</t>
  </si>
  <si>
    <t>Długość drenu 10 cm - 30 pkt.         Długość drenu poniżej 10cm - 0 pkt.</t>
  </si>
  <si>
    <t>Kranik trójdroźny z drenem o długości w zakresie 5 - 10 cm</t>
  </si>
  <si>
    <t>Łaczniki do drenów typ Y,T i proste. Wykonane z przezroczystego tworzywa, jednorazowe, sterylne, rozmiary kodowane cyframi, oznaczenie na łączniku. Ilości w poszczególnych rozmiarach wg zapotrzebowania Zamawiającego.</t>
  </si>
  <si>
    <t>Pieluchomajtki M   op=30szt. Opis: dwa anatomiczne ukształtowane wkłady chłonne z pulpy celulozowej z superabsorbentem, osłonki boczne na całej długości pieluchy skierowane na zewnątrz, falbanki z przędzą elastyczną zapobiegającą wyciekom w obszarze pachwin, ściągacze taliowe z przudu i z tyłu, cztery elastyczne zapięcia do wielokrotnego mocowania  o rozciągliwości 1 cm (przylepcorzepy), dwa indykatory wilgoci (czrny i zielony), warstwa izolacyjna paroprzepuszczalna na całej powierzchni pieluchy łącznie z bokami, obwód w pasie 75-110 cm, chłonność 2000-2300 ml.</t>
  </si>
  <si>
    <t>Chłonność 2300ml - 30 pkt.            Chłonność poniżej 2300ml - 0 pkt.</t>
  </si>
  <si>
    <t>Pieluchomajtki L   op=30szt, opis jak wyżej, obwód w pasie 100-150 cm, chłonność 2000-2300 ml.</t>
  </si>
  <si>
    <t>Pieluchomajtki XL   op=30szt, opis jak wyżej, obwód w pasie 130-170 cm, chłonność 2300-2600 ml.</t>
  </si>
  <si>
    <t>Chłonność 2600ml - 30 pkt.            Chłonność poniżej 2600ml - 0 pkt.</t>
  </si>
  <si>
    <t>Zgłębnik żołądkowy rozm. w zakresie 12-24, wykonany PCV, sterylny, pakowany pojedyńczo, bez lini RTG, kolor konektora jest oznaczeniem średnicy cewnika, 2 boczne otwory naprzemienne, 2 lub 4 znaczniki głębokości, otwór na końcu cewnika zamknięty, ilości w poszczególnych rozmiarach wg zapotrzebowania Zamawiającego. Długość w zakresie 800-1000 mm</t>
  </si>
  <si>
    <t>Zatyczka uszczelniająca do strzykawki z końcówką Luer i Luer Lock, sterylna, opakowanie a'100szt.</t>
  </si>
  <si>
    <t>składek</t>
  </si>
  <si>
    <t>Papier do EKG ASCARD A 4, 100 lub 150 arkuszy w składce</t>
  </si>
  <si>
    <t>100 arkuszy - 30 pkt.                             150 arkuszy - 0 pkt.</t>
  </si>
  <si>
    <t>Rozszerzenie 20% - 30 pkt.         Rozszerzenie poniżej 20% - 0 pkt.</t>
  </si>
  <si>
    <t>Długościęte - 30 pkt.                   Krótkościęte - 0 pkt.</t>
  </si>
  <si>
    <t>Igła aspiracyjna, szlifowana końcówka ścięta centralnie pod kątem 45 lub 90 stopni 1,2x40 ju. bez filtra, tępa.</t>
  </si>
  <si>
    <t>Cewnik do podawania tlenu przez nos dł. 200-210cm. Miękkie końcówki o gładkich zakończeniach, uniwersalny łącznik, pakowane pojedyńczo</t>
  </si>
  <si>
    <t xml:space="preserve">Strzykawka j.u. do pomp infuzyjnych  20 ml trzyczęściowa, Luer-Lock, tłoczek gumowy, przezroczysty cylinder z polipropylenu, minimalna objetość zalegająca, idealna szczelność i bezskokowy przesuw tłoka w cylindrze, wyraźna, czytelna i trwała skala co 2 ml ułatwiająca dawkowanie, kompatybilna z pompami marki Medima, Ascor, które zamawiający posiada, </t>
  </si>
  <si>
    <t xml:space="preserve">Strzykawka j.u. do pomp infuzyjnych  10 ml trzyczęściowa, Luer-Lock, tłoczek gumowy, przezroczysty cylinder z polipropylenu, minimalna objetość zalegająca, idealna szczelność i bezskokowy przesuw tłoka w cylindrze, wyraźna, czytelna i trwała skala co 2 ml ułatwiająca dawkowanie, kompatybilna z pompami marki Medima, Ascor, które zamawiający posiada, </t>
  </si>
  <si>
    <t xml:space="preserve">Strzykawka j.u. do pomp infuzyjnych  5 ml trzyczęściowa, Luer-Lock, tłoczek gumowy, przezroczysty cylinder z polipropylenu, minimalna objetość zalegająca, idealna szczelność i bezskokowy przesuw tłoka w cylindrze, wyraźna, czytelna i trwała skala co 2 ml ułatwiająca dawkowanie, kompatybilna z pompami marki Medima, Ascor, które zamawiający posiada, </t>
  </si>
  <si>
    <t>Długość 200 cm - 30 pkt.          Długość poniżej 200 cm - 0 pkt.</t>
  </si>
  <si>
    <t xml:space="preserve">Przedłużacz do pomp infuzyjnych przezroczysty, długość drenu 150-200cm, opakowanie jednostkowe typu blister - pack </t>
  </si>
  <si>
    <t>Przedłużacz do pomp infuzyjnych do leków światłoczułych (nie przezroczysty), Długość w zakresie 150-200 cm.</t>
  </si>
  <si>
    <t xml:space="preserve">Kaniula dożylna bezpieczna  w  rozmiarze 22G, 0,9x25 mm, przepływ  min. 36ml/min (niebieska)
Kaniula do wlewów dożylnych typu bezpiecznego z portem bocznym, cewnik wykończony z PUR, samodomykający korek portu górnego, komora wypływu w porcie głównym wyposażona filtr hydrofobowy ułatwiający wizualizację prawidłowości wkłucia, cewnik widoczny w RTG, automatycznie aktywne zabezpieczenie igły w postaci plastikowego zatrzasku zabezpieczającego przed zakłuciem. Paski kontrastujące w promieniach RTG w ilości od 1 do 4
</t>
  </si>
  <si>
    <t xml:space="preserve">Kaniula dożylna bezpieczna  w  rozmiarze:  20G, 1,1x32mm i 1,1x25mm przepływ min. 65ml/min, (różowa)
Kaniula do wlewów dożylnych typu bezpiecznego z portem bocznym, cewnik wykończony z PUR, samodomykający korek portu górmego, komora wypływu w porcie głównym wyposażona w filtr hydrofobowy ułatwiający wizualizację prawidłowości wkłucia, cewnik widoczny w RTG, automatycznie aktywne zabezpieczenie igły w postaci plastikowego zatrzasku zabezpieczającego przed zakłuciem. Paski kontrastujące w promieniach RTG w ilości od 1 do 4
</t>
  </si>
  <si>
    <t xml:space="preserve">Kaniula dożylna bezpieczna  w  rozmiarze:  18G, 1,3x32mm i 1,3x45mm przepływ min. 95ml/min, (zielona)
Kaniula do wlewów dożylnych typu bezpiecznego z portem bocznym, cewnik wykończony z PUR, samodomykający korek portu górmego, komora wypływu w porcie głównym wyposażona w filtr hydrofobowy ułatwiający wizualizację prawidłowości wkłucia, cewnik widoczny w RTG, automatycznie aktywne zabezpieczenie igły w postaci plastikowego zatrzasku zabezpieczającego przed zakłuciem. Paski kontrastujące w promieniach RTG w ilości od 1 do 4
</t>
  </si>
  <si>
    <t>Worki foliowe na zwłoki, białe- matowe ,  na zamek
błyskawiczny, z minimum 4 uchwytami dodatkowo
wzmocnionymi folią, worki muszą być wykonane z wytrzymałej
folii o grubości min. 0,18 mm i wytrzymałości od 150 do 180 kg w
rozmiarach min. 220 cm x min. 90 cm, dno każdego worka
dodatkowo wzmocnione folią – tzn. podwójne dno, pakowane
pojedynczo + do każdego worka dołączone 2 pary rękawiczek
jednorazowych.</t>
  </si>
  <si>
    <t>Wytrzymałość 180 kg - 30 pkt.       Wytrzymałość poniżej 180 kg - 0 pkt.</t>
  </si>
  <si>
    <t>Obwód oddechowy jednorazowy do respiratorów dla dorosłych rozmiar 22M/15F dł. Od 160 do 180cm (2 rury + łącznik Y dł. 180cm)z możliwością odłączenia jednej rury od łącznika Y</t>
  </si>
  <si>
    <t xml:space="preserve">Obwód oddechowy jednorazowy do aparatów do znieczuleń dla dorosłych, dla wielu pacjentów rozmiar 22M-22M/15F dł. 160 do 180cm (2 rury z łącznikiem Y dł. 180cm + 1 rura z workiem oddechowym o pojemności 1,5 - 2l) </t>
  </si>
  <si>
    <t xml:space="preserve">Długość 180 cm - 30 pkt.        Długość poniżej 180 cm - 0 pkt. </t>
  </si>
  <si>
    <t>Zestaw  Yankauer, z kontrolą ssania i bez kontroli ssania.</t>
  </si>
  <si>
    <t>Dren do ssaka dwukrotnie rozszerzony 9x6,6x2500 do 3000mm</t>
  </si>
  <si>
    <t>Staza bezlateksowa, chroniąca przed reakcjami alergicznymi i podrażnieniami, do uciskania żyły przy pobieraniu krwi. Wykonana z szerokiego i rozciągliwego paska gumy syntetycznej. Wysoka wytrzymałość na rozciąganie. Opakowanie a'25szt. umożliwiające wygodne dzielenie perforowanych opasek o długości 45 cm i szerokości 2,0 do 2,5 cm.</t>
  </si>
  <si>
    <t>Szerokość 2,5 cm - 30 pkt. Poniżej 2,5 cm - 0 pkt.</t>
  </si>
  <si>
    <t>Średnica 8 mm - 30 pkt.</t>
  </si>
  <si>
    <t>Zestaw do tracheostomii przezskórnej metodą Seldingera: zestw do tracheotomii przezskórnej bez peana, rurka Blue Line Ultra z mankietem Soft Seal o średnicy wew. 6 do 8mm,</t>
  </si>
  <si>
    <t>Zestaw do tracheostomii przezskórnej metodą Seldingera: zestaw do tracheotomii przezskórnej z peanem wielorazowym, rurka Blue Line Ultra z mankietem Soft Seal o średnicy wew. 6 do 8mm,</t>
  </si>
  <si>
    <t>Miski nerkowate plastikowe białe, długość 18 do 25 cm</t>
  </si>
  <si>
    <t>Baseny dla chorych z pokrywką. Kolor biały lub niebieski. Wielorazowego użytku, odporne na działanie preparatów dezynfekujących zawierające związki chloru i temperaturę do 100 stopni Celcjusza</t>
  </si>
  <si>
    <t>Kolor niebieski - 30 pkt.                    Kolor biały - 0 pkt.</t>
  </si>
  <si>
    <t>Kaczki plastikowe damskie lub męskie w zależności od zapotrzebowań Zamawiającego, z uchwytem do zawieszenia na łóżko. Z zamknięciem higienicznym, pojemność 1200, z podziałką lub bez. Wielorazowego użytku, odporne na działanie preparatów dezynfekujących zawierające związki chlorui temperaturę do 100 stopni Celcjusza.</t>
  </si>
  <si>
    <t>Z podziałką - 30 pkt. Bez podziałki - 0 pkt.</t>
  </si>
  <si>
    <t>Kubek plastikowy - pojniki dla chorych, pojemność 200- 300 ml. W zestawie 2 pokrywki: z małym i dużym otworem.</t>
  </si>
  <si>
    <t>200 ml - 30 pkt.                               Powyżej 200 ml - 0 pkt.</t>
  </si>
  <si>
    <t>Opaski identyfikacyjne dla dorosłych, Wykonane z PVC. Możliwość zapisu danych na kartoniku wsuwanym, zaokrąglone brzegi nie uszkadzające skóry pacjenta. Pakowane po 50 lub 100 szt w opakowaniu</t>
  </si>
  <si>
    <t>Zamknięcie na rzep - 30 pkt.           Zamknięcie na zapinkę - 0 pkt.</t>
  </si>
  <si>
    <t>Przewód doprowadzający wodę - 120 cm - 30 pkt.                                     Poniżej 120 cm - 0 pkt.</t>
  </si>
  <si>
    <t>Dren Redon nr 10 dł. 700 do 750 mm, sterylny, wykonany z medycznejodmiany PCV o optymalnym współczynniku twardości , zapewniającym drożnośc drenu przy jednoczesnym zachowaniu wysokiego stopnia atraumatyczności, naprzemienna perforacja  o długości 15 cm, zapobiegająca aspiracji i wrastaniu tkanek, specjalnie wyprofilowaneatraumatyczne otwory drenujące, miękkie zakończenie drenu, pasek kontrastujący w RTG na całej długości drenu, czytnik głębokości co 1 cm w odległości 5 cm od zakończenia perforacji. Pakowany podwójnie papier folia</t>
  </si>
  <si>
    <t>Długość 700 cm - 30 pkt.                Długość powyżej 700 cm - 0 pkt.</t>
  </si>
  <si>
    <t>Dren Redon nr 12 dł. 700 do 750 mm, sterylny, wykonany z medycznejodmiany PCV o optymalnym współczynniku twardości , zapewniającym drożnośc drenu przy jednoczesnym zachowaniu wysokiego stopnia atraumatyczności, naprzemienna perforacja  o długości 15 cm, zapobiegająca aspiracji i wrastaniu tkanek, specjalnie wyprofilowaneatraumatyczne otwory drenujące, miękkie zakończenie drenu, pasek kontrastujący w RTG na całej długości drenu, czytnik głębokości co 1 cm w odległości 5 cm od zakończenia perforacji. Pakowany podwójnie papier folia</t>
  </si>
  <si>
    <t>Dren Redon nr 14 dł. 700 do 750 mm, sterylny, wykonany z medycznejodmiany PCV o optymalnym współczynniku twardości , zapewniającym drożnośc drenu przy jednoczesnym zachowaniu wysokiego stopnia atraumatyczności, naprzemienna perforacja  o długości 15 cm, zapobiegająca aspiracji i wrastaniu tkanek, specjalnie wyprofilowaneatraumatyczne otwory drenujące, miękkie zakończenie drenu, pasek kontrastujący w RTG na całej długości drenu, czytnik głębokości co 1 cm w odległości 5 cm od zakończenia perforacji. Pakowany podwójnie papier folia</t>
  </si>
  <si>
    <t>Dren Redon nr 16 dł. 700 do 750 mm, sterylny, wykonany z medycznejodmiany PCV o optymalnym współczynniku twardości , zapewniającym drożnośc drenu przy jednoczesnym zachowaniu wysokiego stopnia atraumatyczności, naprzemienna perforacja  o długości 15 cm, zapobiegająca aspiracji i wrastaniu tkanek, specjalnie wyprofilowaneatraumatyczne otwory drenujące, miękkie zakończenie drenu, pasek kontrastujący w RTG na całej długości drenu, czytnik głębokości co 1 cm w odległości 5 cm od zakończenia perforacji. Pakowany podwójnie papier folia</t>
  </si>
  <si>
    <t>Dren Redon nr 18 dł. 700 do 750 mm, sterylny, wykonany z medycznejodmiany PCV o optymalnym współczynniku twardości , zapewniającym drożnośc drenu przy jednoczesnym zachowaniu wysokiego stopnia atraumatyczności, naprzemienna perforacja  o długości 15 cm, zapobiegająca aspiracji i wrastaniu tkanek, specjalnie wyprofilowaneatraumatyczne otwory drenujące, miękkie zakończenie drenu, pasek kontrastujący w RTG na całej długości drenu, czytnik głębokości co 1 cm w odległości 5 cm od zakończenia perforacji. Pakowany podwójnie papier folia</t>
  </si>
  <si>
    <t>Dren Redon nr 20 dł. 700 do 750 mm, sterylny, wykonany z medycznejodmiany PCV o optymalnym współczynniku twardości , zapewniającym drożnośc drenu przy jednoczesnym zachowaniu wysokiego stopnia atraumatyczności, naprzemienna perforacja  o długości 15 cm, zapobiegająca aspiracji i wrastaniu tkanek, specjalnie wyprofilowaneatraumatyczne otwory drenujące, miękkie zakończenie drenu, pasek kontrastujący w RTG na całej długości drenu, czytnik głębokości co 1 cm w odległości 5 cm od zakończenia perforacji. Pakowany podwójnie papier folia</t>
  </si>
  <si>
    <t>Pakiet 3 - System do odsysania pacjenta</t>
  </si>
  <si>
    <t>Pakiet 5 - Wkłady workowe</t>
  </si>
  <si>
    <t>Pakiet 6 - Zestaw Yankauer i dren do ssaka</t>
  </si>
  <si>
    <t>Pakiet 7- Torakochirurgia</t>
  </si>
  <si>
    <t>Pakiet 8 - Zestaw kompaktowy do drenazu klatki piersiowej</t>
  </si>
  <si>
    <t>Pakiet 9 - Igły do znieczuleń</t>
  </si>
  <si>
    <t>Pakiet 10- Dreny Redon</t>
  </si>
  <si>
    <t>Pakiet 11- Nakłuwacze</t>
  </si>
  <si>
    <t>Pakiet 12 - Pojemniki na próbki śluzu</t>
  </si>
  <si>
    <t>Pakiet 13 - Golarki</t>
  </si>
  <si>
    <t>Pakiet 14 - Obwody oddechowe</t>
  </si>
  <si>
    <t>Pakiet 15 - Igła do znieczuleń splotów</t>
  </si>
  <si>
    <t>Pakiet 17- Zgłębnik do żywienia dojelitowego</t>
  </si>
  <si>
    <t>Papier do EKG  Hellige Cardio Smart 21 (o wymiarach składki 297mm x210mm, (100 lub 150)arkuszy w składce)</t>
  </si>
  <si>
    <t>101 arkuszy - 30 pkt.                             150 arkuszy - 0 pkt.</t>
  </si>
  <si>
    <t>Długość 25 cm - 30 pkt.                   Długość poniżej 25 cm - 0 pkt.</t>
  </si>
  <si>
    <t>Przyrząd do przetoczeń płynów infuzyjnych - bursztynowy.  jałowy, niepirogenny, nietoksyczny, nie zawiera lateksu. W składzie: igła biorcza dwukanałowa, osłonka igły biorczej, hydrofobowy filtr powietrza, zatyczka filtra, komora kroplowa o dł. min. 60mm; poj. 12ml wolna od PCV; 20 kropli=1ml+/-0,1ml, filtr płynu o wielkości oczek 15 um, zaciskacz rolkowy regulacja min. 15mm, rolka zaciskacza, dren o długości 150 cm wykonany z PCV nie zawierający ftalanów, łącznik stożkowy typ luer-lock, osłona łącznika stożkowego, posiadający precyzyjny regulator przepływu z zaczepem do umocowania końcówki drenu na tylnej powierzchni. Kolor nadruku różniący się od nadruku na opakowaniu przyrządów do przetoczeń krwi. Opakowanie jednostkowe typ blister-pack, sterylizowane EO. Nazwa producenta na zaciskaczu.</t>
  </si>
  <si>
    <t>4 paski wideczne w promieniach RTG - 30 pkt.                                     3 paski - 20pkt.                                                                                2 paski - 10pkt.       1 pasek - 0 pkt.</t>
  </si>
  <si>
    <t>Pojemność 15 ml - 30 pkt.                  Pojemność powyżej 15 ml - 0 pkt.</t>
  </si>
  <si>
    <t>Dłudość drenu 3000 mm - 30 pkt.                                  Długość drenu poniżej 3000 mm - 0 pkt.</t>
  </si>
  <si>
    <t>Pojemność zbiornika 250 ml - 30 pkt. Pojemność inna niż 250 ml w tolerancji +/- 10% i dopuszczona przez Zamawiającego - 0 pkt.</t>
  </si>
  <si>
    <t>Opatrunek w rozmiarze 25x15x3cm - 30 pkt.                                        Opatrunek o innych parametrach +/- 10% i dopuszczony przez Zamawiającego - 0 pkt.</t>
  </si>
  <si>
    <t>Opatrunek w rozmiarze 15x20cm - 30 pkt.                                        Opatrunek o innych parametrach +/- 10% i dopuszczony przez Zamawiającego - 0 pkt.</t>
  </si>
  <si>
    <t>Pakowane po 50 szt - 30 pkt.          Pakowane po 100 szt. - 0 pkt.</t>
  </si>
  <si>
    <t>Nakłuwacze nożykowe, 1,5mm, pakowane po 100 lub 200 szt.</t>
  </si>
  <si>
    <t>Nakłuwacze nożykowe,  2,0mm, pakowane po 100 lub 200 szt.</t>
  </si>
  <si>
    <t>op=200 szt.</t>
  </si>
  <si>
    <t>op= 100 szt.</t>
  </si>
  <si>
    <t>Zamknięty system do odsysania zaintubowanego pacjenta (dorosłego) z cewnikiem o podwójnym świetle dł. cewnika 570mm, rozmiar 12 lub 14, do 72 godz</t>
  </si>
  <si>
    <t>Zamknięty system do odsysania dla pacjentów dorosłych z tracheostomią - dł. cewnika 300mm, rozmiar 12 lub 14 ,do 72 godz</t>
  </si>
  <si>
    <t>Rozmiar 14 - 30 pkt.     Rozmiar 12 - 0 pkt.</t>
  </si>
  <si>
    <t>80 ml - 30 pkt.    100 ml - 0 pkt.</t>
  </si>
  <si>
    <t>Butelki na pokarm matki z zakrętką, pojemność 80 do 100 ml z podziałko co 10 ml, wykonana z tworzywa do przechowywania żywności, jednorazowe, biologicznie czyste</t>
  </si>
  <si>
    <t>Dren płaski 200x7 cm, kompatybilny z urządzeniem Renasys EZ Plus posiadanym przez Zamawiającego</t>
  </si>
  <si>
    <t>Zamkniety system do nawilżania ResspiFlo o pojemności 250 ml z głowicą</t>
  </si>
  <si>
    <t>Pojemnik wielorazowy do dozownika rotametrycznego do tlenu, poliweglanowy, możliwość sterylizacji w 120 stopniach Celcjusza, kompatybilny do dozownika.</t>
  </si>
  <si>
    <t>Pakowane po 100 szt. - 30 pkt.      Pakowane inaczej niż po 100 szt. I dopuszczone przez Zamawiającego - 0 pkt.</t>
  </si>
  <si>
    <t>Nakłuwacze igłowe, głębokość nacięcia 1,5 lub 1,8 mm, pakowane po 100 lub 200 szt.</t>
  </si>
  <si>
    <t>Taca na leki o wymiarach 430x325x60mm, zawiera 16-20 podstawek z miejscami na kieliszki i wsuwki na szczegółowy opis (nazwisko pacjenta, przepisane leki). W kolorze niebieskim lub białym.</t>
  </si>
  <si>
    <t>16 podstawek - 30 pkt.       Więcej niż 16 - 0 pkt.</t>
  </si>
  <si>
    <t>Zgłebnik żołądkowy z zatyczką (klipsem) długość w zakresie 800-1000 mm, rozm. CH14, CH16 oraz CH18</t>
  </si>
  <si>
    <t xml:space="preserve">Linia RTG na całej długości rurki - 30 pkt. </t>
  </si>
  <si>
    <t>Mankiet w kształcie walca - 30 pkt. Mankiet w kształcie stożka - 0 pkt.</t>
  </si>
  <si>
    <t>Z prowadnicą - 30 pkt. Bez prowadnicy - 0 pkt.</t>
  </si>
  <si>
    <t>Maska krtaniowa, silikonowa, jedno lub wielorazowa. Wykonana z PCV, przezroczysta. Rozmiar i objętość mankietu oznaczona na tubusie, uniwersalny łącznik 15 mm, bez lateksu, bez ftalanów. Rozm. 3, 4, 5 w zależności od zapotrzebowania Zamawiającego.</t>
  </si>
  <si>
    <t>Jednorazowa - 30 pkt. Wielorazowa - 0 pkt.</t>
  </si>
  <si>
    <t>Bezigłowy port do zabezpieczania dostępów naczyniowych dla dorosłych z silikonową przezroczystą membraną, kompatybilny ze sprzętem medycznym o zakończeniu Luer - Lock (pojedynczy zawór), wykonany z copolyestru, objętość wypełnienia 0,085ml, przepływ 312ml/min; sterylizowany tlenkiem etylenu, odporny na lipidy i cytostatyki, okres stosowania od 500 do 600 aktywacji</t>
  </si>
  <si>
    <t>600 aktywacji - 30 pkt.   Mniej niż 600 - 0 pkt.</t>
  </si>
  <si>
    <t>W razie potrzeby Zamawiający wezwie o uzupełnienie próbki</t>
  </si>
  <si>
    <t xml:space="preserve">Zestaw do pobierania próbek wydzieliny     pacjentów o pojemności 15 – 40 ml , z możliwością       stosowania w zamkniętym systemie do odsysania oraz ze standardowymi cewnikami w systemie
Otwartym . W składzie pojemnik próbek śluzu połączony z dwoma drenami do systemu ssącego.
Dreny zakończone końcówką „lejek” oraz łącznikiem „schodkowym”, z dodatkową nakrętką do zamknięcia pojemnika.
</t>
  </si>
  <si>
    <t xml:space="preserve">RURKA  INTUBACYJNA  Z MANKIETEM NISKOCIŚNIENIOWYM  , typ Murphy , mankiet w kształcie walca lub stożka , niskociśnieniowy , linia Rtg na całej długości rurki , czytelne oznaczenie rurki , balonik kontrolny oznaczony rozmiarem rurki , zaopatrzona w znaczniki głębokości , jałowa , jednorazowego użytku , przezroczysta, o  zaokrąglonych krawędziach
Rozmiar :  5.0 ; 5.5 ; 6.0 ; 6.5 ; 7.0 ; 7.5 ; 8.0 ; 8.5 ; 9.0 
w zależności od zapotrzebowania zamawiającego.
</t>
  </si>
  <si>
    <t xml:space="preserve">RURKA INTUBACYJNA  DO TERAPII  SURFAKTANTEM  z drugim światłem, bez mankietu,              ustno-nosowa , o zaokrąglonych krawędziach, z oznaczeniem głębokości na rurce , z linią Rtg na całej długości rurki , z opisem rozmiaru na rurce i na łączniku , silikonowa, bez  ftalanów, bez lateksu
Rozmiar :  2.0 ; 2.5 ; 3.0; 3.5 ; 4.0 ; 4,5
</t>
  </si>
  <si>
    <t xml:space="preserve">RURKA  INTUBACYJNA  ZBROJONA typu WOODBRIDGE  z mankietem niskociśnieniowym, 
z prowadnicą lub bez prowadnicy  w komplecie , ze znacznikiem głębokości , wzmocniona drutem ze stali  kwasoodpornej  , linia Rtg na całej długości rurki , dwa oznaczenia rozmiaru rurki na korpusie 
oraz na baloniku  kontrolnym , bez lateksu , bez  ftalanów , sterylna , pakowana folia-papier , 
rozmiar : 7.0 ; 8.0
w zależności od zapotrzebowania zamawiającego
</t>
  </si>
  <si>
    <t xml:space="preserve">RURKA  GUEDEL   ustno-gardłowa , półprzezroczysta , pakowana pojedynczo folia-papier, Sterylna. Rozmiar  :  3  ,  4  ,  5 ,  6 w   zależności od zapotrzebowania
</t>
  </si>
  <si>
    <t>Rozmiar oznaczony kolorem - 30 pkt.  Rozmiar oznaczony w inny sposób - 0 pkt.</t>
  </si>
  <si>
    <t xml:space="preserve">RURKA TRACHEOSTOMIJNA Z MANKIETEM   wykonana z termoplastycznego PVC , mankiet niskociśnieniowy w kształcie walca lub stożka, linia Rtg na całej długości rurki ,   miękkie, gładkie, przezroczyste skrzydełka  szyldu , prowadnica , 
dwie tasiemki  do mocowania , balonik kontrolny znakowany rozmiarem rurki , 
bez lateksu , bez  ftalanów , sterylna , jednorazowego użytku
Rozmiar ;  5.0 ; 5.5 ; 6.0 ; 6.5 ; 7.0 ; 7.5 ; 8.0 ; 9.0
w zależności od zapotrzebowania zamawiającego
</t>
  </si>
  <si>
    <t xml:space="preserve">RURKA TRACHEOSTOMIJNA  BEZ  MANKIETU  wykonana z termoplastycznego PVC , miękkie , gładkie ,przezroczyste skrzydełka szyldu , linia Rtg na całej długości rurki, prowadnica w rurce, z łącznikiem 15 mm,
dwie tasiemki do mocowania , bez lateksu ,bez  ftalanów , sterylna , j.u.
Rozmiar :  5.0 ; 6.0 ; 7.0 ; 8.0 ; 9.0 w zależności od zapotrzebowania zamawiającego.
</t>
  </si>
  <si>
    <t>PROWADNICA DO RUREK INTUBACYJNYCH  aluminiowa , pokryta PVC, z miękką końcówką ,sterylna , jednorazowego użytku, pełny zakres rozmiarów  2.0 ; 3.0 ; 4.0 ,5.0 w zależności od zapotrzebowań zamawiającego</t>
  </si>
  <si>
    <t>Pakiet 4 - Maski</t>
  </si>
  <si>
    <t xml:space="preserve">MASKA  DO WENTYLACJI  NIEINWAZYJNEJ    USTNO-NOSOWA ,   FullLife , bez portu wydechowego, bezprzeciekowa ,  nie ograniczająca pola widzenia , zapewnia minimalny kontakt z twarzą pacjenta, wyposażona w minimum dwa paski mocujące : żuchwowy i szyjny, Jednorazowego użytku. Rozmiar: M, L 
</t>
  </si>
  <si>
    <t xml:space="preserve">MASKA TWARZOWA  jednorazowego użytku , z nadmuchiwanym mankietem , z zaworem lub bez zaworu do regulacji mankietu, rozmiary kodowane kolorem , bez lateksu i DEHP
Rozmiar : 3 ; 4 ; 5 ; 6  w zależności od zapotrzebowania
</t>
  </si>
  <si>
    <t>Z zaworem do regulacji - 30 pkt.   Bez zaworu - 0 pkt.</t>
  </si>
  <si>
    <t>Na żądanie</t>
  </si>
  <si>
    <t xml:space="preserve">Dwa paski mocujące – 30
Inny sposób mocowania -   0
</t>
  </si>
  <si>
    <t xml:space="preserve">RURKA   INTUBACYJNA   bez mankietu ,  ustno- nosowa ,typ MURPHY, wykonana z  termoplastycznego PVC , linia RTG, czytelne oznaczenie rurki , podwójne oznaczenie głębokości, skala co 1 -2  cm, bez lateksu , bez  ftalanów , jałowa , ju , przezroczysta , o zaokrąglonych krawędziach, w  rozmiarach :  2.0 ; 2.5 ; 3.0 ; 3.5 ;  4.0  ; 5.0 ;  6.0 ;  7.0  w zależności  od  zapotrzebowania zamawiającego.
</t>
  </si>
  <si>
    <t>Zamawiający będzie oceniał ostrość igieł na podstawie subiektywnej oceny dostarczonych próbek w skali od 0 do 30.</t>
  </si>
  <si>
    <r>
      <t>Jednorazowy fartuch chirurgiczny, jałowy, pełnobarierowy zgodny z normą EN 13795 1-3, gramatura 35-40 g/m</t>
    </r>
    <r>
      <rPr>
        <sz val="9"/>
        <rFont val="Calibri"/>
        <family val="2"/>
        <charset val="238"/>
      </rPr>
      <t>²</t>
    </r>
    <r>
      <rPr>
        <sz val="9"/>
        <rFont val="Arial"/>
        <family val="2"/>
      </rPr>
      <t>. Rękaw zakończony elastycznym mankietem z dzianiny, rękaw o kroju typu reglan w całości wzmocnione poprzez zastosowanie włókniny PP/PE o gramaturze 63-83 g/m</t>
    </r>
    <r>
      <rPr>
        <sz val="9"/>
        <rFont val="Calibri"/>
        <family val="2"/>
        <charset val="238"/>
      </rPr>
      <t>²</t>
    </r>
    <r>
      <rPr>
        <sz val="9"/>
        <rFont val="Arial"/>
        <family val="2"/>
      </rPr>
      <t>. Tylne części fartucha zachodzą na siebie, umiejscowienie troków w kartoniku umożliwia zawiązywanie ich zgodnie z procedurami postępowania aseptycznego, zachowanie sterylności tylnej części fartucha. Szwy wykonane techniką ultradźwiękową. Rozmiar M, L</t>
    </r>
  </si>
  <si>
    <t>Zamawiający będzie oceniał jakość golarek na podstawie subiektywnej oceny dostarczonych próbek w skali od 0 do 30.</t>
  </si>
  <si>
    <t>Dren tlenowy do Ambu dł. 200-213 cm</t>
  </si>
  <si>
    <t xml:space="preserve">Długość drenu </t>
  </si>
  <si>
    <t>Maska tlenowa z nebulizatorem i drenem 210 cm, wykonana z nietoksycznego PCV, bez lateksu, posiada regulowaną blaszkę na nos i gumke mocującą, dren zakończony uniwersalnymi łącznikami i odporny na zagięcia o przekroju gwiazdkowym, Nebulizator o poj. 6-10 ml i skalowany co 1 ml. Jednorazowa, sterylizowana tlenkiem etylenu.</t>
  </si>
  <si>
    <t>Pojemność nebulizatora 6 ml - 30 pkt. powyżej 6 ml - 0 pkt.</t>
  </si>
  <si>
    <t>Zestaw kompaktowy do drenażu klatki piersiowej, sterylny, dwukomorowy, umożliwiający podłączenie drenów umieszczonych w jamie opłucnowej podczas zabiegu operacyjnego lub w sytuacjach nagłych, komora kolekcyjna o pojemności 2500 do 3000 ml, wyraźna skala ilości drenowanego płynu, zabezpieczony port przy drenie łączącym umożliwiający pobieranie świeżo zdrenowanego płynu do badań, przycisk z filtrem do rozszczelniania układu i wyrównania poziomu ciśnień, port do podłączenia i współpracy z "przenośną próznią", stabilny, z uchwytem do przenoszenia i zawieszania przy łóżku pacjenta, dren łączący elastyczny i przeźroczysty, zabezpieczony przed zagięciem metalową sprężyną, umożliwiający zlokalizowanie zaległej treści, z zatyczką, wszystkie elementy w jednym sterylnym opakowaniu</t>
  </si>
  <si>
    <t>Pojemność komory 3000 ml - 30 pkt.   Poniżej 3000 ml - 0 pkt</t>
  </si>
  <si>
    <t>Igła 18G dł. 88 mm do znieczulenia podpajęczynkówkowego  ze szlifem Quinkiego. Z mandrynem szczelnie wypełniającym światło igły  oraz przezroczystym uchwytem z lub bez pryzmatu zmieniającego kolor  w momencie  kontaktu z płynem mózgowo – rdzeniowym. Uchwyt igły ze znacznikiem kierunku ścięcia szlifu igły, uchwyt mandrynu w kolorze odpowiadającym kodowi rozmiarów</t>
  </si>
  <si>
    <t>Z pryzmatem zmieniającym kolor - 30 pkt.  Bez pryzmatu - 0 pkt.</t>
  </si>
  <si>
    <t>Zgłębnik PUR do żywienia dojelitowego  CH 10 dł 110-130 cm. Przezroczysty, elastyczny przewód zgłębnika, z poliuretanu, z linią kontrastującą w promieniach RTG, łącznik umożliwiający polączenie z przyrządem do żywienia dojelitowego,  z prowadnicą umożliwiającą wprowadzenie zgłębnika do przewodu pokarmowego, sterylny</t>
  </si>
  <si>
    <t>Długośc 130 cm - 30 pkt.   Poniżej 130 cm - 0 pkt.</t>
  </si>
  <si>
    <t>Zgłębnik PUR do żywienia dojelitowego CH 12 dł. 110 - 130 cm. Opis jak wyżej.</t>
  </si>
  <si>
    <t>Długośc 130 cm - 30 pkt.   Długość 120 cm - 20 pkt. Długość 110 cm - 0 pkt.</t>
  </si>
  <si>
    <t>Pojemność worka 1,5 litr - 30 pkt. Poniżej 1,5 litr - 0 pkt.</t>
  </si>
  <si>
    <t>Średnica balonu 20 mm - 30 pkt. Powyęj 20 mm - 0 pkt.</t>
  </si>
  <si>
    <t>Igła do znieczuleń splotów nerwów obwodowych typu Stimuplex Ultra 360, 22G. Rozm. igły 0,70 x 45mm lub 0,7x50mm, o podwyższonej echogeniczności, bardzo dobrze widoczna pod USG. Skalibrowana do pracy z neurostymulatorem Stimuplex HNS 12, który Zamawiający posiada. Wygodny karbowany uchwyt ze znacznikiem kierunku szlifu oraz zintegrowanymi w tylnej części kabelkiem elektrycznym i drenikiem infuzyjnym. Igła pokryta gładką warstwą izolacyjną na całej swojej długości poza szlifem. Szlif 30 stopni, znaczniki głębokości wkłucia igły co 1 cm, powierzchnia echogeniczna o lepszej widoczności pod USG na trzech odcinkach od czubka igły, powierzchnia echogeniczna musi znajdować się na odcinku 20 mm od czubka igły i dawać echo w postaci trzech czytelnych odcinków, sterylna, pakowana pojedyńczo.</t>
  </si>
  <si>
    <t>Rozm. Igły 0,7x50mm - 30 pkt. Rozm. Igły 0,7x45mm - 0 pkt.</t>
  </si>
  <si>
    <t>Jednorazowy układ oddechowy do nieinwazyjnego wspomagania oddychania u noworodków Infant Flow (średnica 10mm na całości układu). Podgrzewane ramię wdechowe, przewód doprowadzający wodę do nawilżacza 90-120cm (odcinek pomiarowy do proxymalnego pomiaru ciśnienia w drogach oddechowych zakończony końcówką cylindryczno - stożkową), ramię wdechowe kompatybilne z nawilżaczem z serii MR290, MR850</t>
  </si>
  <si>
    <t>Z odżywką - 30 pkt. Bez odżywki - 0 pkt.</t>
  </si>
  <si>
    <t>Trwałośc termometru 80000 pomiarów - 30 pkt.  Poniżej 80000 pomiarów - 0 pkt.</t>
  </si>
  <si>
    <r>
      <t>Termometry medyczne bezdotykowe, technologia podczerwieni, pomiar na tętnicy skroniowej z odległości 5-8 cm, gwarancja min. 12 miesiące, czas pomiaru 1-5 sekund, zakres temperatury 10</t>
    </r>
    <r>
      <rPr>
        <sz val="9"/>
        <rFont val="Calibri"/>
        <family val="2"/>
        <charset val="238"/>
      </rPr>
      <t>°C - 40°C, wilgotność ≤85%, zasilanie na baterie AA, dokładność pomiaru ±0,3°C, automatyczne wyłączenie po 5 sekundach, trwałość termometru gwarantowana na conajmniej 40000 - 80000 pomiarów, instrukcja obsługi w języku polskim, możliwość pomiaru temperatury pokojowej i powierzchni.</t>
    </r>
  </si>
  <si>
    <t>Dozownik wykonany z mosiądzu chromowanego, odpornego na uderzenia i pęknięcia - 30 pkt.  Dozownik wykonany z tworzywa - 0 pkt.</t>
  </si>
  <si>
    <t>Na żadanie</t>
  </si>
  <si>
    <t>Objetość worka resuscytatora 2000 ml - 30 pkt.  Poniżej 2000 ml - 0 pkt.</t>
  </si>
  <si>
    <r>
      <t>Resuscytator dla dorosłych, worek wykonany z silikonu, bez lateksu, Końcówki wlotu i wylotu powietrzastożkowe zgodnie z normą ISO, zastawka oddechowa posiada stożek 22M i 15F umożliwiające podłączenie maski lub rurki dotchawicznej, zawór pacjenta wyposażony w zawór nadmiarowy ciśnieniowy, wyposażony w końcówkę umożliwiającą podaż tlenu, autoklawowalny w temperaturze 134</t>
    </r>
    <r>
      <rPr>
        <sz val="9"/>
        <rFont val="Calibri"/>
        <family val="2"/>
        <charset val="238"/>
      </rPr>
      <t>°</t>
    </r>
    <r>
      <rPr>
        <sz val="9"/>
        <rFont val="Arial"/>
        <family val="2"/>
      </rPr>
      <t>C, objetość worka resuscytatora 1500 do 2000 ml</t>
    </r>
  </si>
  <si>
    <t>Butelka REDON do długotrwałego odsysania ran o pojemności 150-200ml, jednorazowa, sterylna, pakowana papier-folia.</t>
  </si>
  <si>
    <t>Pojemność 200 ml - 30 pkt. Poniżej 200 ml - 0 pkt.</t>
  </si>
  <si>
    <t>Pakiet 16 - Capnoflex</t>
  </si>
  <si>
    <t>Pojemniki na odpady medyczne 0,5-0,7 litrowe, jednorazowego użytku, sztywne, odporne na działanie wilgoci, odporne na przebicia i uderzenia, umożliwiające bezpieczne i łatwe usuwanie każdego rodzaju ostrych odpadów medycznych, z wieczkiem zabezpieczającym, oznakowanie międzynarodowym znakiem ostrzegawczym, kolor żółty lub czerwony.</t>
  </si>
  <si>
    <t>Kolor czerwony - 30 pkt.  Kolor żółty - 0 pkt.</t>
  </si>
  <si>
    <t>Dozownik rotametryczny do tlenu, pojedyńczy, kompatybilny do zamkniętego systemu nawilżania Resspiflo. Zakres przepływu 0-6 litr/min, mocowany do punktu typ AGA, dołączony paszport techniczny. Możliwość podłączenia pojemnika respiflo-jednorazowego lub kompletu nawilżacza z butelką. Gwarancja min. 24 miesiące. W okresie gwarancji Wykonawca przeprowadzi przeglądy w zakresie zgodnym z wymogami określonymi w karcie gwarancyjnej producenta.</t>
  </si>
  <si>
    <t>Cewnik Foley silikonowe: dwudrożne, wykonane z czystego elastomeru silikonowego, pakowane sterylnie. Rozm. CH14 - CH20. Ilość w poszczególnych rozmiarach wg zapotrzebowań Zamawiającego</t>
  </si>
  <si>
    <t>Cewnik zewnętrzny jednoczęściowy, samoprzylepny, wykonany w 100% z silikonu medycznego, przezroczysty, od środka pokryty warstwą kleju zawierającego hydrokoloid, z możliwością przyłączenia worka do zbiórki moczu. Długość 9 - 9,5 cm, średnica od 25 do 41 mm</t>
  </si>
  <si>
    <t>Zestaw Cystofix  CH 10, długość cewnika 65 cm, worek na mocz o poj. 1,5 do 2,0 litr</t>
  </si>
  <si>
    <t>Pojemność worka na mocz 2 litr - 30 pkt. Poniżej 2 litr - 0 pkt.</t>
  </si>
  <si>
    <t>Ostrza do strzygarek 3M nr 9681, które zamawiający posiada, sterylne. Wielkośc opakowania od 1 do 50 szt.</t>
  </si>
  <si>
    <t>Ostrza do strzygarki kompatybilne ze stzygarką 3M model 9660 CHANGER. Wielkośc opakowania od 10 do 50 szt.</t>
  </si>
  <si>
    <t>Opakowanie 10 szt. - 30 pkt. Opakowanie powyżej 10 szt. - 0 pkt.</t>
  </si>
  <si>
    <t>Majtki higieniczne dla pacjentów dorosłych, jednorazowe, rozm. 2XL oraz 3XL w kolorze białym lub innym dopuszczonym przez Zamawiającego</t>
  </si>
  <si>
    <t>Kolor biały - 30 pkt. Kolor inny - 0 pkt.</t>
  </si>
  <si>
    <t>Igła iniekcyjna j.u.  0,7x22 a 100szt opis j.w</t>
  </si>
  <si>
    <t>Igła do punkcji lędźwiowej u noworodka. Rozm. 0,6x88mm, 0,7x40mm, 0,7x88mm, 0,8x88mm. Ilości w poszczególnych rozmiarach wg zapotrzebowania Zamawiającego</t>
  </si>
  <si>
    <t>Zamawiający będzie oceniał ostrość kaniul na podstawie subiektywnej oceny dostarczonych próbek w skali od 0 do 30.</t>
  </si>
  <si>
    <t>5 szt.</t>
  </si>
  <si>
    <t>2 szt.</t>
  </si>
  <si>
    <t>Pakiet 27 - Drobny sprzęt medyczny</t>
  </si>
  <si>
    <t xml:space="preserve">Osłonki na głowice dopochwową USG, pakowane pojedyńczo, sterylnie w blister </t>
  </si>
  <si>
    <t>Zamawiający będzie oceniał elastyczność prowadnicy i szczelność podczas aspiracji krwi po podłączeniu strzykawki do igły na podstawie subiektywnej oceny dostarczonych próbek w skali od 0 do 30.</t>
  </si>
  <si>
    <t>Urządzenie do treningu oddechu  Threshold PEP</t>
  </si>
  <si>
    <t>Zestaw z pojedyńczą linią do pomiaru ciśnienia krwi metodą krwawą. Dokładność pomiaru dla całości lini od 1,5% do 5 % potwierdzone certyfikatem i oznaczone na opakowaniu</t>
  </si>
  <si>
    <t>Zestaw z podwójnymi liniami do pomiaru ciśnienia krwi metodą krwawą. Dokładność pomiaru dla całości lini od 1,5% do 5 % potwierdzone certyfikatem i oznaczone na opakowaniu</t>
  </si>
  <si>
    <t>Dokładność pomiaru 1,5% - 30 pkt.   Powyżej - 0 pkt.</t>
  </si>
  <si>
    <t>Pakiet 28 - Drobny sprzęt medyczny</t>
  </si>
  <si>
    <t>Przyrząd do przetaczania krwi i preparatów krwi, jałowy, niepirogenny, nietoksyczny, nie zawierający lateksu. W skład przyrządu wchodzą: igła biorcza dwukanałowa, osłonka igły biorczej, hydrofobowy filtr powietrza, zatyczka filtra, komora kroplowa o długości 90mm; pojemność 18 ml wolna od PCV; 20 kropli=1ml+/-0,1ml, filtr krwi o wielkości oczek 200 um, zaciskacz rolkowy z regulacją min. 15mm, rolka zaciskacza, dren medyczny z PVC nie zawierający ftalanów o długości 150 cm, łącznik stożkowy typ luer-lock, osłonka łącznika. Opakowanie jednostkowe typ blister-pack, sterylizowane EO. Nazwa producenta na opakowaniu.</t>
  </si>
  <si>
    <t>Przyrząd do przetaczania płynów infuzyjnych, jałowy, niepirogenny, nietoksyczny, nie zawiera lateksu. W składzie: igła biorcza dwukanałowa ścieta dwupłaszczyznowo, osłonka igły biorczej, hydrofobowy filtr powietrza, zatyczka filtra, komora kroplowa o dł. min. 60mm w części przeźroczystej; poj. 12ml wolna od PCV; 20 kropli=1ml+/-0,1ml, filtr płynu o wielkości oczek 15 um, zaciskacz rolkowy regulacja min. 15mm, rolka zaciskacza, dren o długości 150 cm wykonany z PCV nie zawierający ftalanów, łącznik stożkowy typ luer-lock, osłona łącznika stożkowego, posiadający precyzyjny regulator przepływu z zaczepem do umocowania końcówki drenu na tylnej powierzchni. Kolor nadruku różniący się od nadruku na opakowaniu przyrządów do przetoczeń krwi. Opakowanie jednostkowe typ blister-pack, sterylizowane EO. Nazwa producenta na zaciskaczu</t>
  </si>
  <si>
    <t>Gramatura 40g/m² - 30 pkt.        Poniżej 40 g/m² - 0 pkt.   Wzmocnienie 80 g/m² - 30 pkt.  Poniżej 80 g/m² - 0 pkt.</t>
  </si>
  <si>
    <t>Kieliszki do podawania leków j.u  a' 75 szt.</t>
  </si>
  <si>
    <t>op=75 szt.</t>
  </si>
  <si>
    <t>Po 2 szt. z każdego rozmiaru</t>
  </si>
  <si>
    <t xml:space="preserve">Czepek do mycia głowy pacjenta nie wymagający dodatkowego namoczenia głowy, w opakowaniu pomagającym utrzymać temparaturę czepka oraz zapewniającym możliwość podgrzewania w kuchence mikrofalowej Ph neutralne, bez parabenów i alkoholu. Wykonany z polaru poliestrowo-wiskozowego laminowany polietylenem. Nasączony szamponem kosmetycznym z odżywką. Zawiera min. wyciąg z pszenicy, aloes, pantenol, glicerol, benzoesan sodu, sorbinian potasu, kwasdehydrooctowy. Testowany dermatologicznie
</t>
  </si>
  <si>
    <t>1 op.</t>
  </si>
  <si>
    <t>2 szt. różne rozm.</t>
  </si>
  <si>
    <t>2 szt. w różnych rozm.</t>
  </si>
  <si>
    <t>2 szt</t>
  </si>
  <si>
    <t xml:space="preserve">Cewnik Foleya Ch 8 i 10 dwudrożny z balonem 3-5ml, sterylny, lateks pokryty silikonem , pakowany podwójnie opakowanie wewnętrzne folia, opakowanie zewnętrzne papier-folia. </t>
  </si>
  <si>
    <t xml:space="preserve">Worek na wymioty z bezpiecznym zamknięciem  pojemność 1,5 litra, wskaźnik poziomu co100 ml. </t>
  </si>
  <si>
    <t>Igła filtracyjna, jednorazowa 1,2 x 30-40mm z centralnym ścięciem pod kątem 45 stopni, sterylna, apirogenna, eliminująca zanieczyszczenia cząsteczkami szkła przy aspiracji ze szklanych ampułek, z filtrem cząsteczkowym 5µ dla efektywnej filtracji szkła, metalu, gumy i innych zanieczyszczeń, op. a'100 szt.</t>
  </si>
  <si>
    <t>Kaniula neonatologiczna typu Neoflon BD G24 - 0,7 (średnica) x 19 mm (długość), przeznaczona do delikatnych naczyń żylnych, stosowane na oddziałach pediatrycznych i geriatrycznych. Trójkątne ostrze igły i stożkowata końcówka kaniuli, wykonana z PTFE co umożliwia łatwe wrowadzanie kaniuli i redukuje ryzyko uszkodzenia żyły, nie zawiera lateksu oraz PCV, sterylna, min. przepływ 13ml/min</t>
  </si>
  <si>
    <t>Kaniula neonatologiczna typu Venflon BD G22 - 0,8 (średnica) x 25 (długość) mm, min. przepływ 31ml/min Opis j.w.</t>
  </si>
  <si>
    <t>Kaniula dożylna neoatologiczna typu Neoflon BD G26 GA, 0,6x19, min. przepływ 13ml/min, inne parametry j.w.</t>
  </si>
  <si>
    <t>Igła do PENA 0,25x5mm a' 100</t>
  </si>
  <si>
    <t>Igła do PENA 0,25x6mm a' 100</t>
  </si>
  <si>
    <t>500 aktywacji - 30 pkt.   Mniej niż 500 - 0 pkt.</t>
  </si>
  <si>
    <t>Podwójny bezigłowy port do zabezpieczania dostępów naczyniowych z drenem, z silikonową membraną kompatybilny ze sprzętem medycznym typu Luer - Lock, z zaciskaczem na drenie, stosowany do leków światłoczułych, objętość wypełnienia 0,35ml, zawór wykonany z copolyestru, odporny na lipidy i cytostatyki, długość 10 cm, przepływ 143-145ml/min, ilośc aktywacji od 450 do 500, sterylizowany tlenkiem etylenu,</t>
  </si>
  <si>
    <t>Potrójny bezigłowy port do zabezpieczania dostępów naczyniowych z drenem, z silikonową membraną kompatybilny ze sprzętem medycznym typu Luer - Lock, z zaciskaczem na drenie objętość wypełnienia 0,42ml, zawór wykonany z copolyestru, odporny na lipidy i cytostatyki, długość 10 cm, przepływ 143-145ml/min, wymagana ilośc aktywacji 0d 450 do 500, sterylizowany tlenkiem etylenu,</t>
  </si>
  <si>
    <t>Zestaw do lewatyw z kanką</t>
  </si>
  <si>
    <t xml:space="preserve">Cewnik Foleya CH12- CH24  dwudrożny z balonem 5-15ml, lub 30 ml sterylny, lateks pokryty silikonem, pakowany podwójnie opakowanie wewnętrzne folia, opakowanie zewnętrzne papier-folia. Ilość w poszczególnych rozmiarach wg zapotrzebo2wań Zamawiającego. Z plastikową zastawką lub bez. </t>
  </si>
  <si>
    <t>Z zastawką plastikową - 30 pkt. Bez zastawki - 0 pkt</t>
  </si>
  <si>
    <r>
      <t xml:space="preserve">  Ścięcie pod kątem 45</t>
    </r>
    <r>
      <rPr>
        <sz val="9"/>
        <rFont val="Calibri"/>
        <family val="2"/>
        <charset val="238"/>
      </rPr>
      <t>°</t>
    </r>
    <r>
      <rPr>
        <sz val="9"/>
        <rFont val="Arial"/>
        <family val="2"/>
      </rPr>
      <t xml:space="preserve"> - 30 pkt          Ścięcie pod kątem 90 stopni - 0 pkt</t>
    </r>
  </si>
  <si>
    <t>Igła iniekcyjna j.u.  0,5x25 a 100szt  niepirogenne, sterylne, data ważności i produkcji na opakowaniu, nietoksyczne, posiadające kod kolorów na opakowaniu jednostkowym i zbiorczym odpowiadający rozmiarowi igły, zaznaczony rodzaj ścięcia igły na opakowaniu jednostkowym, Wszystkie igły poz. 13-28 od jednego producenta.</t>
  </si>
  <si>
    <t>Dren łączący 100 x 7 mm sterylny, do kanału ssącego i pojemnika Sherwood przy odzyskiwaniu wydzieliny z drzewa oskrzelowego podczas bronchoskopii.</t>
  </si>
  <si>
    <t>Cewnik do hemodializy 12F do 14F, dwukanałowy, dł.max 15cm, prosta prowadnica, koszulka prowadnicy, rozszerzacz, igła prosta</t>
  </si>
  <si>
    <t>Zamawiający będzie oceniał zapinki pod kątem łatwości zapinania i odpinania na końcówkach drenu na podstawie subiektywnej oceny dostarczonej próbki w skali od 0 do 30.</t>
  </si>
  <si>
    <t>Łącznik martwa przestrzeń zespolony z łącznikiem kątowym, podwójnie obrotowym, ze zmiennym kształcie lub karbowany prosty, złącza 22F - 22M/15F, objętość martwej przestrzeni od 20 do 50ml, długość od 8 do 15 cm, jednorazowy, sterylny</t>
  </si>
  <si>
    <t>Zmienny kształt - 30 pkt.   Karbowany prosty - 0 pkt.</t>
  </si>
  <si>
    <t>Podkład z możliwością przenoszenia pacjenta o masie od 120 do 150 kg z wkładem chłonnym zawierającym superabsorbent, umożliwiający trwłe zatrzymanie płynu w rdzeniu, w rozm. 210 x 80 cm, rdzeń chłonny rozm. 200 x 60 cm, zapewniający trwałe zatrzymanie bakterii w tym MRSA, E.coli</t>
  </si>
  <si>
    <t>Możliwośc przenoszenia pacjenta o masie 150 kg - 30 pkt. Poniżej 150 kg - 0 pkt.</t>
  </si>
  <si>
    <t>Jednorazowe szczoteczki do chirurgicznego mycia rąk, z zatyczką do czyszczenia paznokci lub bez zatyczki, plastikowe.</t>
  </si>
  <si>
    <t>Z zatyczką - 30 pkt.  Bez zatyczki - 0 pkt.</t>
  </si>
  <si>
    <t>Pojemnik histopatologiczny z PS ze szczelnym zamknięciem, odporny na formalinę opojemności 100 ml +/- 20%</t>
  </si>
  <si>
    <t>Pojemność podana w opisie - 30 pkt.  Pojemnośc miescząca się w tolerancji 20% i dopusczone przez Zamawiającego - 0 pkt.</t>
  </si>
  <si>
    <t>Marker chirurgiczny z wyskalowaną podziałką lub bez podziałki, sterylny</t>
  </si>
  <si>
    <t>Wkład workowy j.u 2000ml. na wydzielinę z trwale dołączoną spłaszczoną pokrywą, uszczelniający automatycznie po włączeniu ssaka z zastawką zapopiegającą wypływowi wydzieliny do źródła próżni z portem do pobierania próbek lub bez.</t>
  </si>
  <si>
    <t>Wkład workowy j.u 1000ml. na wydzielinę z trwale dołączoną spłaszczoną pokrywą, uszczelniający automatycznie po włączeniu ssaka z zastawką zapopiegającą wypływowi wydzieliny do źródła próżni z portem do pobierania próbek lub bez.</t>
  </si>
  <si>
    <t>Z portem do pobierania próbek - 30 pkt. Bez portu do pobierania próbek - 0 pkt.</t>
  </si>
  <si>
    <t>Cewnik Couvelair CH 20,  2-bieżny silikonowany lub lateksowy</t>
  </si>
  <si>
    <t>Cewnik Couvelair CH 22,  2-biezny silikonowany lub lateksowy</t>
  </si>
  <si>
    <t>Cewnik Couvelair CH 20,  3-biezny silikonowany lub lateksowy</t>
  </si>
  <si>
    <t>Cewnik Couvelair CH 22,  3-biezny silikonowany lub lateksowy</t>
  </si>
  <si>
    <t>Silikonowany - 30 pkt.  Lateksowy - 0 pkt</t>
  </si>
  <si>
    <t>Długość drenu 150 cm - 30 - pkt.     Poniżej 150 cm i dopuszczony przez Zamawiającego - 0 pkt.</t>
  </si>
  <si>
    <t xml:space="preserve">PROWADNICA  BOUGIE – do trudnej intubacji – wykonana z materiału o właściwościach poślizgowych , elastyczna , wzmocniona na całej długości , skalowana co 1cm , zagięty koniec, ułatwiający wprowadzenie , jałowa, jedno  lub wielorazowa, Rozmiar  :  5.0 / 60 cm
</t>
  </si>
  <si>
    <t xml:space="preserve">Jednorazowy zestaw do pomiaru kanometrii do modułu KapnoFlex, składający się z adaptera, lini pomiarowej długości 2,5 do 3 m oraz modułu z filtrem kapno, kompatybilnego z modułem kapnoflex monitora DASH 3000. </t>
  </si>
  <si>
    <t>Długość lini 3 m - 30 pkt. Poniżej 3 m - 0 pkt.</t>
  </si>
  <si>
    <t>Zestaw do toalety j.ustnej zawierający szczoteczkę do zębów z odsysaniem lub bez odsysania, z zastawką do regulacji siły odsysania oraz z gąbką na górnej powierzchni, bezalkoholowy płyn do płukania ust z 0,05% rozstworem chlorku cetylopirydyny, gąbka-aplikator, preparat nawilżający do ust na bazie wodnej</t>
  </si>
  <si>
    <t>Z odsysaniem - 30 pkt.  Bez odsysania - 0 pkt.</t>
  </si>
  <si>
    <t>Strzykawka j.u. Cewnikowa 100ml z dodatkowym łącznikiem luer</t>
  </si>
  <si>
    <t>Filtr antybakteryjny do ssaka</t>
  </si>
  <si>
    <t>Pakiet 18- Worek Kangaroo</t>
  </si>
  <si>
    <t>Pakiet 19 - Strzykawki jednorazowe i inny sprzęt jednorazowego użytku</t>
  </si>
  <si>
    <t>Pakiet 20- Strzykawki bezpieczne</t>
  </si>
  <si>
    <t>Pakiet 21- Cewniki do podawania tlenu</t>
  </si>
  <si>
    <t>Pakiet 22- Pojemniki na odpady medyczne</t>
  </si>
  <si>
    <t>Pakiet 23- Pojemniki histopatologiczne</t>
  </si>
  <si>
    <t>Pakiet 24 - Butelki na pokarm matki</t>
  </si>
  <si>
    <t>Pakiet 25 - Cewniki urologiczne, cewniki do odsysania, zgłębmiki żołądkowe</t>
  </si>
  <si>
    <t>Pakiet 26 - Drobny sprzęt medyczny</t>
  </si>
  <si>
    <t>Pakiet 29 - Szczoteczki cytologiczne</t>
  </si>
  <si>
    <t>Pakiet 30- Elektrody, żele, rejestratory</t>
  </si>
  <si>
    <t>Pakiet 31 - Worki na zwłoki</t>
  </si>
  <si>
    <t>Pakiet 32 - Pieluchomajtki</t>
  </si>
  <si>
    <t>Pakiet 33 - Zestaw do cewnikowania</t>
  </si>
  <si>
    <t>Pakiet 34- Maski medyczne</t>
  </si>
  <si>
    <t>Pakiet 35- Cewnik Couvelair</t>
  </si>
  <si>
    <t>Pakiet 36- Cystofix</t>
  </si>
  <si>
    <t>Pakiet 37- Toaleta pacjenta</t>
  </si>
  <si>
    <t>Pakiet 38- Zestaw do tracheostomii przezskórnej</t>
  </si>
  <si>
    <t>Pakiet 39- Termometry medyczne</t>
  </si>
  <si>
    <t>Pakiet 40- Osprzęt do urzadzenia Renasys Plus EZ</t>
  </si>
  <si>
    <t>Pakiet 41 - Ostrza do strzygarek</t>
  </si>
  <si>
    <t>Pakiet 42 - System RespiFlo</t>
  </si>
  <si>
    <t>Pakiet 43 - Klapki i spódniczki ginekologiczne jednorazowe</t>
  </si>
  <si>
    <t>Pakiet 44 - Igły Gripper</t>
  </si>
  <si>
    <t>Pakiet 45 - Akcesoria neonatologiczne</t>
  </si>
  <si>
    <t xml:space="preserve">Pakiet 46 - Cewnik do dializ </t>
  </si>
  <si>
    <t>Pakiet 47 - Aparat AMBU</t>
  </si>
  <si>
    <t>Pakiet 48 - Worki stomijne</t>
  </si>
  <si>
    <t>Pakiet 49 - Fartuch chirurgiczny</t>
  </si>
  <si>
    <t>Pakiet 50 - Akcesoria do fizykoterapii</t>
  </si>
  <si>
    <t>Pakiet 51 - Odsysanie ran</t>
  </si>
  <si>
    <t>Pakiet 52 - Linia Art. Line</t>
  </si>
  <si>
    <t>Pakiet 53 - Łącznik martwa przestrzeń</t>
  </si>
  <si>
    <t>Pakiet 54 - Podkład do przenoszenia pacjenta</t>
  </si>
  <si>
    <t>Zestaw do cewnikowania jednorazowy o składzie: 1 szt. serweta laminowana, celulozowo polietylenowa 40g/m², rozm 50/60cm, 1 szt. serweta laminowana celulozowo polietylenowa 40 g/m² z otworem 5 cm i rozcięciem rozm 75/90cm, 2 szt. rękawice nitrylowe rozm. M z wywiniętymi mankietami, tupfer kula 17N rozm. 20x20cm - 5 szt. Kompresy z gazy 17N 8W rozm. 7,5 x 7,5 cm - 8 szt. penseta plastikowa około 13 cm - 1 szt. pean plastikowy około 14 cm - 1 szt. pojemnik plastikowy 125 cm - 1 szt. zesztaw zapakowany w opakowanie typ twardy blister, jednokomorowy stanowiący jednocześnie miskę do pracy, elementy poza twardym blisterem stanowiące skład zestawu: strzykawka wypełniona jałową wodą z 10% gliceryną - 1 szt. strzykawka wypełniona lubrykantem z lidokainą od 6 do 10 ml.</t>
  </si>
  <si>
    <t>Strzykawka wypełniona lubrykantem z lidokainą 6 ml - 30 pkt. Strzykawka wypełniona lubrykantem z lidokainą powyżej 6 ml - 0 pkt.</t>
  </si>
  <si>
    <t>Kolor biały - 30 pkt. Kolor inny dopuszczony przez Zamawiającego - 0 pkt.</t>
  </si>
  <si>
    <t>Podkład z wkładem chłonnym zawierający superabsorbent, umożliwiający trwałe zatrzymywanie płynu w rdzeniu, rozm. 60 x 60 cm, podfoliowany, rdzeń chłonny zapewniający trwałe zatrzymanie bakterii w tym MRSA, E.coli oraz zapobiegający powstawaniu odleżyn. Kolor biały lub inny dopuszczony przez Zamawiającego.</t>
  </si>
  <si>
    <t>Podkład z wkładem chłonnym zawierający superabsorbent, umożliwiający trwałe zatrzymywanie płynu w rdzeniu, rozm. 60 x 60 cm, oddychający, rdzeń chłonny zapewniający trwałe zatrzymanie bakterii w tym MRSA, E.coli oraz zapobiegający powstawaniu odleżyn. Kolor biały lub inny dopuszczony przez Zamawiającego.</t>
  </si>
  <si>
    <t>Pakiet 9a - Igła do punkcji noworodka</t>
  </si>
  <si>
    <t>Pakiet 19a - Strzykawki dwuczęściowe</t>
  </si>
  <si>
    <t>Pakiet 19b - Strzykawki</t>
  </si>
  <si>
    <t>Pakiet 20a - Strzykawki bezpieczne</t>
  </si>
  <si>
    <t>Pakiet 19c - Bezigłowy port do zabezpieczeń dostępów naczyniowych</t>
  </si>
  <si>
    <t>Załącznik nr 5 do SIWZ po modyfikacji</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</si>
</sst>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4" formatCode="_-* #,##0.00\ &quot;zł&quot;_-;\-* #,##0.00\ &quot;zł&quot;_-;_-* &quot;-&quot;??\ &quot;zł&quot;_-;_-@_-"/>
    <numFmt numFmtId="43" formatCode="_-* #,##0.00\ _z_ł_-;\-* #,##0.00\ _z_ł_-;_-* &quot;-&quot;??\ _z_ł_-;_-@_-"/>
    <numFmt numFmtId="164" formatCode="#,##0.00_ ;[Red]\-#,##0.00,"/>
    <numFmt numFmtId="165" formatCode="#,##0_ ;[Red]\-#,##0,"/>
    <numFmt numFmtId="166" formatCode="#,###.00"/>
  </numFmts>
  <fonts count="52" x14ac:knownFonts="1">
    <font>
      <sz val="10"/>
      <name val="Arial"/>
      <family val="2"/>
      <charset val="238"/>
    </font>
    <font>
      <sz val="11"/>
      <color theme="1"/>
      <name val="Calibri"/>
      <family val="2"/>
      <charset val="238"/>
      <scheme val="minor"/>
    </font>
    <font>
      <sz val="10"/>
      <name val="Arial"/>
      <family val="2"/>
      <charset val="238"/>
    </font>
    <font>
      <sz val="10"/>
      <name val="Arial"/>
      <family val="2"/>
    </font>
    <font>
      <b/>
      <sz val="10"/>
      <name val="Arial"/>
      <family val="2"/>
    </font>
    <font>
      <sz val="8"/>
      <name val="Arial"/>
      <family val="2"/>
    </font>
    <font>
      <b/>
      <sz val="8"/>
      <name val="Arial"/>
      <family val="2"/>
    </font>
    <font>
      <sz val="9"/>
      <name val="Arial"/>
      <family val="2"/>
    </font>
    <font>
      <b/>
      <sz val="9"/>
      <name val="Arial"/>
      <family val="2"/>
    </font>
    <font>
      <sz val="9"/>
      <name val="Arial"/>
      <family val="2"/>
      <charset val="238"/>
    </font>
    <font>
      <b/>
      <sz val="9"/>
      <name val="Arial"/>
      <family val="2"/>
      <charset val="238"/>
    </font>
    <font>
      <b/>
      <sz val="10"/>
      <name val="Arial"/>
      <family val="2"/>
      <charset val="238"/>
    </font>
    <font>
      <b/>
      <sz val="8"/>
      <name val="Arial"/>
      <family val="2"/>
      <charset val="238"/>
    </font>
    <font>
      <sz val="8"/>
      <color rgb="FFFF0000"/>
      <name val="Arial"/>
      <family val="2"/>
    </font>
    <font>
      <b/>
      <sz val="8"/>
      <color rgb="FFFF0000"/>
      <name val="Arial"/>
      <family val="2"/>
    </font>
    <font>
      <sz val="9"/>
      <color rgb="FFFF0000"/>
      <name val="Arial"/>
      <family val="2"/>
    </font>
    <font>
      <sz val="10"/>
      <name val="Arial CE"/>
      <charset val="238"/>
    </font>
    <font>
      <sz val="9"/>
      <color rgb="FFFF0000"/>
      <name val="Arial"/>
      <family val="2"/>
      <charset val="238"/>
    </font>
    <font>
      <b/>
      <sz val="10"/>
      <color indexed="10"/>
      <name val="Arial"/>
      <family val="2"/>
      <charset val="238"/>
    </font>
    <font>
      <sz val="10"/>
      <color rgb="FFFF0000"/>
      <name val="Arial"/>
      <family val="2"/>
    </font>
    <font>
      <b/>
      <sz val="10"/>
      <color rgb="FFFF0000"/>
      <name val="Arial"/>
      <family val="2"/>
    </font>
    <font>
      <b/>
      <sz val="9"/>
      <color rgb="FFFF0000"/>
      <name val="Arial"/>
      <family val="2"/>
    </font>
    <font>
      <b/>
      <sz val="10"/>
      <color rgb="FFFF0000"/>
      <name val="Arial"/>
      <family val="2"/>
      <charset val="238"/>
    </font>
    <font>
      <sz val="7"/>
      <color rgb="FFFF0000"/>
      <name val="Arial"/>
      <family val="2"/>
    </font>
    <font>
      <b/>
      <sz val="9"/>
      <color rgb="FFFF0000"/>
      <name val="Arial"/>
      <family val="2"/>
      <charset val="238"/>
    </font>
    <font>
      <b/>
      <sz val="9"/>
      <color indexed="10"/>
      <name val="Arial"/>
      <family val="2"/>
      <charset val="238"/>
    </font>
    <font>
      <u/>
      <sz val="9"/>
      <name val="Arial"/>
      <family val="2"/>
    </font>
    <font>
      <sz val="12"/>
      <color theme="1"/>
      <name val="Calibri"/>
      <family val="2"/>
      <charset val="238"/>
      <scheme val="minor"/>
    </font>
    <font>
      <sz val="8"/>
      <color rgb="FF00B0F0"/>
      <name val="Arial"/>
      <family val="2"/>
    </font>
    <font>
      <b/>
      <sz val="9"/>
      <color rgb="FF00B0F0"/>
      <name val="Arial"/>
      <family val="2"/>
    </font>
    <font>
      <b/>
      <sz val="8"/>
      <color rgb="FF00B0F0"/>
      <name val="Arial"/>
      <family val="2"/>
    </font>
    <font>
      <sz val="9"/>
      <color rgb="FF00B0F0"/>
      <name val="Arial"/>
      <family val="2"/>
    </font>
    <font>
      <b/>
      <sz val="10"/>
      <color rgb="FF00B0F0"/>
      <name val="Arial"/>
      <family val="2"/>
    </font>
    <font>
      <sz val="8"/>
      <color rgb="FF7030A0"/>
      <name val="Arial"/>
      <family val="2"/>
    </font>
    <font>
      <b/>
      <sz val="9"/>
      <color rgb="FF7030A0"/>
      <name val="Arial"/>
      <family val="2"/>
    </font>
    <font>
      <sz val="9"/>
      <color rgb="FF7030A0"/>
      <name val="Arial"/>
      <family val="2"/>
    </font>
    <font>
      <sz val="10"/>
      <color rgb="FF00B0F0"/>
      <name val="Arial"/>
      <family val="2"/>
    </font>
    <font>
      <sz val="9"/>
      <color rgb="FF00B0F0"/>
      <name val="Arial"/>
      <family val="2"/>
      <charset val="238"/>
    </font>
    <font>
      <b/>
      <sz val="9"/>
      <color rgb="FF00B0F0"/>
      <name val="Arial"/>
      <family val="2"/>
      <charset val="238"/>
    </font>
    <font>
      <b/>
      <sz val="8"/>
      <color rgb="FF00B0F0"/>
      <name val="Arial"/>
      <family val="2"/>
      <charset val="238"/>
    </font>
    <font>
      <b/>
      <sz val="10"/>
      <color rgb="FF00B0F0"/>
      <name val="Arial"/>
      <family val="2"/>
      <charset val="238"/>
    </font>
    <font>
      <i/>
      <sz val="8"/>
      <name val="Arial"/>
      <family val="2"/>
    </font>
    <font>
      <i/>
      <sz val="9"/>
      <name val="Arial"/>
      <family val="2"/>
    </font>
    <font>
      <sz val="8"/>
      <name val="Arial"/>
      <family val="2"/>
      <charset val="238"/>
    </font>
    <font>
      <sz val="8"/>
      <color theme="1"/>
      <name val="Arial"/>
      <family val="2"/>
    </font>
    <font>
      <b/>
      <sz val="9"/>
      <color theme="1"/>
      <name val="Arial"/>
      <family val="2"/>
    </font>
    <font>
      <b/>
      <sz val="8"/>
      <color theme="1"/>
      <name val="Arial"/>
      <family val="2"/>
    </font>
    <font>
      <sz val="9"/>
      <color theme="1"/>
      <name val="Arial"/>
      <family val="2"/>
    </font>
    <font>
      <b/>
      <sz val="10"/>
      <color theme="1"/>
      <name val="Arial"/>
      <family val="2"/>
    </font>
    <font>
      <i/>
      <sz val="8"/>
      <color rgb="FFFF0000"/>
      <name val="Arial"/>
      <family val="2"/>
    </font>
    <font>
      <sz val="9"/>
      <name val="Calibri"/>
      <family val="2"/>
      <charset val="238"/>
    </font>
    <font>
      <b/>
      <sz val="12"/>
      <name val="Arial"/>
      <family val="2"/>
    </font>
  </fonts>
  <fills count="5">
    <fill>
      <patternFill patternType="none"/>
    </fill>
    <fill>
      <patternFill patternType="gray125"/>
    </fill>
    <fill>
      <patternFill patternType="solid">
        <fgColor indexed="42"/>
        <bgColor indexed="27"/>
      </patternFill>
    </fill>
    <fill>
      <patternFill patternType="solid">
        <fgColor indexed="42"/>
        <bgColor indexed="64"/>
      </patternFill>
    </fill>
    <fill>
      <patternFill patternType="solid">
        <fgColor theme="0"/>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style="thin">
        <color indexed="8"/>
      </right>
      <top/>
      <bottom/>
      <diagonal/>
    </border>
    <border>
      <left style="thin">
        <color indexed="8"/>
      </left>
      <right/>
      <top/>
      <bottom/>
      <diagonal/>
    </border>
    <border>
      <left style="thin">
        <color indexed="64"/>
      </left>
      <right style="thin">
        <color indexed="64"/>
      </right>
      <top style="thin">
        <color indexed="64"/>
      </top>
      <bottom/>
      <diagonal/>
    </border>
    <border>
      <left/>
      <right style="thin">
        <color indexed="8"/>
      </right>
      <top/>
      <bottom/>
      <diagonal/>
    </border>
    <border>
      <left style="thin">
        <color indexed="8"/>
      </left>
      <right style="thin">
        <color indexed="8"/>
      </right>
      <top/>
      <bottom style="thin">
        <color indexed="8"/>
      </bottom>
      <diagonal/>
    </border>
    <border>
      <left/>
      <right/>
      <top/>
      <bottom style="thin">
        <color indexed="8"/>
      </bottom>
      <diagonal/>
    </border>
    <border>
      <left/>
      <right style="thin">
        <color indexed="8"/>
      </right>
      <top style="thin">
        <color indexed="8"/>
      </top>
      <bottom/>
      <diagonal/>
    </border>
    <border>
      <left/>
      <right/>
      <top style="thin">
        <color indexed="64"/>
      </top>
      <bottom/>
      <diagonal/>
    </border>
    <border>
      <left style="thin">
        <color indexed="8"/>
      </left>
      <right style="thin">
        <color indexed="8"/>
      </right>
      <top style="thin">
        <color indexed="8"/>
      </top>
      <bottom/>
      <diagonal/>
    </border>
    <border>
      <left style="thin">
        <color indexed="8"/>
      </left>
      <right/>
      <top style="thin">
        <color indexed="8"/>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8"/>
      </left>
      <right/>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top style="thin">
        <color indexed="8"/>
      </top>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right style="thin">
        <color indexed="8"/>
      </right>
      <top/>
      <bottom style="thin">
        <color indexed="8"/>
      </bottom>
      <diagonal/>
    </border>
    <border>
      <left style="thin">
        <color indexed="64"/>
      </left>
      <right/>
      <top/>
      <bottom style="thin">
        <color indexed="64"/>
      </bottom>
      <diagonal/>
    </border>
    <border>
      <left style="thin">
        <color indexed="8"/>
      </left>
      <right style="thin">
        <color indexed="8"/>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8"/>
      </left>
      <right/>
      <top style="thin">
        <color indexed="8"/>
      </top>
      <bottom style="thin">
        <color indexed="64"/>
      </bottom>
      <diagonal/>
    </border>
    <border>
      <left style="thin">
        <color indexed="8"/>
      </left>
      <right/>
      <top/>
      <bottom style="thin">
        <color indexed="64"/>
      </bottom>
      <diagonal/>
    </border>
    <border>
      <left/>
      <right style="thin">
        <color indexed="8"/>
      </right>
      <top/>
      <bottom style="thin">
        <color indexed="64"/>
      </bottom>
      <diagonal/>
    </border>
    <border>
      <left style="thin">
        <color indexed="64"/>
      </left>
      <right style="thin">
        <color indexed="64"/>
      </right>
      <top/>
      <bottom/>
      <diagonal/>
    </border>
  </borders>
  <cellStyleXfs count="13">
    <xf numFmtId="0" fontId="0" fillId="0" borderId="0"/>
    <xf numFmtId="43" fontId="2" fillId="0" borderId="0" applyFont="0" applyFill="0" applyBorder="0" applyAlignment="0" applyProtection="0"/>
    <xf numFmtId="44"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16" fillId="0" borderId="0"/>
    <xf numFmtId="0" fontId="2" fillId="0" borderId="0"/>
    <xf numFmtId="0" fontId="1" fillId="0" borderId="0"/>
    <xf numFmtId="0" fontId="27" fillId="0" borderId="0"/>
    <xf numFmtId="0" fontId="16" fillId="0" borderId="0"/>
    <xf numFmtId="43" fontId="16" fillId="0" borderId="0" applyFont="0" applyFill="0" applyBorder="0" applyAlignment="0" applyProtection="0"/>
    <xf numFmtId="0" fontId="16" fillId="0" borderId="0"/>
  </cellStyleXfs>
  <cellXfs count="920">
    <xf numFmtId="0" fontId="0" fillId="0" borderId="0" xfId="0"/>
    <xf numFmtId="0" fontId="3" fillId="0" borderId="0" xfId="0" applyFont="1"/>
    <xf numFmtId="1" fontId="3" fillId="0" borderId="0" xfId="0" applyNumberFormat="1" applyFont="1"/>
    <xf numFmtId="4" fontId="3" fillId="0" borderId="0" xfId="0" applyNumberFormat="1" applyFont="1"/>
    <xf numFmtId="0" fontId="4" fillId="0" borderId="0" xfId="0" applyFont="1" applyBorder="1"/>
    <xf numFmtId="0" fontId="5" fillId="0" borderId="0" xfId="0" applyFont="1" applyFill="1" applyBorder="1"/>
    <xf numFmtId="1" fontId="5" fillId="0" borderId="0" xfId="0" applyNumberFormat="1" applyFont="1" applyFill="1" applyBorder="1" applyAlignment="1">
      <alignment horizontal="center"/>
    </xf>
    <xf numFmtId="4" fontId="5" fillId="0" borderId="0" xfId="0" applyNumberFormat="1" applyFont="1" applyFill="1" applyBorder="1"/>
    <xf numFmtId="4" fontId="5" fillId="0" borderId="0" xfId="1" applyNumberFormat="1" applyFont="1" applyFill="1" applyBorder="1" applyAlignment="1" applyProtection="1"/>
    <xf numFmtId="0" fontId="7" fillId="0" borderId="0" xfId="0" applyFont="1" applyFill="1" applyBorder="1"/>
    <xf numFmtId="4" fontId="6" fillId="2" borderId="1" xfId="0" applyNumberFormat="1" applyFont="1" applyFill="1" applyBorder="1" applyAlignment="1">
      <alignment horizontal="center" vertical="center" wrapText="1"/>
    </xf>
    <xf numFmtId="4" fontId="7" fillId="0" borderId="1" xfId="1" applyNumberFormat="1" applyFont="1" applyFill="1" applyBorder="1" applyAlignment="1" applyProtection="1">
      <alignment horizontal="center" vertical="center"/>
    </xf>
    <xf numFmtId="4" fontId="7" fillId="0" borderId="1" xfId="0" applyNumberFormat="1" applyFont="1" applyFill="1" applyBorder="1" applyAlignment="1">
      <alignment horizontal="center" vertical="center"/>
    </xf>
    <xf numFmtId="9" fontId="9" fillId="0" borderId="1" xfId="0" applyNumberFormat="1" applyFont="1" applyFill="1" applyBorder="1" applyAlignment="1">
      <alignment horizontal="center" vertical="center"/>
    </xf>
    <xf numFmtId="0" fontId="9" fillId="0" borderId="1" xfId="0" applyFont="1" applyFill="1" applyBorder="1" applyAlignment="1">
      <alignment vertical="center" wrapText="1"/>
    </xf>
    <xf numFmtId="1" fontId="9" fillId="0" borderId="1" xfId="0" applyNumberFormat="1" applyFont="1" applyFill="1" applyBorder="1" applyAlignment="1">
      <alignment horizontal="center" vertical="center"/>
    </xf>
    <xf numFmtId="0" fontId="3" fillId="0" borderId="0" xfId="0" applyFont="1" applyFill="1" applyBorder="1"/>
    <xf numFmtId="0" fontId="9" fillId="0" borderId="1" xfId="0" applyFont="1" applyFill="1" applyBorder="1" applyAlignment="1">
      <alignment horizontal="center" vertical="center" wrapText="1"/>
    </xf>
    <xf numFmtId="4" fontId="11" fillId="0" borderId="1" xfId="1" applyNumberFormat="1" applyFont="1" applyFill="1" applyBorder="1" applyAlignment="1" applyProtection="1">
      <alignment horizontal="center" vertical="center"/>
    </xf>
    <xf numFmtId="4" fontId="11" fillId="0" borderId="1" xfId="0" applyNumberFormat="1" applyFont="1" applyFill="1" applyBorder="1" applyAlignment="1">
      <alignment horizontal="center" vertical="center"/>
    </xf>
    <xf numFmtId="4" fontId="6" fillId="0" borderId="0" xfId="0" applyNumberFormat="1" applyFont="1" applyFill="1" applyBorder="1" applyAlignment="1" applyProtection="1">
      <alignment horizontal="center" vertical="center" wrapText="1"/>
    </xf>
    <xf numFmtId="4" fontId="6" fillId="0" borderId="0" xfId="1" applyNumberFormat="1" applyFont="1" applyFill="1" applyBorder="1" applyAlignment="1" applyProtection="1">
      <alignment horizontal="center"/>
    </xf>
    <xf numFmtId="4" fontId="6" fillId="0" borderId="0" xfId="0" applyNumberFormat="1" applyFont="1" applyFill="1" applyBorder="1" applyAlignment="1">
      <alignment horizontal="center"/>
    </xf>
    <xf numFmtId="0" fontId="6" fillId="2" borderId="1" xfId="0" applyFont="1" applyFill="1" applyBorder="1" applyAlignment="1">
      <alignment horizontal="center" vertical="center" wrapText="1"/>
    </xf>
    <xf numFmtId="0" fontId="7" fillId="0" borderId="0" xfId="0" applyFont="1"/>
    <xf numFmtId="0" fontId="7" fillId="0" borderId="0" xfId="0" applyFont="1" applyBorder="1"/>
    <xf numFmtId="0" fontId="7" fillId="0" borderId="1" xfId="0" applyFont="1" applyBorder="1" applyAlignment="1">
      <alignment wrapText="1"/>
    </xf>
    <xf numFmtId="0" fontId="3" fillId="0" borderId="0" xfId="0" applyFont="1" applyBorder="1"/>
    <xf numFmtId="0" fontId="7" fillId="0" borderId="1" xfId="0" applyFont="1" applyBorder="1"/>
    <xf numFmtId="0" fontId="7" fillId="0" borderId="1" xfId="0" applyFont="1" applyBorder="1" applyAlignment="1">
      <alignment vertical="center"/>
    </xf>
    <xf numFmtId="1" fontId="7" fillId="0" borderId="1" xfId="0" applyNumberFormat="1" applyFont="1" applyBorder="1" applyAlignment="1">
      <alignment vertical="center"/>
    </xf>
    <xf numFmtId="166" fontId="7" fillId="0" borderId="12" xfId="1" applyNumberFormat="1" applyFont="1" applyFill="1" applyBorder="1" applyAlignment="1" applyProtection="1">
      <alignment vertical="center"/>
    </xf>
    <xf numFmtId="1" fontId="7" fillId="0" borderId="12" xfId="1" applyNumberFormat="1" applyFont="1" applyFill="1" applyBorder="1" applyAlignment="1" applyProtection="1">
      <alignment vertical="center"/>
    </xf>
    <xf numFmtId="9" fontId="7" fillId="0" borderId="13" xfId="1" applyNumberFormat="1" applyFont="1" applyFill="1" applyBorder="1" applyAlignment="1" applyProtection="1">
      <alignment vertical="center"/>
    </xf>
    <xf numFmtId="1" fontId="3" fillId="0" borderId="0" xfId="0" applyNumberFormat="1" applyFont="1" applyBorder="1"/>
    <xf numFmtId="4" fontId="3" fillId="0" borderId="0" xfId="0" applyNumberFormat="1" applyFont="1" applyBorder="1"/>
    <xf numFmtId="0" fontId="5" fillId="0" borderId="0" xfId="4" applyFont="1" applyFill="1" applyBorder="1" applyAlignment="1">
      <alignment horizontal="left" vertical="center" wrapText="1"/>
    </xf>
    <xf numFmtId="0" fontId="5" fillId="0" borderId="0" xfId="4" applyFont="1" applyFill="1" applyBorder="1" applyAlignment="1">
      <alignment horizontal="center" vertical="center"/>
    </xf>
    <xf numFmtId="0" fontId="13" fillId="0" borderId="0" xfId="0" applyFont="1" applyFill="1" applyBorder="1"/>
    <xf numFmtId="0" fontId="13" fillId="0" borderId="0" xfId="0" applyFont="1" applyFill="1" applyBorder="1" applyAlignment="1">
      <alignment horizontal="center"/>
    </xf>
    <xf numFmtId="1" fontId="13" fillId="0" borderId="0" xfId="0" applyNumberFormat="1" applyFont="1" applyFill="1" applyBorder="1" applyAlignment="1">
      <alignment horizontal="center"/>
    </xf>
    <xf numFmtId="4" fontId="14" fillId="0" borderId="0" xfId="0" applyNumberFormat="1" applyFont="1" applyFill="1" applyBorder="1" applyAlignment="1" applyProtection="1">
      <alignment horizontal="center" vertical="center" wrapText="1"/>
    </xf>
    <xf numFmtId="0" fontId="6" fillId="0" borderId="0" xfId="0" applyFont="1" applyFill="1" applyBorder="1" applyAlignment="1">
      <alignment horizontal="center" vertical="center"/>
    </xf>
    <xf numFmtId="0" fontId="3" fillId="0" borderId="0" xfId="0" applyFont="1" applyFill="1" applyBorder="1" applyAlignment="1">
      <alignment vertical="center"/>
    </xf>
    <xf numFmtId="0" fontId="7" fillId="0" borderId="0" xfId="0" applyFont="1" applyFill="1" applyBorder="1" applyAlignment="1">
      <alignment vertical="center"/>
    </xf>
    <xf numFmtId="0" fontId="7" fillId="0" borderId="22" xfId="0" applyFont="1" applyFill="1" applyBorder="1" applyAlignment="1">
      <alignment vertical="center" wrapText="1"/>
    </xf>
    <xf numFmtId="0" fontId="7" fillId="0" borderId="12" xfId="0" applyFont="1" applyFill="1" applyBorder="1" applyAlignment="1">
      <alignment vertical="center" wrapText="1"/>
    </xf>
    <xf numFmtId="0" fontId="7" fillId="0" borderId="0" xfId="0" applyFont="1" applyFill="1" applyBorder="1" applyAlignment="1">
      <alignment vertical="center" wrapText="1"/>
    </xf>
    <xf numFmtId="0" fontId="7" fillId="0" borderId="0" xfId="0" applyFont="1" applyFill="1" applyBorder="1" applyAlignment="1">
      <alignment horizontal="center" vertical="center" wrapText="1"/>
    </xf>
    <xf numFmtId="4" fontId="5" fillId="0" borderId="0" xfId="1" applyNumberFormat="1" applyFont="1" applyFill="1" applyBorder="1" applyAlignment="1" applyProtection="1">
      <alignment horizontal="center" vertical="center"/>
    </xf>
    <xf numFmtId="4" fontId="5" fillId="0" borderId="0" xfId="0" applyNumberFormat="1" applyFont="1" applyFill="1" applyBorder="1" applyAlignment="1">
      <alignment horizontal="center" vertical="center"/>
    </xf>
    <xf numFmtId="0" fontId="7" fillId="0" borderId="1" xfId="0" applyFont="1" applyBorder="1" applyAlignment="1">
      <alignment horizontal="center" vertical="center"/>
    </xf>
    <xf numFmtId="1" fontId="7" fillId="0" borderId="1" xfId="0" applyNumberFormat="1" applyFont="1" applyBorder="1" applyAlignment="1">
      <alignment horizontal="center" vertical="center"/>
    </xf>
    <xf numFmtId="9" fontId="7" fillId="0" borderId="1" xfId="3" applyFont="1" applyFill="1" applyBorder="1" applyAlignment="1">
      <alignment horizontal="center" vertical="center"/>
    </xf>
    <xf numFmtId="9" fontId="5" fillId="0" borderId="0" xfId="3" applyFont="1" applyFill="1" applyBorder="1" applyAlignment="1">
      <alignment horizontal="center" vertical="center"/>
    </xf>
    <xf numFmtId="0" fontId="7" fillId="0" borderId="1" xfId="0" applyFont="1" applyBorder="1" applyAlignment="1">
      <alignment vertical="center" wrapText="1"/>
    </xf>
    <xf numFmtId="4" fontId="12" fillId="0" borderId="0" xfId="2" applyNumberFormat="1" applyFont="1" applyFill="1" applyBorder="1" applyAlignment="1" applyProtection="1">
      <alignment horizontal="center" vertical="center"/>
    </xf>
    <xf numFmtId="4" fontId="12" fillId="0" borderId="0" xfId="2" applyNumberFormat="1" applyFont="1" applyFill="1" applyBorder="1" applyAlignment="1">
      <alignment horizontal="center" vertical="center"/>
    </xf>
    <xf numFmtId="4" fontId="5" fillId="0" borderId="0" xfId="2" applyNumberFormat="1" applyFont="1" applyFill="1" applyBorder="1" applyAlignment="1" applyProtection="1">
      <alignment horizontal="center" vertical="center"/>
    </xf>
    <xf numFmtId="4" fontId="5" fillId="0" borderId="0" xfId="2" applyNumberFormat="1" applyFont="1" applyFill="1" applyBorder="1" applyAlignment="1">
      <alignment horizontal="center" vertical="center"/>
    </xf>
    <xf numFmtId="1" fontId="5" fillId="0" borderId="0" xfId="3" applyNumberFormat="1" applyFont="1" applyFill="1" applyBorder="1" applyAlignment="1">
      <alignment horizontal="center" vertical="center"/>
    </xf>
    <xf numFmtId="4" fontId="18" fillId="0" borderId="0" xfId="0" applyNumberFormat="1" applyFont="1"/>
    <xf numFmtId="0" fontId="18" fillId="0" borderId="0" xfId="0" applyFont="1"/>
    <xf numFmtId="0" fontId="7" fillId="0" borderId="0" xfId="0" applyFont="1" applyBorder="1" applyAlignment="1">
      <alignment wrapText="1"/>
    </xf>
    <xf numFmtId="1" fontId="7" fillId="0" borderId="0" xfId="0" applyNumberFormat="1" applyFont="1" applyBorder="1"/>
    <xf numFmtId="9" fontId="3" fillId="0" borderId="0" xfId="3" applyFont="1" applyFill="1" applyBorder="1" applyAlignment="1">
      <alignment horizontal="center" vertical="center"/>
    </xf>
    <xf numFmtId="0" fontId="9" fillId="0" borderId="0" xfId="0" applyFont="1" applyBorder="1" applyAlignment="1">
      <alignment wrapText="1"/>
    </xf>
    <xf numFmtId="0" fontId="7" fillId="0" borderId="0" xfId="0" applyFont="1" applyBorder="1" applyAlignment="1">
      <alignment vertical="center"/>
    </xf>
    <xf numFmtId="0" fontId="7" fillId="0" borderId="0" xfId="0" applyFont="1" applyBorder="1" applyAlignment="1">
      <alignment vertical="center" wrapText="1"/>
    </xf>
    <xf numFmtId="4" fontId="10" fillId="0" borderId="0" xfId="0" applyNumberFormat="1" applyFont="1" applyFill="1" applyBorder="1" applyAlignment="1">
      <alignment horizontal="center" vertical="center"/>
    </xf>
    <xf numFmtId="4" fontId="10" fillId="2" borderId="1" xfId="0" applyNumberFormat="1" applyFont="1" applyFill="1" applyBorder="1" applyAlignment="1">
      <alignment horizontal="center" vertical="center" wrapText="1"/>
    </xf>
    <xf numFmtId="0" fontId="8" fillId="0" borderId="0" xfId="0" applyFont="1" applyAlignment="1">
      <alignment wrapText="1"/>
    </xf>
    <xf numFmtId="4" fontId="8" fillId="0" borderId="0" xfId="0" applyNumberFormat="1" applyFont="1" applyBorder="1"/>
    <xf numFmtId="9" fontId="9" fillId="0" borderId="19" xfId="0" applyNumberFormat="1" applyFont="1" applyFill="1" applyBorder="1" applyAlignment="1">
      <alignment horizontal="center" vertical="center"/>
    </xf>
    <xf numFmtId="9" fontId="9" fillId="0" borderId="20" xfId="0" applyNumberFormat="1" applyFont="1" applyFill="1" applyBorder="1" applyAlignment="1">
      <alignment horizontal="center" vertical="center"/>
    </xf>
    <xf numFmtId="0" fontId="9" fillId="0" borderId="25" xfId="0" applyFont="1" applyFill="1" applyBorder="1" applyAlignment="1">
      <alignment vertical="center"/>
    </xf>
    <xf numFmtId="9" fontId="9" fillId="0" borderId="15" xfId="0" applyNumberFormat="1" applyFont="1" applyFill="1" applyBorder="1" applyAlignment="1">
      <alignment horizontal="center" vertical="center"/>
    </xf>
    <xf numFmtId="0" fontId="9" fillId="0" borderId="8" xfId="0" applyFont="1" applyFill="1" applyBorder="1" applyAlignment="1">
      <alignment horizontal="center" vertical="center" wrapText="1"/>
    </xf>
    <xf numFmtId="9" fontId="9" fillId="0" borderId="9" xfId="0" applyNumberFormat="1" applyFont="1" applyFill="1" applyBorder="1" applyAlignment="1">
      <alignment horizontal="center" vertical="center"/>
    </xf>
    <xf numFmtId="0" fontId="9" fillId="0" borderId="22" xfId="0" applyFont="1" applyFill="1" applyBorder="1" applyAlignment="1">
      <alignment horizontal="center" vertical="center" wrapText="1"/>
    </xf>
    <xf numFmtId="0" fontId="9" fillId="0" borderId="12" xfId="0" applyFont="1" applyFill="1" applyBorder="1" applyAlignment="1">
      <alignment horizontal="center" vertical="center" wrapText="1"/>
    </xf>
    <xf numFmtId="0" fontId="9" fillId="0" borderId="18" xfId="0" applyFont="1" applyFill="1" applyBorder="1" applyAlignment="1">
      <alignment horizontal="center" vertical="center" wrapText="1"/>
    </xf>
    <xf numFmtId="0" fontId="9" fillId="0" borderId="0" xfId="0" applyFont="1" applyFill="1" applyBorder="1" applyAlignment="1">
      <alignment vertical="center"/>
    </xf>
    <xf numFmtId="0" fontId="9" fillId="0" borderId="0" xfId="0" applyFont="1" applyFill="1" applyBorder="1" applyAlignment="1">
      <alignment horizontal="center" vertical="center" wrapText="1"/>
    </xf>
    <xf numFmtId="1" fontId="9" fillId="0" borderId="0" xfId="0" applyNumberFormat="1" applyFont="1" applyFill="1" applyBorder="1" applyAlignment="1">
      <alignment horizontal="center" vertical="center"/>
    </xf>
    <xf numFmtId="0" fontId="9" fillId="0" borderId="0" xfId="0" applyFont="1" applyFill="1" applyBorder="1" applyAlignment="1">
      <alignment wrapText="1"/>
    </xf>
    <xf numFmtId="0" fontId="17" fillId="0" borderId="0" xfId="0" applyFont="1" applyFill="1" applyBorder="1"/>
    <xf numFmtId="0" fontId="9" fillId="0" borderId="0" xfId="0" applyFont="1" applyFill="1" applyBorder="1" applyAlignment="1">
      <alignment horizontal="center" vertical="center"/>
    </xf>
    <xf numFmtId="9" fontId="9" fillId="0" borderId="0" xfId="0" applyNumberFormat="1" applyFont="1" applyFill="1" applyBorder="1" applyAlignment="1">
      <alignment horizontal="center" vertical="center"/>
    </xf>
    <xf numFmtId="4" fontId="9" fillId="0" borderId="0" xfId="1" applyNumberFormat="1" applyFont="1" applyFill="1" applyBorder="1" applyAlignment="1" applyProtection="1">
      <alignment vertical="center"/>
    </xf>
    <xf numFmtId="4" fontId="9" fillId="0" borderId="0" xfId="0" applyNumberFormat="1" applyFont="1" applyFill="1" applyBorder="1" applyAlignment="1">
      <alignment vertical="center"/>
    </xf>
    <xf numFmtId="0" fontId="10" fillId="2" borderId="1" xfId="0" applyFont="1" applyFill="1" applyBorder="1" applyAlignment="1">
      <alignment horizontal="center" vertical="center"/>
    </xf>
    <xf numFmtId="4" fontId="10" fillId="2" borderId="1" xfId="1" applyNumberFormat="1" applyFont="1" applyFill="1" applyBorder="1" applyAlignment="1" applyProtection="1">
      <alignment horizontal="center" vertical="center" wrapText="1"/>
    </xf>
    <xf numFmtId="0" fontId="9" fillId="0" borderId="0" xfId="4" applyFont="1" applyFill="1" applyBorder="1" applyAlignment="1">
      <alignment vertical="center" wrapText="1"/>
    </xf>
    <xf numFmtId="4" fontId="10" fillId="0" borderId="0" xfId="0" applyNumberFormat="1" applyFont="1" applyFill="1" applyBorder="1" applyAlignment="1" applyProtection="1">
      <alignment horizontal="center" vertical="center" wrapText="1"/>
    </xf>
    <xf numFmtId="0" fontId="9" fillId="0" borderId="0" xfId="5" applyFont="1" applyFill="1" applyBorder="1" applyAlignment="1">
      <alignment horizontal="center" vertical="center" wrapText="1"/>
    </xf>
    <xf numFmtId="0" fontId="9" fillId="0" borderId="0" xfId="4" applyFont="1" applyFill="1" applyBorder="1" applyAlignment="1">
      <alignment horizontal="center" vertical="center" wrapText="1"/>
    </xf>
    <xf numFmtId="0" fontId="9" fillId="0" borderId="0" xfId="4" applyFont="1" applyFill="1" applyBorder="1" applyAlignment="1">
      <alignment horizontal="center" vertical="center"/>
    </xf>
    <xf numFmtId="4" fontId="9" fillId="0" borderId="0" xfId="0" applyNumberFormat="1" applyFont="1"/>
    <xf numFmtId="4" fontId="9" fillId="0" borderId="0" xfId="0" applyNumberFormat="1" applyFont="1" applyFill="1" applyBorder="1" applyAlignment="1">
      <alignment horizontal="center"/>
    </xf>
    <xf numFmtId="4" fontId="9" fillId="0" borderId="0" xfId="1" applyNumberFormat="1" applyFont="1" applyFill="1" applyBorder="1" applyAlignment="1" applyProtection="1"/>
    <xf numFmtId="4" fontId="9" fillId="0" borderId="0" xfId="2" applyNumberFormat="1" applyFont="1" applyFill="1" applyBorder="1" applyAlignment="1" applyProtection="1"/>
    <xf numFmtId="0" fontId="10" fillId="0" borderId="0" xfId="4" applyFont="1" applyFill="1" applyBorder="1" applyAlignment="1">
      <alignment wrapText="1"/>
    </xf>
    <xf numFmtId="1" fontId="10" fillId="0" borderId="0" xfId="4" applyNumberFormat="1" applyFont="1" applyFill="1" applyBorder="1" applyAlignment="1">
      <alignment wrapText="1"/>
    </xf>
    <xf numFmtId="4" fontId="10" fillId="0" borderId="0" xfId="2" applyNumberFormat="1" applyFont="1" applyFill="1" applyBorder="1" applyAlignment="1" applyProtection="1"/>
    <xf numFmtId="4" fontId="10" fillId="0" borderId="0" xfId="2" applyNumberFormat="1" applyFont="1" applyFill="1" applyBorder="1"/>
    <xf numFmtId="4" fontId="10" fillId="0" borderId="0" xfId="0" applyNumberFormat="1" applyFont="1"/>
    <xf numFmtId="4" fontId="4" fillId="0" borderId="0" xfId="0" applyNumberFormat="1" applyFont="1" applyFill="1" applyBorder="1" applyAlignment="1">
      <alignment horizontal="center" vertical="center"/>
    </xf>
    <xf numFmtId="4" fontId="4" fillId="0" borderId="0" xfId="2" applyNumberFormat="1" applyFont="1" applyFill="1" applyBorder="1" applyAlignment="1" applyProtection="1">
      <alignment horizontal="center" vertical="center"/>
    </xf>
    <xf numFmtId="4" fontId="4" fillId="0" borderId="0" xfId="2" applyNumberFormat="1" applyFont="1" applyFill="1" applyBorder="1" applyAlignment="1">
      <alignment horizontal="center" vertical="center"/>
    </xf>
    <xf numFmtId="0" fontId="19" fillId="0" borderId="0" xfId="0" applyFont="1"/>
    <xf numFmtId="0" fontId="15" fillId="0" borderId="0" xfId="0" applyFont="1" applyBorder="1"/>
    <xf numFmtId="9" fontId="19" fillId="0" borderId="0" xfId="3" applyFont="1" applyFill="1" applyBorder="1" applyAlignment="1">
      <alignment horizontal="center" vertical="center"/>
    </xf>
    <xf numFmtId="4" fontId="20" fillId="0" borderId="0" xfId="0" applyNumberFormat="1" applyFont="1" applyFill="1" applyBorder="1" applyAlignment="1">
      <alignment horizontal="center" vertical="center"/>
    </xf>
    <xf numFmtId="4" fontId="11" fillId="0" borderId="0" xfId="1" applyNumberFormat="1" applyFont="1" applyFill="1" applyBorder="1" applyAlignment="1" applyProtection="1">
      <alignment horizontal="center" vertical="center"/>
    </xf>
    <xf numFmtId="4" fontId="11" fillId="0" borderId="0" xfId="0" applyNumberFormat="1" applyFont="1" applyFill="1" applyBorder="1" applyAlignment="1">
      <alignment horizontal="center" vertical="center"/>
    </xf>
    <xf numFmtId="1" fontId="8" fillId="0" borderId="0" xfId="0" applyNumberFormat="1" applyFont="1" applyFill="1" applyBorder="1" applyAlignment="1">
      <alignment horizontal="center" vertical="center"/>
    </xf>
    <xf numFmtId="4" fontId="4" fillId="0" borderId="0" xfId="1" applyNumberFormat="1" applyFont="1" applyFill="1" applyBorder="1" applyAlignment="1" applyProtection="1">
      <alignment horizontal="center" vertical="center"/>
    </xf>
    <xf numFmtId="0" fontId="7" fillId="0" borderId="0" xfId="0" applyFont="1" applyBorder="1" applyAlignment="1">
      <alignment horizontal="center" vertical="center"/>
    </xf>
    <xf numFmtId="1" fontId="7" fillId="0" borderId="0" xfId="0" applyNumberFormat="1" applyFont="1" applyBorder="1" applyAlignment="1">
      <alignment horizontal="center" vertical="center"/>
    </xf>
    <xf numFmtId="9" fontId="7" fillId="0" borderId="0" xfId="3" applyFont="1" applyFill="1" applyBorder="1" applyAlignment="1">
      <alignment horizontal="center" vertical="center"/>
    </xf>
    <xf numFmtId="4" fontId="7" fillId="0" borderId="0" xfId="2" applyNumberFormat="1" applyFont="1" applyFill="1" applyBorder="1" applyAlignment="1" applyProtection="1">
      <alignment horizontal="center" vertical="center"/>
    </xf>
    <xf numFmtId="4" fontId="7" fillId="0" borderId="0" xfId="2" applyNumberFormat="1" applyFont="1" applyFill="1" applyBorder="1" applyAlignment="1">
      <alignment horizontal="center" vertical="center"/>
    </xf>
    <xf numFmtId="4" fontId="11" fillId="0" borderId="1" xfId="0" applyNumberFormat="1" applyFont="1" applyFill="1" applyBorder="1" applyAlignment="1" applyProtection="1">
      <alignment horizontal="center" vertical="center" wrapText="1"/>
    </xf>
    <xf numFmtId="1" fontId="19" fillId="0" borderId="0" xfId="0" applyNumberFormat="1" applyFont="1"/>
    <xf numFmtId="4" fontId="19" fillId="0" borderId="0" xfId="0" applyNumberFormat="1" applyFont="1"/>
    <xf numFmtId="0" fontId="13" fillId="0" borderId="0" xfId="4" applyFont="1" applyFill="1" applyBorder="1" applyAlignment="1">
      <alignment wrapText="1"/>
    </xf>
    <xf numFmtId="4" fontId="22" fillId="0" borderId="0" xfId="0" applyNumberFormat="1" applyFont="1" applyFill="1" applyBorder="1" applyAlignment="1" applyProtection="1">
      <alignment horizontal="center" vertical="center" wrapText="1"/>
    </xf>
    <xf numFmtId="0" fontId="15" fillId="0" borderId="0" xfId="0" applyFont="1"/>
    <xf numFmtId="1" fontId="15" fillId="0" borderId="0" xfId="0" applyNumberFormat="1" applyFont="1"/>
    <xf numFmtId="0" fontId="19" fillId="0" borderId="0" xfId="0" applyFont="1" applyBorder="1"/>
    <xf numFmtId="1" fontId="19" fillId="0" borderId="0" xfId="0" applyNumberFormat="1" applyFont="1" applyBorder="1"/>
    <xf numFmtId="4" fontId="19" fillId="0" borderId="0" xfId="0" applyNumberFormat="1" applyFont="1" applyBorder="1"/>
    <xf numFmtId="166" fontId="15" fillId="0" borderId="0" xfId="1" applyNumberFormat="1" applyFont="1" applyFill="1" applyBorder="1" applyAlignment="1" applyProtection="1">
      <alignment vertical="center"/>
    </xf>
    <xf numFmtId="1" fontId="15" fillId="0" borderId="0" xfId="1" applyNumberFormat="1" applyFont="1" applyFill="1" applyBorder="1" applyAlignment="1" applyProtection="1">
      <alignment vertical="center"/>
    </xf>
    <xf numFmtId="166" fontId="19" fillId="0" borderId="0" xfId="1" applyNumberFormat="1" applyFont="1" applyFill="1" applyBorder="1" applyAlignment="1" applyProtection="1">
      <alignment vertical="center"/>
    </xf>
    <xf numFmtId="1" fontId="13" fillId="0" borderId="0" xfId="4" applyNumberFormat="1" applyFont="1" applyFill="1" applyBorder="1" applyAlignment="1">
      <alignment horizontal="center"/>
    </xf>
    <xf numFmtId="0" fontId="13" fillId="0" borderId="0" xfId="0" applyFont="1" applyFill="1" applyBorder="1" applyAlignment="1">
      <alignment vertical="center" wrapText="1"/>
    </xf>
    <xf numFmtId="0" fontId="13" fillId="0" borderId="0" xfId="0" applyFont="1" applyFill="1" applyBorder="1" applyAlignment="1">
      <alignment vertical="center"/>
    </xf>
    <xf numFmtId="0" fontId="13" fillId="0" borderId="0" xfId="0" applyFont="1" applyFill="1" applyBorder="1" applyAlignment="1">
      <alignment horizontal="center" vertical="center"/>
    </xf>
    <xf numFmtId="1" fontId="13" fillId="0" borderId="0" xfId="0" applyNumberFormat="1" applyFont="1" applyFill="1" applyBorder="1" applyAlignment="1">
      <alignment horizontal="center" vertical="center"/>
    </xf>
    <xf numFmtId="165" fontId="13" fillId="0" borderId="0" xfId="0" applyNumberFormat="1" applyFont="1" applyFill="1" applyBorder="1" applyAlignment="1">
      <alignment vertical="center"/>
    </xf>
    <xf numFmtId="0" fontId="13" fillId="0" borderId="0" xfId="4" applyFont="1" applyFill="1" applyBorder="1" applyAlignment="1">
      <alignment horizontal="left" vertical="center" wrapText="1"/>
    </xf>
    <xf numFmtId="0" fontId="13" fillId="0" borderId="0" xfId="4" applyFont="1" applyFill="1" applyBorder="1" applyAlignment="1">
      <alignment horizontal="center" vertical="center"/>
    </xf>
    <xf numFmtId="0" fontId="13" fillId="0" borderId="0" xfId="0" applyFont="1" applyFill="1" applyBorder="1" applyAlignment="1">
      <alignment horizontal="center" wrapText="1"/>
    </xf>
    <xf numFmtId="0" fontId="15" fillId="0" borderId="0" xfId="0" applyFont="1" applyFill="1" applyBorder="1"/>
    <xf numFmtId="9" fontId="13" fillId="0" borderId="0" xfId="0" applyNumberFormat="1" applyFont="1" applyFill="1" applyBorder="1" applyAlignment="1">
      <alignment horizontal="center" vertical="center"/>
    </xf>
    <xf numFmtId="0" fontId="15" fillId="0" borderId="0" xfId="0" applyFont="1" applyFill="1" applyBorder="1" applyAlignment="1">
      <alignment vertical="center"/>
    </xf>
    <xf numFmtId="0" fontId="15" fillId="0" borderId="0" xfId="0" applyFont="1" applyFill="1" applyBorder="1" applyAlignment="1">
      <alignment vertical="center" wrapText="1"/>
    </xf>
    <xf numFmtId="0" fontId="15" fillId="0" borderId="0" xfId="0" applyFont="1" applyFill="1" applyBorder="1" applyAlignment="1">
      <alignment horizontal="center" vertical="center" wrapText="1"/>
    </xf>
    <xf numFmtId="1" fontId="15" fillId="0" borderId="0" xfId="0" applyNumberFormat="1" applyFont="1" applyFill="1" applyBorder="1" applyAlignment="1">
      <alignment horizontal="center" vertical="center"/>
    </xf>
    <xf numFmtId="9" fontId="20" fillId="0" borderId="0" xfId="0" applyNumberFormat="1" applyFont="1" applyFill="1" applyBorder="1" applyAlignment="1">
      <alignment horizontal="center" vertical="center"/>
    </xf>
    <xf numFmtId="0" fontId="23" fillId="0" borderId="0" xfId="4" applyFont="1" applyFill="1" applyBorder="1" applyAlignment="1">
      <alignment horizontal="center" vertical="center" wrapText="1"/>
    </xf>
    <xf numFmtId="4" fontId="24" fillId="0" borderId="0" xfId="0" applyNumberFormat="1" applyFont="1" applyFill="1" applyBorder="1" applyAlignment="1">
      <alignment horizontal="center" vertical="center"/>
    </xf>
    <xf numFmtId="0" fontId="17" fillId="0" borderId="0" xfId="0" applyFont="1" applyFill="1" applyBorder="1" applyAlignment="1">
      <alignment vertical="center"/>
    </xf>
    <xf numFmtId="1" fontId="17" fillId="0" borderId="0" xfId="0" applyNumberFormat="1" applyFont="1" applyFill="1" applyBorder="1" applyAlignment="1">
      <alignment horizontal="center" vertical="center"/>
    </xf>
    <xf numFmtId="4" fontId="24" fillId="0" borderId="0" xfId="0" applyNumberFormat="1" applyFont="1" applyFill="1" applyBorder="1" applyAlignment="1" applyProtection="1">
      <alignment horizontal="center" vertical="center" wrapText="1"/>
    </xf>
    <xf numFmtId="0" fontId="17" fillId="0" borderId="0" xfId="0" applyFont="1" applyFill="1" applyBorder="1" applyAlignment="1">
      <alignment horizontal="center" vertical="center" wrapText="1"/>
    </xf>
    <xf numFmtId="9" fontId="24" fillId="0" borderId="0" xfId="0" applyNumberFormat="1" applyFont="1" applyFill="1" applyBorder="1" applyAlignment="1" applyProtection="1">
      <alignment horizontal="center" vertical="center" wrapText="1"/>
    </xf>
    <xf numFmtId="0" fontId="17" fillId="0" borderId="0" xfId="4" applyFont="1" applyFill="1" applyBorder="1" applyAlignment="1">
      <alignment horizontal="center" vertical="center" wrapText="1"/>
    </xf>
    <xf numFmtId="0" fontId="17" fillId="0" borderId="0" xfId="4" applyFont="1" applyFill="1" applyBorder="1" applyAlignment="1">
      <alignment horizontal="center" vertical="center"/>
    </xf>
    <xf numFmtId="0" fontId="17" fillId="0" borderId="0" xfId="0" applyFont="1"/>
    <xf numFmtId="1" fontId="17" fillId="0" borderId="0" xfId="0" applyNumberFormat="1" applyFont="1"/>
    <xf numFmtId="4" fontId="17" fillId="0" borderId="0" xfId="0" applyNumberFormat="1" applyFont="1"/>
    <xf numFmtId="0" fontId="17" fillId="0" borderId="0" xfId="0" applyFont="1" applyFill="1" applyBorder="1" applyAlignment="1">
      <alignment wrapText="1"/>
    </xf>
    <xf numFmtId="1" fontId="17" fillId="0" borderId="0" xfId="0" applyNumberFormat="1" applyFont="1" applyFill="1" applyBorder="1"/>
    <xf numFmtId="0" fontId="17" fillId="0" borderId="0" xfId="0" applyFont="1" applyBorder="1"/>
    <xf numFmtId="1" fontId="17" fillId="0" borderId="0" xfId="0" applyNumberFormat="1" applyFont="1" applyBorder="1"/>
    <xf numFmtId="164" fontId="24" fillId="0" borderId="0" xfId="0" applyNumberFormat="1" applyFont="1" applyFill="1" applyBorder="1" applyAlignment="1">
      <alignment horizontal="center" vertical="center"/>
    </xf>
    <xf numFmtId="0" fontId="21" fillId="0" borderId="0" xfId="0" applyFont="1" applyAlignment="1">
      <alignment wrapText="1"/>
    </xf>
    <xf numFmtId="0" fontId="15" fillId="0" borderId="0" xfId="0" applyFont="1" applyBorder="1" applyAlignment="1">
      <alignment wrapText="1"/>
    </xf>
    <xf numFmtId="9" fontId="13" fillId="0" borderId="0" xfId="3" applyFont="1" applyFill="1" applyBorder="1" applyAlignment="1">
      <alignment horizontal="center" vertical="center"/>
    </xf>
    <xf numFmtId="0" fontId="15" fillId="0" borderId="0" xfId="0" applyFont="1" applyBorder="1" applyAlignment="1">
      <alignment vertical="center"/>
    </xf>
    <xf numFmtId="0" fontId="15" fillId="0" borderId="0" xfId="0" applyFont="1" applyBorder="1" applyAlignment="1">
      <alignment vertical="center" wrapText="1"/>
    </xf>
    <xf numFmtId="0" fontId="15" fillId="0" borderId="0" xfId="0" applyFont="1" applyBorder="1" applyAlignment="1">
      <alignment horizontal="center" vertical="center"/>
    </xf>
    <xf numFmtId="1" fontId="15" fillId="0" borderId="0" xfId="0" applyNumberFormat="1" applyFont="1" applyBorder="1" applyAlignment="1">
      <alignment horizontal="center" vertical="center"/>
    </xf>
    <xf numFmtId="0" fontId="9" fillId="0" borderId="28" xfId="0" applyFont="1" applyFill="1" applyBorder="1" applyAlignment="1">
      <alignment horizontal="center" vertical="center" wrapText="1"/>
    </xf>
    <xf numFmtId="0" fontId="9" fillId="0" borderId="13"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17" xfId="4" applyFont="1" applyFill="1" applyBorder="1" applyAlignment="1">
      <alignment horizontal="center" vertical="center"/>
    </xf>
    <xf numFmtId="0" fontId="9" fillId="0" borderId="18" xfId="4" applyFont="1" applyFill="1" applyBorder="1" applyAlignment="1">
      <alignment horizontal="center" vertical="center"/>
    </xf>
    <xf numFmtId="0" fontId="9" fillId="0" borderId="18" xfId="0" applyFont="1" applyFill="1" applyBorder="1" applyAlignment="1">
      <alignment horizontal="center" vertical="center"/>
    </xf>
    <xf numFmtId="0" fontId="9" fillId="0" borderId="17" xfId="0" applyFont="1" applyFill="1" applyBorder="1" applyAlignment="1">
      <alignment horizontal="center" vertical="center"/>
    </xf>
    <xf numFmtId="0" fontId="9" fillId="0" borderId="13" xfId="4" applyFont="1" applyFill="1" applyBorder="1" applyAlignment="1">
      <alignment horizontal="center" vertical="center"/>
    </xf>
    <xf numFmtId="0" fontId="9" fillId="0" borderId="13" xfId="0" applyFont="1" applyFill="1" applyBorder="1" applyAlignment="1">
      <alignment horizontal="center" vertical="center"/>
    </xf>
    <xf numFmtId="4" fontId="11" fillId="0" borderId="14" xfId="1" applyNumberFormat="1" applyFont="1" applyFill="1" applyBorder="1" applyAlignment="1" applyProtection="1">
      <alignment horizontal="center" vertical="center"/>
    </xf>
    <xf numFmtId="9" fontId="9" fillId="0" borderId="2" xfId="0" applyNumberFormat="1" applyFont="1" applyFill="1" applyBorder="1" applyAlignment="1">
      <alignment horizontal="center" vertical="center"/>
    </xf>
    <xf numFmtId="4" fontId="13" fillId="0" borderId="0" xfId="0" applyNumberFormat="1" applyFont="1" applyFill="1" applyBorder="1" applyAlignment="1">
      <alignment vertical="center"/>
    </xf>
    <xf numFmtId="4" fontId="19" fillId="0" borderId="0" xfId="1" applyNumberFormat="1" applyFont="1" applyFill="1" applyBorder="1" applyAlignment="1" applyProtection="1">
      <alignment vertical="center"/>
    </xf>
    <xf numFmtId="4" fontId="13" fillId="0" borderId="0" xfId="0" applyNumberFormat="1" applyFont="1" applyFill="1" applyBorder="1" applyAlignment="1">
      <alignment horizontal="center" vertical="center"/>
    </xf>
    <xf numFmtId="4" fontId="9" fillId="0" borderId="0" xfId="0" applyNumberFormat="1" applyFont="1" applyFill="1" applyBorder="1" applyAlignment="1">
      <alignment horizontal="center" vertical="center"/>
    </xf>
    <xf numFmtId="4" fontId="10" fillId="0" borderId="0" xfId="4" applyNumberFormat="1" applyFont="1" applyFill="1" applyBorder="1" applyAlignment="1">
      <alignment wrapText="1"/>
    </xf>
    <xf numFmtId="4" fontId="15" fillId="0" borderId="0" xfId="0" applyNumberFormat="1" applyFont="1"/>
    <xf numFmtId="4" fontId="19" fillId="0" borderId="0" xfId="3" applyNumberFormat="1" applyFont="1" applyFill="1" applyBorder="1" applyAlignment="1">
      <alignment horizontal="center" vertical="center"/>
    </xf>
    <xf numFmtId="4" fontId="13" fillId="0" borderId="0" xfId="3" applyNumberFormat="1" applyFont="1" applyFill="1" applyBorder="1" applyAlignment="1">
      <alignment horizontal="center" vertical="center"/>
    </xf>
    <xf numFmtId="4" fontId="5" fillId="0" borderId="0" xfId="3" applyNumberFormat="1" applyFont="1" applyFill="1" applyBorder="1" applyAlignment="1">
      <alignment horizontal="center" vertical="center"/>
    </xf>
    <xf numFmtId="4" fontId="3" fillId="0" borderId="0" xfId="3" applyNumberFormat="1" applyFont="1" applyFill="1" applyBorder="1" applyAlignment="1">
      <alignment horizontal="center" vertical="center"/>
    </xf>
    <xf numFmtId="4" fontId="7" fillId="0" borderId="0" xfId="3" applyNumberFormat="1" applyFont="1" applyFill="1" applyBorder="1" applyAlignment="1">
      <alignment horizontal="center" vertical="center"/>
    </xf>
    <xf numFmtId="4" fontId="11" fillId="0" borderId="0" xfId="0" applyNumberFormat="1" applyFont="1" applyFill="1" applyBorder="1" applyAlignment="1" applyProtection="1">
      <alignment horizontal="center" vertical="center" wrapText="1"/>
    </xf>
    <xf numFmtId="4" fontId="22" fillId="0" borderId="0" xfId="2" applyNumberFormat="1" applyFont="1" applyFill="1" applyBorder="1" applyAlignment="1" applyProtection="1">
      <alignment horizontal="center" vertical="center"/>
    </xf>
    <xf numFmtId="4" fontId="22" fillId="0" borderId="0" xfId="2" applyNumberFormat="1" applyFont="1" applyFill="1" applyBorder="1" applyAlignment="1">
      <alignment horizontal="center" vertical="center"/>
    </xf>
    <xf numFmtId="4" fontId="4" fillId="0" borderId="14" xfId="2" applyNumberFormat="1" applyFont="1" applyFill="1" applyBorder="1" applyAlignment="1" applyProtection="1">
      <alignment horizontal="center" vertical="center"/>
    </xf>
    <xf numFmtId="4" fontId="4" fillId="0" borderId="14" xfId="2" applyNumberFormat="1" applyFont="1" applyFill="1" applyBorder="1" applyAlignment="1">
      <alignment horizontal="center" vertical="center"/>
    </xf>
    <xf numFmtId="0" fontId="3" fillId="0" borderId="1" xfId="0" applyFont="1" applyBorder="1" applyAlignment="1">
      <alignment horizontal="center" vertical="center" wrapText="1"/>
    </xf>
    <xf numFmtId="1" fontId="9" fillId="0" borderId="6" xfId="0" applyNumberFormat="1" applyFont="1" applyFill="1" applyBorder="1" applyAlignment="1">
      <alignment horizontal="center" vertical="center"/>
    </xf>
    <xf numFmtId="1" fontId="9" fillId="0" borderId="14" xfId="0" applyNumberFormat="1" applyFont="1" applyFill="1" applyBorder="1" applyAlignment="1">
      <alignment horizontal="center" vertical="center"/>
    </xf>
    <xf numFmtId="0" fontId="6" fillId="0" borderId="0" xfId="0" applyFont="1" applyBorder="1"/>
    <xf numFmtId="4" fontId="10" fillId="0" borderId="1" xfId="0" applyNumberFormat="1" applyFont="1" applyFill="1" applyBorder="1" applyAlignment="1" applyProtection="1">
      <alignment horizontal="center" vertical="center" wrapText="1"/>
    </xf>
    <xf numFmtId="4" fontId="10" fillId="0" borderId="10" xfId="0" applyNumberFormat="1" applyFont="1" applyFill="1" applyBorder="1" applyAlignment="1" applyProtection="1">
      <alignment horizontal="center" vertical="center" wrapText="1"/>
    </xf>
    <xf numFmtId="4" fontId="10" fillId="0" borderId="21" xfId="0" applyNumberFormat="1" applyFont="1" applyFill="1" applyBorder="1" applyAlignment="1" applyProtection="1">
      <alignment horizontal="center" vertical="center" wrapText="1"/>
    </xf>
    <xf numFmtId="4" fontId="10" fillId="0" borderId="3" xfId="0" applyNumberFormat="1" applyFont="1" applyFill="1" applyBorder="1" applyAlignment="1" applyProtection="1">
      <alignment horizontal="center" vertical="center" wrapText="1"/>
    </xf>
    <xf numFmtId="4" fontId="24" fillId="0" borderId="0" xfId="0" applyNumberFormat="1" applyFont="1"/>
    <xf numFmtId="4" fontId="24" fillId="0" borderId="0" xfId="0" applyNumberFormat="1" applyFont="1" applyFill="1" applyBorder="1" applyAlignment="1">
      <alignment horizontal="center"/>
    </xf>
    <xf numFmtId="4" fontId="24" fillId="0" borderId="0" xfId="0" applyNumberFormat="1" applyFont="1" applyBorder="1"/>
    <xf numFmtId="4" fontId="24" fillId="0" borderId="0" xfId="1" applyNumberFormat="1" applyFont="1" applyFill="1" applyBorder="1" applyAlignment="1" applyProtection="1">
      <alignment vertical="center"/>
    </xf>
    <xf numFmtId="4" fontId="24" fillId="0" borderId="0" xfId="0" applyNumberFormat="1" applyFont="1" applyFill="1" applyBorder="1" applyAlignment="1" applyProtection="1">
      <alignment vertical="center" wrapText="1"/>
    </xf>
    <xf numFmtId="4" fontId="25" fillId="0" borderId="0" xfId="0" applyNumberFormat="1" applyFont="1"/>
    <xf numFmtId="0" fontId="10" fillId="0" borderId="0" xfId="0" applyFont="1"/>
    <xf numFmtId="4" fontId="10" fillId="0" borderId="0" xfId="0" applyNumberFormat="1" applyFont="1" applyFill="1" applyBorder="1" applyAlignment="1" applyProtection="1">
      <alignment vertical="center" wrapText="1"/>
    </xf>
    <xf numFmtId="4" fontId="4" fillId="0" borderId="0" xfId="1" applyNumberFormat="1" applyFont="1" applyFill="1" applyBorder="1" applyAlignment="1" applyProtection="1">
      <alignment horizontal="center"/>
    </xf>
    <xf numFmtId="4" fontId="4" fillId="0" borderId="0" xfId="0" applyNumberFormat="1" applyFont="1" applyFill="1" applyBorder="1" applyAlignment="1">
      <alignment horizontal="center"/>
    </xf>
    <xf numFmtId="4" fontId="21" fillId="0" borderId="0" xfId="0" applyNumberFormat="1" applyFont="1" applyFill="1" applyBorder="1" applyAlignment="1">
      <alignment horizontal="center" vertical="center"/>
    </xf>
    <xf numFmtId="4" fontId="20" fillId="0" borderId="0" xfId="2" applyNumberFormat="1" applyFont="1" applyFill="1" applyBorder="1" applyAlignment="1" applyProtection="1">
      <alignment horizontal="center" vertical="center"/>
    </xf>
    <xf numFmtId="4" fontId="20" fillId="0" borderId="0" xfId="2" applyNumberFormat="1" applyFont="1" applyFill="1" applyBorder="1" applyAlignment="1">
      <alignment horizontal="center" vertical="center"/>
    </xf>
    <xf numFmtId="0" fontId="8" fillId="2" borderId="1" xfId="0" applyFont="1" applyFill="1" applyBorder="1" applyAlignment="1">
      <alignment horizontal="center" vertical="center"/>
    </xf>
    <xf numFmtId="0" fontId="7" fillId="0" borderId="0" xfId="4" applyFont="1" applyFill="1" applyBorder="1" applyAlignment="1">
      <alignment vertical="center" wrapText="1"/>
    </xf>
    <xf numFmtId="0" fontId="8" fillId="0" borderId="0" xfId="0" applyFont="1" applyFill="1" applyBorder="1" applyAlignment="1">
      <alignment vertical="center" wrapText="1"/>
    </xf>
    <xf numFmtId="0" fontId="7" fillId="0" borderId="12" xfId="0" applyFont="1" applyFill="1" applyBorder="1" applyAlignment="1">
      <alignment horizontal="left" vertical="center" wrapText="1"/>
    </xf>
    <xf numFmtId="0" fontId="15" fillId="0" borderId="0" xfId="4" applyFont="1" applyFill="1" applyBorder="1" applyAlignment="1">
      <alignment vertical="center" wrapText="1"/>
    </xf>
    <xf numFmtId="0" fontId="15" fillId="0" borderId="0" xfId="4" applyFont="1" applyFill="1" applyBorder="1" applyAlignment="1">
      <alignment wrapText="1"/>
    </xf>
    <xf numFmtId="0" fontId="8" fillId="0" borderId="0" xfId="4" applyFont="1" applyFill="1" applyBorder="1" applyAlignment="1">
      <alignment wrapText="1"/>
    </xf>
    <xf numFmtId="0" fontId="15" fillId="0" borderId="0" xfId="0" applyFont="1" applyAlignment="1">
      <alignment wrapText="1"/>
    </xf>
    <xf numFmtId="0" fontId="8" fillId="0" borderId="0" xfId="0" applyFont="1" applyBorder="1"/>
    <xf numFmtId="0" fontId="8" fillId="0" borderId="0" xfId="0" applyFont="1" applyFill="1" applyBorder="1" applyAlignment="1">
      <alignment wrapText="1"/>
    </xf>
    <xf numFmtId="0" fontId="15" fillId="0" borderId="0" xfId="0" applyFont="1" applyFill="1" applyBorder="1" applyAlignment="1">
      <alignment vertical="top" wrapText="1"/>
    </xf>
    <xf numFmtId="0" fontId="26" fillId="0" borderId="0" xfId="0" applyFont="1" applyAlignment="1">
      <alignment wrapText="1"/>
    </xf>
    <xf numFmtId="0" fontId="9" fillId="0" borderId="6" xfId="0" applyFont="1" applyFill="1" applyBorder="1" applyAlignment="1">
      <alignment vertical="center" wrapText="1"/>
    </xf>
    <xf numFmtId="4" fontId="10" fillId="0" borderId="23" xfId="0" applyNumberFormat="1" applyFont="1" applyFill="1" applyBorder="1" applyAlignment="1" applyProtection="1">
      <alignment horizontal="center" vertical="center" wrapText="1"/>
    </xf>
    <xf numFmtId="0" fontId="9" fillId="0" borderId="12" xfId="0" applyFont="1" applyFill="1" applyBorder="1" applyAlignment="1">
      <alignment vertical="center" wrapText="1"/>
    </xf>
    <xf numFmtId="4" fontId="8" fillId="0" borderId="0" xfId="0" applyNumberFormat="1" applyFont="1" applyFill="1" applyBorder="1" applyAlignment="1">
      <alignment horizontal="center" vertical="center"/>
    </xf>
    <xf numFmtId="4" fontId="8" fillId="0" borderId="1" xfId="0" applyNumberFormat="1" applyFont="1" applyFill="1" applyBorder="1" applyAlignment="1">
      <alignment horizontal="center" vertical="center"/>
    </xf>
    <xf numFmtId="4" fontId="8" fillId="0" borderId="14" xfId="0" applyNumberFormat="1" applyFont="1" applyFill="1" applyBorder="1" applyAlignment="1">
      <alignment horizontal="center" vertical="center"/>
    </xf>
    <xf numFmtId="4" fontId="7" fillId="0" borderId="1" xfId="0" applyNumberFormat="1" applyFont="1" applyFill="1" applyBorder="1" applyAlignment="1">
      <alignment horizontal="right" vertical="center"/>
    </xf>
    <xf numFmtId="4" fontId="3" fillId="0" borderId="0" xfId="0" applyNumberFormat="1" applyFont="1" applyAlignment="1">
      <alignment horizontal="right" vertical="center"/>
    </xf>
    <xf numFmtId="4" fontId="5" fillId="0" borderId="0" xfId="0" applyNumberFormat="1" applyFont="1" applyFill="1" applyBorder="1" applyAlignment="1">
      <alignment horizontal="right" vertical="center"/>
    </xf>
    <xf numFmtId="4" fontId="11" fillId="0" borderId="1" xfId="0" applyNumberFormat="1" applyFont="1" applyFill="1" applyBorder="1" applyAlignment="1">
      <alignment horizontal="right" vertical="center"/>
    </xf>
    <xf numFmtId="4" fontId="11" fillId="0" borderId="0" xfId="0" applyNumberFormat="1" applyFont="1" applyFill="1" applyBorder="1" applyAlignment="1">
      <alignment horizontal="right" vertical="center"/>
    </xf>
    <xf numFmtId="4" fontId="6" fillId="0" borderId="0" xfId="0" applyNumberFormat="1" applyFont="1" applyFill="1" applyBorder="1" applyAlignment="1">
      <alignment horizontal="right" vertical="center"/>
    </xf>
    <xf numFmtId="4" fontId="3" fillId="0" borderId="0" xfId="0" applyNumberFormat="1" applyFont="1" applyBorder="1" applyAlignment="1">
      <alignment horizontal="right" vertical="center"/>
    </xf>
    <xf numFmtId="4" fontId="4" fillId="0" borderId="0" xfId="0" applyNumberFormat="1" applyFont="1" applyFill="1" applyBorder="1" applyAlignment="1">
      <alignment horizontal="right" vertical="center"/>
    </xf>
    <xf numFmtId="4" fontId="5" fillId="0" borderId="0" xfId="1" applyNumberFormat="1" applyFont="1" applyFill="1" applyBorder="1" applyAlignment="1" applyProtection="1">
      <alignment horizontal="right" vertical="center"/>
    </xf>
    <xf numFmtId="4" fontId="9" fillId="0" borderId="0" xfId="0" applyNumberFormat="1" applyFont="1" applyFill="1" applyBorder="1" applyAlignment="1">
      <alignment horizontal="right" vertical="center"/>
    </xf>
    <xf numFmtId="4" fontId="9" fillId="0" borderId="0" xfId="0" applyNumberFormat="1" applyFont="1" applyAlignment="1">
      <alignment horizontal="right" vertical="center"/>
    </xf>
    <xf numFmtId="4" fontId="9" fillId="0" borderId="0" xfId="2" applyNumberFormat="1" applyFont="1" applyFill="1" applyBorder="1" applyAlignment="1">
      <alignment horizontal="right" vertical="center"/>
    </xf>
    <xf numFmtId="4" fontId="10" fillId="0" borderId="0" xfId="2" applyNumberFormat="1" applyFont="1" applyFill="1" applyBorder="1" applyAlignment="1">
      <alignment horizontal="right" vertical="center"/>
    </xf>
    <xf numFmtId="4" fontId="10" fillId="0" borderId="0" xfId="0" applyNumberFormat="1" applyFont="1" applyAlignment="1">
      <alignment horizontal="right" vertical="center"/>
    </xf>
    <xf numFmtId="4" fontId="8" fillId="0" borderId="0" xfId="0" applyNumberFormat="1" applyFont="1" applyBorder="1" applyAlignment="1">
      <alignment horizontal="right" vertical="center"/>
    </xf>
    <xf numFmtId="4" fontId="5" fillId="0" borderId="0" xfId="2" applyNumberFormat="1" applyFont="1" applyFill="1" applyBorder="1" applyAlignment="1">
      <alignment horizontal="right" vertical="center"/>
    </xf>
    <xf numFmtId="4" fontId="12" fillId="0" borderId="0" xfId="2" applyNumberFormat="1" applyFont="1" applyFill="1" applyBorder="1" applyAlignment="1">
      <alignment horizontal="right" vertical="center"/>
    </xf>
    <xf numFmtId="4" fontId="4" fillId="0" borderId="0" xfId="2" applyNumberFormat="1" applyFont="1" applyFill="1" applyBorder="1" applyAlignment="1">
      <alignment horizontal="right" vertical="center"/>
    </xf>
    <xf numFmtId="4" fontId="7" fillId="0" borderId="0" xfId="2" applyNumberFormat="1" applyFont="1" applyFill="1" applyBorder="1" applyAlignment="1">
      <alignment horizontal="right" vertical="center"/>
    </xf>
    <xf numFmtId="4" fontId="4" fillId="0" borderId="14" xfId="2" applyNumberFormat="1" applyFont="1" applyFill="1" applyBorder="1" applyAlignment="1">
      <alignment horizontal="right" vertical="center"/>
    </xf>
    <xf numFmtId="4" fontId="20" fillId="0" borderId="0" xfId="2" applyNumberFormat="1" applyFont="1" applyFill="1" applyBorder="1" applyAlignment="1">
      <alignment horizontal="right" vertical="center"/>
    </xf>
    <xf numFmtId="4" fontId="22" fillId="0" borderId="0" xfId="2" applyNumberFormat="1" applyFont="1" applyFill="1" applyBorder="1" applyAlignment="1">
      <alignment horizontal="right" vertical="center"/>
    </xf>
    <xf numFmtId="4" fontId="18" fillId="0" borderId="0" xfId="0" applyNumberFormat="1" applyFont="1" applyAlignment="1">
      <alignment horizontal="right" vertical="center"/>
    </xf>
    <xf numFmtId="0" fontId="9" fillId="0" borderId="9" xfId="0" applyFont="1" applyFill="1" applyBorder="1" applyAlignment="1">
      <alignment horizontal="center" vertical="center" wrapText="1"/>
    </xf>
    <xf numFmtId="0" fontId="9" fillId="0" borderId="19" xfId="0" applyFont="1" applyFill="1" applyBorder="1" applyAlignment="1">
      <alignment horizontal="center" vertical="center" wrapText="1"/>
    </xf>
    <xf numFmtId="1" fontId="10" fillId="2" borderId="1" xfId="0" applyNumberFormat="1" applyFont="1" applyFill="1" applyBorder="1" applyAlignment="1">
      <alignment horizontal="center" vertical="center" wrapText="1"/>
    </xf>
    <xf numFmtId="164" fontId="10" fillId="2" borderId="1" xfId="0" applyNumberFormat="1" applyFont="1" applyFill="1" applyBorder="1" applyAlignment="1">
      <alignment horizontal="center" vertical="center"/>
    </xf>
    <xf numFmtId="0" fontId="10" fillId="2" borderId="1"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28" fillId="0" borderId="0" xfId="0" applyFont="1" applyFill="1" applyBorder="1"/>
    <xf numFmtId="0" fontId="28" fillId="0" borderId="0" xfId="4" applyFont="1" applyFill="1" applyBorder="1" applyAlignment="1">
      <alignment wrapText="1"/>
    </xf>
    <xf numFmtId="1" fontId="28" fillId="0" borderId="0" xfId="0" applyNumberFormat="1" applyFont="1" applyFill="1" applyBorder="1" applyAlignment="1">
      <alignment horizontal="center"/>
    </xf>
    <xf numFmtId="0" fontId="29" fillId="2" borderId="1" xfId="0" applyFont="1" applyFill="1" applyBorder="1" applyAlignment="1">
      <alignment horizontal="center" vertical="center"/>
    </xf>
    <xf numFmtId="0" fontId="28" fillId="0" borderId="0" xfId="0" applyFont="1" applyFill="1" applyBorder="1" applyAlignment="1">
      <alignment horizontal="center"/>
    </xf>
    <xf numFmtId="4" fontId="29" fillId="0" borderId="0" xfId="0" applyNumberFormat="1" applyFont="1" applyFill="1" applyBorder="1" applyAlignment="1" applyProtection="1">
      <alignment horizontal="center" vertical="center" wrapText="1"/>
    </xf>
    <xf numFmtId="4" fontId="32" fillId="0" borderId="0" xfId="0" applyNumberFormat="1" applyFont="1" applyFill="1" applyBorder="1" applyAlignment="1" applyProtection="1">
      <alignment horizontal="center" vertical="center" wrapText="1"/>
    </xf>
    <xf numFmtId="0" fontId="33" fillId="0" borderId="0" xfId="0" applyFont="1" applyFill="1" applyBorder="1"/>
    <xf numFmtId="0" fontId="34" fillId="2" borderId="1" xfId="0" applyFont="1" applyFill="1" applyBorder="1" applyAlignment="1">
      <alignment horizontal="center" vertical="center"/>
    </xf>
    <xf numFmtId="0" fontId="35" fillId="0" borderId="1" xfId="0" applyFont="1" applyFill="1" applyBorder="1" applyAlignment="1">
      <alignment vertical="center"/>
    </xf>
    <xf numFmtId="0" fontId="35" fillId="0" borderId="4" xfId="0" applyFont="1" applyFill="1" applyBorder="1" applyAlignment="1">
      <alignment vertical="center"/>
    </xf>
    <xf numFmtId="0" fontId="31" fillId="0" borderId="0" xfId="0" applyFont="1" applyAlignment="1">
      <alignment vertical="center"/>
    </xf>
    <xf numFmtId="1" fontId="31" fillId="0" borderId="0" xfId="0" applyNumberFormat="1" applyFont="1" applyAlignment="1">
      <alignment vertical="center"/>
    </xf>
    <xf numFmtId="4" fontId="32" fillId="0" borderId="0" xfId="1" applyNumberFormat="1" applyFont="1" applyFill="1" applyBorder="1" applyAlignment="1" applyProtection="1">
      <alignment horizontal="center" vertical="center"/>
    </xf>
    <xf numFmtId="4" fontId="32" fillId="0" borderId="0" xfId="0" applyNumberFormat="1" applyFont="1" applyFill="1" applyBorder="1" applyAlignment="1">
      <alignment horizontal="center" vertical="center"/>
    </xf>
    <xf numFmtId="4" fontId="32" fillId="0" borderId="0" xfId="0" applyNumberFormat="1" applyFont="1" applyFill="1" applyBorder="1" applyAlignment="1">
      <alignment horizontal="right" vertical="center"/>
    </xf>
    <xf numFmtId="0" fontId="31" fillId="0" borderId="0" xfId="0" applyFont="1" applyBorder="1" applyAlignment="1">
      <alignment vertical="center" wrapText="1"/>
    </xf>
    <xf numFmtId="0" fontId="36" fillId="0" borderId="0" xfId="0" applyFont="1"/>
    <xf numFmtId="1" fontId="36" fillId="0" borderId="0" xfId="0" applyNumberFormat="1" applyFont="1"/>
    <xf numFmtId="4" fontId="30" fillId="0" borderId="0" xfId="0" applyNumberFormat="1" applyFont="1" applyFill="1" applyBorder="1" applyAlignment="1" applyProtection="1">
      <alignment horizontal="center" vertical="center" wrapText="1"/>
    </xf>
    <xf numFmtId="4" fontId="30" fillId="0" borderId="0" xfId="1" applyNumberFormat="1" applyFont="1" applyFill="1" applyBorder="1" applyAlignment="1" applyProtection="1">
      <alignment horizontal="center"/>
    </xf>
    <xf numFmtId="4" fontId="30" fillId="0" borderId="0" xfId="0" applyNumberFormat="1" applyFont="1" applyFill="1" applyBorder="1" applyAlignment="1">
      <alignment horizontal="center"/>
    </xf>
    <xf numFmtId="4" fontId="30" fillId="0" borderId="0" xfId="0" applyNumberFormat="1" applyFont="1" applyFill="1" applyBorder="1" applyAlignment="1">
      <alignment horizontal="right" vertical="center"/>
    </xf>
    <xf numFmtId="4" fontId="29" fillId="0" borderId="0" xfId="0" applyNumberFormat="1" applyFont="1" applyFill="1" applyBorder="1" applyAlignment="1">
      <alignment horizontal="center" vertical="center"/>
    </xf>
    <xf numFmtId="0" fontId="31" fillId="0" borderId="0" xfId="0" applyFont="1" applyFill="1" applyBorder="1" applyAlignment="1">
      <alignment horizontal="center" vertical="center" wrapText="1"/>
    </xf>
    <xf numFmtId="4" fontId="36" fillId="0" borderId="0" xfId="0" applyNumberFormat="1" applyFont="1"/>
    <xf numFmtId="0" fontId="36" fillId="0" borderId="0" xfId="0" applyFont="1" applyBorder="1"/>
    <xf numFmtId="0" fontId="31" fillId="0" borderId="0" xfId="0" applyFont="1" applyBorder="1" applyAlignment="1">
      <alignment wrapText="1"/>
    </xf>
    <xf numFmtId="166" fontId="31" fillId="0" borderId="0" xfId="1" applyNumberFormat="1" applyFont="1" applyFill="1" applyBorder="1" applyAlignment="1" applyProtection="1">
      <alignment vertical="center"/>
    </xf>
    <xf numFmtId="1" fontId="31" fillId="0" borderId="0" xfId="1" applyNumberFormat="1" applyFont="1" applyFill="1" applyBorder="1" applyAlignment="1" applyProtection="1">
      <alignment vertical="center"/>
    </xf>
    <xf numFmtId="4" fontId="29" fillId="0" borderId="0" xfId="1" applyNumberFormat="1" applyFont="1" applyFill="1" applyBorder="1" applyAlignment="1" applyProtection="1">
      <alignment vertical="center"/>
    </xf>
    <xf numFmtId="166" fontId="36" fillId="0" borderId="0" xfId="1" applyNumberFormat="1" applyFont="1" applyFill="1" applyBorder="1" applyAlignment="1" applyProtection="1">
      <alignment vertical="center"/>
    </xf>
    <xf numFmtId="4" fontId="36" fillId="0" borderId="0" xfId="1" applyNumberFormat="1" applyFont="1" applyFill="1" applyBorder="1" applyAlignment="1" applyProtection="1">
      <alignment vertical="center"/>
    </xf>
    <xf numFmtId="0" fontId="31" fillId="0" borderId="0" xfId="0" applyFont="1" applyBorder="1"/>
    <xf numFmtId="1" fontId="31" fillId="0" borderId="0" xfId="0" applyNumberFormat="1" applyFont="1" applyBorder="1"/>
    <xf numFmtId="1" fontId="36" fillId="0" borderId="0" xfId="0" applyNumberFormat="1" applyFont="1" applyBorder="1"/>
    <xf numFmtId="4" fontId="29" fillId="0" borderId="11" xfId="0" applyNumberFormat="1" applyFont="1" applyBorder="1"/>
    <xf numFmtId="0" fontId="36" fillId="0" borderId="11" xfId="0" applyFont="1" applyBorder="1"/>
    <xf numFmtId="4" fontId="36" fillId="0" borderId="11" xfId="0" applyNumberFormat="1" applyFont="1" applyBorder="1"/>
    <xf numFmtId="4" fontId="36" fillId="0" borderId="11" xfId="0" applyNumberFormat="1" applyFont="1" applyBorder="1" applyAlignment="1">
      <alignment horizontal="right" vertical="center"/>
    </xf>
    <xf numFmtId="4" fontId="29" fillId="0" borderId="0" xfId="0" applyNumberFormat="1" applyFont="1" applyBorder="1"/>
    <xf numFmtId="4" fontId="36" fillId="0" borderId="0" xfId="0" applyNumberFormat="1" applyFont="1" applyBorder="1"/>
    <xf numFmtId="4" fontId="36" fillId="0" borderId="0" xfId="0" applyNumberFormat="1" applyFont="1" applyBorder="1" applyAlignment="1">
      <alignment horizontal="right" vertical="center"/>
    </xf>
    <xf numFmtId="0" fontId="37" fillId="0" borderId="0" xfId="0" applyFont="1" applyFill="1" applyBorder="1" applyAlignment="1">
      <alignment vertical="center"/>
    </xf>
    <xf numFmtId="0" fontId="37" fillId="0" borderId="0" xfId="0" applyFont="1" applyFill="1" applyBorder="1" applyAlignment="1">
      <alignment horizontal="center" vertical="center"/>
    </xf>
    <xf numFmtId="1" fontId="37" fillId="0" borderId="0" xfId="0" applyNumberFormat="1" applyFont="1" applyFill="1" applyBorder="1" applyAlignment="1">
      <alignment horizontal="center" vertical="center"/>
    </xf>
    <xf numFmtId="4" fontId="38" fillId="0" borderId="0" xfId="0" applyNumberFormat="1" applyFont="1" applyFill="1" applyBorder="1" applyAlignment="1" applyProtection="1">
      <alignment horizontal="center" vertical="center" wrapText="1"/>
    </xf>
    <xf numFmtId="0" fontId="38" fillId="2" borderId="1" xfId="0" applyFont="1" applyFill="1" applyBorder="1" applyAlignment="1">
      <alignment horizontal="center" vertical="center"/>
    </xf>
    <xf numFmtId="0" fontId="37" fillId="0" borderId="1" xfId="0" applyFont="1" applyFill="1" applyBorder="1" applyAlignment="1">
      <alignment vertical="center"/>
    </xf>
    <xf numFmtId="0" fontId="37" fillId="0" borderId="0" xfId="0" applyFont="1" applyFill="1" applyBorder="1" applyAlignment="1">
      <alignment horizontal="center" vertical="center" wrapText="1"/>
    </xf>
    <xf numFmtId="0" fontId="31" fillId="0" borderId="0" xfId="4" applyFont="1" applyFill="1" applyBorder="1" applyAlignment="1">
      <alignment vertical="center" wrapText="1"/>
    </xf>
    <xf numFmtId="0" fontId="28" fillId="0" borderId="0" xfId="4" applyFont="1" applyFill="1" applyBorder="1" applyAlignment="1">
      <alignment horizontal="left" vertical="center" wrapText="1"/>
    </xf>
    <xf numFmtId="0" fontId="28" fillId="0" borderId="0" xfId="4" applyFont="1" applyFill="1" applyBorder="1" applyAlignment="1">
      <alignment horizontal="center" vertical="center"/>
    </xf>
    <xf numFmtId="4" fontId="29" fillId="0" borderId="0" xfId="0" applyNumberFormat="1" applyFont="1" applyFill="1" applyBorder="1" applyAlignment="1" applyProtection="1">
      <alignment vertical="center" wrapText="1"/>
    </xf>
    <xf numFmtId="4" fontId="32" fillId="0" borderId="0" xfId="1" applyNumberFormat="1" applyFont="1" applyFill="1" applyBorder="1" applyAlignment="1" applyProtection="1">
      <alignment horizontal="center"/>
    </xf>
    <xf numFmtId="4" fontId="32" fillId="0" borderId="0" xfId="0" applyNumberFormat="1" applyFont="1" applyFill="1" applyBorder="1" applyAlignment="1">
      <alignment horizontal="center"/>
    </xf>
    <xf numFmtId="0" fontId="31" fillId="0" borderId="0" xfId="4" applyFont="1" applyFill="1" applyBorder="1" applyAlignment="1">
      <alignment wrapText="1"/>
    </xf>
    <xf numFmtId="0" fontId="15" fillId="0" borderId="1" xfId="0" applyFont="1" applyFill="1" applyBorder="1" applyAlignment="1">
      <alignment horizontal="center" vertical="center" wrapText="1"/>
    </xf>
    <xf numFmtId="0" fontId="38" fillId="0" borderId="0" xfId="0" applyFont="1" applyFill="1" applyBorder="1" applyAlignment="1">
      <alignment horizontal="left" vertical="center"/>
    </xf>
    <xf numFmtId="4" fontId="38" fillId="0" borderId="0" xfId="0" applyNumberFormat="1" applyFont="1" applyFill="1" applyBorder="1" applyAlignment="1">
      <alignment horizontal="center" vertical="center"/>
    </xf>
    <xf numFmtId="0" fontId="37" fillId="0" borderId="0" xfId="4" applyFont="1" applyFill="1" applyBorder="1" applyAlignment="1">
      <alignment vertical="center" wrapText="1"/>
    </xf>
    <xf numFmtId="4" fontId="40" fillId="0" borderId="0" xfId="0" applyNumberFormat="1" applyFont="1" applyFill="1" applyBorder="1" applyAlignment="1" applyProtection="1">
      <alignment horizontal="center" vertical="center" wrapText="1"/>
    </xf>
    <xf numFmtId="4" fontId="40" fillId="0" borderId="0" xfId="1" applyNumberFormat="1" applyFont="1" applyFill="1" applyBorder="1" applyAlignment="1" applyProtection="1">
      <alignment horizontal="center" vertical="center"/>
    </xf>
    <xf numFmtId="4" fontId="40" fillId="0" borderId="0" xfId="0" applyNumberFormat="1" applyFont="1" applyFill="1" applyBorder="1" applyAlignment="1">
      <alignment horizontal="center" vertical="center"/>
    </xf>
    <xf numFmtId="4" fontId="40" fillId="0" borderId="0" xfId="0" applyNumberFormat="1" applyFont="1" applyFill="1" applyBorder="1" applyAlignment="1">
      <alignment horizontal="right" vertical="center"/>
    </xf>
    <xf numFmtId="0" fontId="37" fillId="0" borderId="0" xfId="0" applyFont="1" applyFill="1" applyBorder="1"/>
    <xf numFmtId="0" fontId="37" fillId="0" borderId="0" xfId="0" applyFont="1" applyFill="1" applyBorder="1" applyAlignment="1">
      <alignment wrapText="1"/>
    </xf>
    <xf numFmtId="0" fontId="37" fillId="0" borderId="0" xfId="4" applyFont="1" applyFill="1" applyBorder="1" applyAlignment="1">
      <alignment wrapText="1"/>
    </xf>
    <xf numFmtId="4" fontId="40" fillId="0" borderId="0" xfId="2" applyNumberFormat="1" applyFont="1" applyFill="1" applyBorder="1" applyAlignment="1" applyProtection="1">
      <alignment vertical="center"/>
    </xf>
    <xf numFmtId="4" fontId="40" fillId="0" borderId="0" xfId="2" applyNumberFormat="1" applyFont="1" applyFill="1" applyBorder="1" applyAlignment="1">
      <alignment vertical="center"/>
    </xf>
    <xf numFmtId="4" fontId="40" fillId="0" borderId="0" xfId="2" applyNumberFormat="1" applyFont="1" applyFill="1" applyBorder="1" applyAlignment="1">
      <alignment horizontal="right" vertical="center"/>
    </xf>
    <xf numFmtId="0" fontId="37" fillId="0" borderId="0" xfId="0" applyFont="1"/>
    <xf numFmtId="1" fontId="37" fillId="0" borderId="0" xfId="0" applyNumberFormat="1" applyFont="1"/>
    <xf numFmtId="4" fontId="38" fillId="0" borderId="0" xfId="0" applyNumberFormat="1" applyFont="1"/>
    <xf numFmtId="4" fontId="37" fillId="0" borderId="0" xfId="0" applyNumberFormat="1" applyFont="1"/>
    <xf numFmtId="4" fontId="37" fillId="0" borderId="0" xfId="0" applyNumberFormat="1" applyFont="1" applyAlignment="1">
      <alignment horizontal="right" vertical="center"/>
    </xf>
    <xf numFmtId="0" fontId="31" fillId="0" borderId="1" xfId="0" applyFont="1" applyBorder="1" applyAlignment="1">
      <alignment vertical="center"/>
    </xf>
    <xf numFmtId="0" fontId="31" fillId="0" borderId="0" xfId="0" applyFont="1" applyAlignment="1">
      <alignment wrapText="1"/>
    </xf>
    <xf numFmtId="4" fontId="30" fillId="0" borderId="0" xfId="0" applyNumberFormat="1" applyFont="1" applyBorder="1"/>
    <xf numFmtId="4" fontId="30" fillId="0" borderId="0" xfId="0" applyNumberFormat="1" applyFont="1" applyBorder="1" applyAlignment="1">
      <alignment horizontal="right" vertical="center"/>
    </xf>
    <xf numFmtId="9" fontId="36" fillId="0" borderId="0" xfId="3" applyFont="1" applyFill="1" applyBorder="1" applyAlignment="1">
      <alignment horizontal="center" vertical="center"/>
    </xf>
    <xf numFmtId="4" fontId="36" fillId="0" borderId="0" xfId="3" applyNumberFormat="1" applyFont="1" applyFill="1" applyBorder="1" applyAlignment="1">
      <alignment horizontal="center" vertical="center"/>
    </xf>
    <xf numFmtId="9" fontId="28" fillId="0" borderId="0" xfId="3" applyFont="1" applyFill="1" applyBorder="1" applyAlignment="1">
      <alignment horizontal="center" vertical="center"/>
    </xf>
    <xf numFmtId="4" fontId="28" fillId="0" borderId="0" xfId="3" applyNumberFormat="1" applyFont="1" applyFill="1" applyBorder="1" applyAlignment="1">
      <alignment horizontal="center" vertical="center"/>
    </xf>
    <xf numFmtId="4" fontId="28" fillId="0" borderId="0" xfId="2" applyNumberFormat="1" applyFont="1" applyFill="1" applyBorder="1" applyAlignment="1" applyProtection="1">
      <alignment horizontal="center" vertical="center"/>
    </xf>
    <xf numFmtId="4" fontId="28" fillId="0" borderId="0" xfId="2" applyNumberFormat="1" applyFont="1" applyFill="1" applyBorder="1" applyAlignment="1">
      <alignment horizontal="center" vertical="center"/>
    </xf>
    <xf numFmtId="4" fontId="28" fillId="0" borderId="0" xfId="2" applyNumberFormat="1" applyFont="1" applyFill="1" applyBorder="1" applyAlignment="1">
      <alignment horizontal="right" vertical="center"/>
    </xf>
    <xf numFmtId="1" fontId="28" fillId="0" borderId="0" xfId="3" applyNumberFormat="1" applyFont="1" applyFill="1" applyBorder="1" applyAlignment="1">
      <alignment horizontal="center" vertical="center"/>
    </xf>
    <xf numFmtId="4" fontId="39" fillId="0" borderId="0" xfId="2" applyNumberFormat="1" applyFont="1" applyFill="1" applyBorder="1" applyAlignment="1" applyProtection="1">
      <alignment horizontal="center" vertical="center"/>
    </xf>
    <xf numFmtId="4" fontId="39" fillId="0" borderId="0" xfId="2" applyNumberFormat="1" applyFont="1" applyFill="1" applyBorder="1" applyAlignment="1">
      <alignment horizontal="center" vertical="center"/>
    </xf>
    <xf numFmtId="4" fontId="39" fillId="0" borderId="0" xfId="2" applyNumberFormat="1" applyFont="1" applyFill="1" applyBorder="1" applyAlignment="1">
      <alignment horizontal="right" vertical="center"/>
    </xf>
    <xf numFmtId="4" fontId="32" fillId="0" borderId="0" xfId="2" applyNumberFormat="1" applyFont="1" applyFill="1" applyBorder="1" applyAlignment="1" applyProtection="1">
      <alignment horizontal="center" vertical="center"/>
    </xf>
    <xf numFmtId="4" fontId="32" fillId="0" borderId="0" xfId="2" applyNumberFormat="1" applyFont="1" applyFill="1" applyBorder="1" applyAlignment="1">
      <alignment horizontal="center" vertical="center"/>
    </xf>
    <xf numFmtId="4" fontId="32" fillId="0" borderId="0" xfId="2" applyNumberFormat="1" applyFont="1" applyFill="1" applyBorder="1" applyAlignment="1">
      <alignment horizontal="right" vertical="center"/>
    </xf>
    <xf numFmtId="0" fontId="31" fillId="0" borderId="0" xfId="0" applyFont="1" applyBorder="1" applyAlignment="1">
      <alignment vertical="center"/>
    </xf>
    <xf numFmtId="0" fontId="31" fillId="0" borderId="0" xfId="0" applyFont="1" applyBorder="1" applyAlignment="1">
      <alignment horizontal="center" vertical="center"/>
    </xf>
    <xf numFmtId="1" fontId="31" fillId="0" borderId="0" xfId="0" applyNumberFormat="1" applyFont="1" applyBorder="1" applyAlignment="1">
      <alignment horizontal="center" vertical="center"/>
    </xf>
    <xf numFmtId="9" fontId="31" fillId="0" borderId="0" xfId="3" applyFont="1" applyFill="1" applyBorder="1" applyAlignment="1">
      <alignment horizontal="center" vertical="center"/>
    </xf>
    <xf numFmtId="4" fontId="31" fillId="0" borderId="0" xfId="3" applyNumberFormat="1" applyFont="1" applyFill="1" applyBorder="1" applyAlignment="1">
      <alignment horizontal="center" vertical="center"/>
    </xf>
    <xf numFmtId="4" fontId="31" fillId="0" borderId="0" xfId="2" applyNumberFormat="1" applyFont="1" applyFill="1" applyBorder="1" applyAlignment="1" applyProtection="1">
      <alignment horizontal="center" vertical="center"/>
    </xf>
    <xf numFmtId="4" fontId="31" fillId="0" borderId="0" xfId="2" applyNumberFormat="1" applyFont="1" applyFill="1" applyBorder="1" applyAlignment="1">
      <alignment horizontal="center" vertical="center"/>
    </xf>
    <xf numFmtId="4" fontId="31" fillId="0" borderId="0" xfId="2" applyNumberFormat="1" applyFont="1" applyFill="1" applyBorder="1" applyAlignment="1">
      <alignment horizontal="right" vertical="center"/>
    </xf>
    <xf numFmtId="0" fontId="31" fillId="0" borderId="0" xfId="0" applyFont="1" applyFill="1" applyBorder="1"/>
    <xf numFmtId="0" fontId="8" fillId="2" borderId="1" xfId="0" applyFont="1" applyFill="1" applyBorder="1" applyAlignment="1">
      <alignment horizontal="center" vertical="center" wrapText="1"/>
    </xf>
    <xf numFmtId="1" fontId="8" fillId="2" borderId="1" xfId="0" applyNumberFormat="1"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164" fontId="8" fillId="2" borderId="1" xfId="0" applyNumberFormat="1" applyFont="1" applyFill="1" applyBorder="1" applyAlignment="1">
      <alignment horizontal="center" vertical="center"/>
    </xf>
    <xf numFmtId="4" fontId="8" fillId="2" borderId="1" xfId="1" applyNumberFormat="1" applyFont="1" applyFill="1" applyBorder="1" applyAlignment="1" applyProtection="1">
      <alignment horizontal="center" vertical="center" wrapText="1"/>
    </xf>
    <xf numFmtId="0" fontId="8" fillId="3" borderId="1" xfId="0" applyFont="1" applyFill="1" applyBorder="1" applyAlignment="1">
      <alignment horizontal="center" vertical="center" wrapText="1"/>
    </xf>
    <xf numFmtId="4" fontId="11" fillId="0" borderId="1" xfId="0" applyNumberFormat="1" applyFont="1" applyFill="1" applyBorder="1" applyAlignment="1" applyProtection="1">
      <alignment horizontal="center" vertical="center" wrapText="1"/>
    </xf>
    <xf numFmtId="4" fontId="11" fillId="0" borderId="14" xfId="0" applyNumberFormat="1" applyFont="1" applyFill="1" applyBorder="1" applyAlignment="1" applyProtection="1">
      <alignment horizontal="center" vertical="center" wrapText="1"/>
    </xf>
    <xf numFmtId="0" fontId="6" fillId="0" borderId="0" xfId="4" applyFont="1" applyFill="1" applyBorder="1" applyAlignment="1">
      <alignment wrapText="1"/>
    </xf>
    <xf numFmtId="0" fontId="5" fillId="0" borderId="0" xfId="4" applyFont="1" applyFill="1" applyBorder="1" applyAlignment="1">
      <alignment wrapText="1"/>
    </xf>
    <xf numFmtId="4" fontId="8" fillId="0" borderId="0" xfId="0" applyNumberFormat="1" applyFont="1" applyFill="1" applyBorder="1" applyAlignment="1">
      <alignment horizontal="center"/>
    </xf>
    <xf numFmtId="4" fontId="5" fillId="0" borderId="0" xfId="0" applyNumberFormat="1" applyFont="1" applyFill="1" applyBorder="1" applyAlignment="1" applyProtection="1">
      <alignment vertical="center" wrapText="1"/>
    </xf>
    <xf numFmtId="0" fontId="7" fillId="0" borderId="2" xfId="4" applyFont="1" applyFill="1" applyBorder="1" applyAlignment="1">
      <alignment vertical="center" wrapText="1"/>
    </xf>
    <xf numFmtId="0" fontId="41" fillId="0" borderId="1" xfId="0" applyFont="1" applyFill="1" applyBorder="1" applyAlignment="1">
      <alignment vertical="center" wrapText="1"/>
    </xf>
    <xf numFmtId="0" fontId="41" fillId="0" borderId="3" xfId="0" applyFont="1" applyFill="1" applyBorder="1" applyAlignment="1">
      <alignment vertical="center" wrapText="1"/>
    </xf>
    <xf numFmtId="0" fontId="7" fillId="0" borderId="3" xfId="0" applyFont="1" applyFill="1" applyBorder="1" applyAlignment="1">
      <alignment horizontal="center" vertical="center"/>
    </xf>
    <xf numFmtId="1" fontId="7" fillId="0" borderId="1" xfId="0" applyNumberFormat="1" applyFont="1" applyFill="1" applyBorder="1" applyAlignment="1">
      <alignment horizontal="center" vertical="center"/>
    </xf>
    <xf numFmtId="4" fontId="8" fillId="0" borderId="1" xfId="0" applyNumberFormat="1" applyFont="1" applyFill="1" applyBorder="1" applyAlignment="1" applyProtection="1">
      <alignment horizontal="center" vertical="center" wrapText="1"/>
    </xf>
    <xf numFmtId="9" fontId="7" fillId="0" borderId="2" xfId="0" applyNumberFormat="1" applyFont="1" applyFill="1" applyBorder="1" applyAlignment="1">
      <alignment horizontal="center" vertical="center"/>
    </xf>
    <xf numFmtId="0" fontId="7" fillId="0" borderId="5" xfId="4" applyFont="1" applyFill="1" applyBorder="1" applyAlignment="1">
      <alignment vertical="center" wrapText="1"/>
    </xf>
    <xf numFmtId="0" fontId="41" fillId="0" borderId="6" xfId="0" applyFont="1" applyFill="1" applyBorder="1" applyAlignment="1">
      <alignment vertical="center" wrapText="1"/>
    </xf>
    <xf numFmtId="0" fontId="7" fillId="0" borderId="6" xfId="0" applyFont="1" applyFill="1" applyBorder="1" applyAlignment="1">
      <alignment horizontal="center" vertical="center"/>
    </xf>
    <xf numFmtId="1" fontId="7" fillId="0" borderId="7" xfId="0" applyNumberFormat="1" applyFont="1" applyFill="1" applyBorder="1" applyAlignment="1">
      <alignment horizontal="center" vertical="center"/>
    </xf>
    <xf numFmtId="4" fontId="8" fillId="0" borderId="4" xfId="0" applyNumberFormat="1" applyFont="1" applyFill="1" applyBorder="1" applyAlignment="1" applyProtection="1">
      <alignment horizontal="center" vertical="center" wrapText="1"/>
    </xf>
    <xf numFmtId="9" fontId="7" fillId="0" borderId="0" xfId="0" applyNumberFormat="1" applyFont="1" applyFill="1" applyBorder="1" applyAlignment="1">
      <alignment horizontal="center" vertical="center"/>
    </xf>
    <xf numFmtId="0" fontId="7" fillId="0" borderId="1" xfId="4" applyFont="1" applyFill="1" applyBorder="1" applyAlignment="1">
      <alignment vertical="center" wrapText="1"/>
    </xf>
    <xf numFmtId="0" fontId="7" fillId="0" borderId="1" xfId="0" applyFont="1" applyFill="1" applyBorder="1" applyAlignment="1">
      <alignment horizontal="center" vertical="center"/>
    </xf>
    <xf numFmtId="9" fontId="7" fillId="0" borderId="1" xfId="0" applyNumberFormat="1" applyFont="1" applyFill="1" applyBorder="1" applyAlignment="1">
      <alignment horizontal="center" vertical="center"/>
    </xf>
    <xf numFmtId="0" fontId="7" fillId="0" borderId="0" xfId="4" applyFont="1" applyFill="1" applyBorder="1" applyAlignment="1">
      <alignment vertical="top" wrapText="1"/>
    </xf>
    <xf numFmtId="0" fontId="5" fillId="0" borderId="0" xfId="0" applyFont="1" applyFill="1" applyBorder="1" applyAlignment="1">
      <alignment wrapText="1"/>
    </xf>
    <xf numFmtId="0" fontId="5" fillId="0" borderId="0" xfId="0" applyFont="1" applyFill="1" applyBorder="1" applyAlignment="1">
      <alignment horizontal="center"/>
    </xf>
    <xf numFmtId="4" fontId="8" fillId="0" borderId="0" xfId="0" applyNumberFormat="1" applyFont="1" applyFill="1" applyBorder="1" applyAlignment="1" applyProtection="1">
      <alignment horizontal="center" vertical="center" wrapText="1"/>
    </xf>
    <xf numFmtId="4" fontId="4" fillId="0" borderId="0" xfId="0" applyNumberFormat="1" applyFont="1" applyFill="1" applyBorder="1" applyAlignment="1" applyProtection="1">
      <alignment horizontal="center" vertical="center" wrapText="1"/>
    </xf>
    <xf numFmtId="4" fontId="4" fillId="0" borderId="14" xfId="1" applyNumberFormat="1" applyFont="1" applyFill="1" applyBorder="1" applyAlignment="1" applyProtection="1">
      <alignment horizontal="center"/>
    </xf>
    <xf numFmtId="4" fontId="4" fillId="0" borderId="1" xfId="0" applyNumberFormat="1" applyFont="1" applyFill="1" applyBorder="1" applyAlignment="1">
      <alignment horizontal="center"/>
    </xf>
    <xf numFmtId="4" fontId="4" fillId="0" borderId="1" xfId="0" applyNumberFormat="1" applyFont="1" applyFill="1" applyBorder="1" applyAlignment="1">
      <alignment horizontal="right" vertical="center"/>
    </xf>
    <xf numFmtId="0" fontId="6" fillId="0" borderId="0" xfId="0" applyFont="1" applyFill="1" applyBorder="1"/>
    <xf numFmtId="1" fontId="5" fillId="0" borderId="0" xfId="0" applyNumberFormat="1" applyFont="1" applyFill="1" applyBorder="1"/>
    <xf numFmtId="0" fontId="42" fillId="0" borderId="1" xfId="4" applyFont="1" applyFill="1" applyBorder="1" applyAlignment="1">
      <alignment vertical="center" wrapText="1"/>
    </xf>
    <xf numFmtId="1" fontId="7" fillId="0" borderId="1" xfId="0" applyNumberFormat="1" applyFont="1" applyFill="1" applyBorder="1" applyAlignment="1">
      <alignment horizontal="right" vertical="center"/>
    </xf>
    <xf numFmtId="4" fontId="8" fillId="0" borderId="1" xfId="0" applyNumberFormat="1" applyFont="1" applyBorder="1" applyAlignment="1">
      <alignment vertical="center"/>
    </xf>
    <xf numFmtId="0" fontId="7" fillId="0" borderId="1" xfId="0" applyFont="1" applyFill="1" applyBorder="1" applyAlignment="1">
      <alignment vertical="center" wrapText="1"/>
    </xf>
    <xf numFmtId="3" fontId="7" fillId="0" borderId="1" xfId="0" applyNumberFormat="1" applyFont="1" applyFill="1" applyBorder="1" applyAlignment="1" applyProtection="1">
      <alignment vertical="center" wrapText="1"/>
    </xf>
    <xf numFmtId="3" fontId="7" fillId="0" borderId="1" xfId="0" applyNumberFormat="1" applyFont="1" applyFill="1" applyBorder="1" applyAlignment="1" applyProtection="1">
      <alignment vertical="center" wrapText="1"/>
      <protection locked="0"/>
    </xf>
    <xf numFmtId="0" fontId="42" fillId="0" borderId="1" xfId="0" applyFont="1" applyFill="1" applyBorder="1" applyAlignment="1">
      <alignment vertical="center" wrapText="1"/>
    </xf>
    <xf numFmtId="4" fontId="8" fillId="0" borderId="1" xfId="0" applyNumberFormat="1" applyFont="1" applyFill="1" applyBorder="1" applyAlignment="1" applyProtection="1">
      <alignment horizontal="right" vertical="center" wrapText="1"/>
    </xf>
    <xf numFmtId="4" fontId="8" fillId="0" borderId="3" xfId="0" applyNumberFormat="1" applyFont="1" applyFill="1" applyBorder="1" applyAlignment="1" applyProtection="1">
      <alignment horizontal="right" vertical="center" wrapText="1"/>
    </xf>
    <xf numFmtId="0" fontId="7" fillId="0" borderId="1" xfId="0" applyFont="1" applyFill="1" applyBorder="1" applyAlignment="1">
      <alignment horizontal="center" vertical="center" wrapText="1"/>
    </xf>
    <xf numFmtId="0" fontId="7" fillId="0" borderId="0" xfId="0" applyFont="1" applyAlignment="1">
      <alignment vertical="center"/>
    </xf>
    <xf numFmtId="1" fontId="7" fillId="0" borderId="0" xfId="0" applyNumberFormat="1" applyFont="1" applyAlignment="1">
      <alignment vertical="center"/>
    </xf>
    <xf numFmtId="4" fontId="4" fillId="0" borderId="1" xfId="1" applyNumberFormat="1" applyFont="1" applyFill="1" applyBorder="1" applyAlignment="1" applyProtection="1">
      <alignment horizontal="center" vertical="center"/>
    </xf>
    <xf numFmtId="4" fontId="4" fillId="0" borderId="1" xfId="0" applyNumberFormat="1" applyFont="1" applyFill="1" applyBorder="1" applyAlignment="1">
      <alignment horizontal="center" vertical="center"/>
    </xf>
    <xf numFmtId="0" fontId="5" fillId="0" borderId="0" xfId="0" applyFont="1" applyFill="1" applyBorder="1" applyAlignment="1">
      <alignment horizontal="center" vertical="center" wrapText="1"/>
    </xf>
    <xf numFmtId="1" fontId="5" fillId="0" borderId="0" xfId="0" applyNumberFormat="1" applyFont="1" applyFill="1" applyBorder="1" applyAlignment="1">
      <alignment horizontal="center" vertical="center" wrapText="1"/>
    </xf>
    <xf numFmtId="0" fontId="5" fillId="0" borderId="2" xfId="0" applyFont="1" applyFill="1" applyBorder="1"/>
    <xf numFmtId="0" fontId="7" fillId="0" borderId="1" xfId="4" applyFont="1" applyFill="1" applyBorder="1" applyAlignment="1">
      <alignment horizontal="left" vertical="center" wrapText="1"/>
    </xf>
    <xf numFmtId="3" fontId="3" fillId="0" borderId="1" xfId="0" applyNumberFormat="1" applyFont="1" applyFill="1" applyBorder="1" applyAlignment="1" applyProtection="1">
      <alignment wrapText="1"/>
    </xf>
    <xf numFmtId="4" fontId="4" fillId="0" borderId="1" xfId="1" applyNumberFormat="1" applyFont="1" applyFill="1" applyBorder="1" applyAlignment="1" applyProtection="1">
      <alignment horizontal="center"/>
    </xf>
    <xf numFmtId="0" fontId="3" fillId="0" borderId="14" xfId="0" applyFont="1" applyBorder="1"/>
    <xf numFmtId="0" fontId="6" fillId="0" borderId="15" xfId="0" applyFont="1" applyBorder="1"/>
    <xf numFmtId="0" fontId="3" fillId="0" borderId="15" xfId="0" applyFont="1" applyBorder="1"/>
    <xf numFmtId="1" fontId="3" fillId="0" borderId="15" xfId="0" applyNumberFormat="1" applyFont="1" applyBorder="1"/>
    <xf numFmtId="4" fontId="8" fillId="0" borderId="15" xfId="0" applyNumberFormat="1" applyFont="1" applyBorder="1"/>
    <xf numFmtId="4" fontId="3" fillId="0" borderId="15" xfId="0" applyNumberFormat="1" applyFont="1" applyBorder="1"/>
    <xf numFmtId="4" fontId="3" fillId="0" borderId="15" xfId="0" applyNumberFormat="1" applyFont="1" applyBorder="1" applyAlignment="1">
      <alignment horizontal="right" vertical="center"/>
    </xf>
    <xf numFmtId="0" fontId="3" fillId="0" borderId="1" xfId="0" applyFont="1" applyBorder="1" applyAlignment="1">
      <alignment vertical="center"/>
    </xf>
    <xf numFmtId="3" fontId="7" fillId="0" borderId="1" xfId="0" applyNumberFormat="1" applyFont="1" applyFill="1" applyBorder="1" applyAlignment="1" applyProtection="1">
      <alignment wrapText="1"/>
    </xf>
    <xf numFmtId="0" fontId="3" fillId="0" borderId="1" xfId="0" applyFont="1" applyBorder="1"/>
    <xf numFmtId="166" fontId="7" fillId="0" borderId="10" xfId="1" applyNumberFormat="1" applyFont="1" applyFill="1" applyBorder="1" applyAlignment="1" applyProtection="1">
      <alignment vertical="center"/>
    </xf>
    <xf numFmtId="4" fontId="8" fillId="0" borderId="12" xfId="1" applyNumberFormat="1" applyFont="1" applyFill="1" applyBorder="1" applyAlignment="1" applyProtection="1">
      <alignment vertical="center"/>
    </xf>
    <xf numFmtId="0" fontId="7" fillId="0" borderId="6" xfId="0" applyNumberFormat="1" applyFont="1" applyBorder="1" applyAlignment="1">
      <alignment wrapText="1"/>
    </xf>
    <xf numFmtId="0" fontId="3" fillId="0" borderId="6" xfId="0" applyFont="1" applyBorder="1"/>
    <xf numFmtId="1" fontId="7" fillId="0" borderId="1" xfId="1" applyNumberFormat="1" applyFont="1" applyFill="1" applyBorder="1" applyAlignment="1" applyProtection="1">
      <alignment vertical="center"/>
    </xf>
    <xf numFmtId="4" fontId="8" fillId="0" borderId="1" xfId="1" applyNumberFormat="1" applyFont="1" applyFill="1" applyBorder="1" applyAlignment="1" applyProtection="1">
      <alignment vertical="center"/>
    </xf>
    <xf numFmtId="166" fontId="7" fillId="0" borderId="0" xfId="1" applyNumberFormat="1" applyFont="1" applyFill="1" applyBorder="1" applyAlignment="1" applyProtection="1">
      <alignment vertical="center"/>
    </xf>
    <xf numFmtId="1" fontId="7" fillId="0" borderId="0" xfId="1" applyNumberFormat="1" applyFont="1" applyFill="1" applyBorder="1" applyAlignment="1" applyProtection="1">
      <alignment vertical="center"/>
    </xf>
    <xf numFmtId="166" fontId="3" fillId="0" borderId="1" xfId="1" applyNumberFormat="1" applyFont="1" applyFill="1" applyBorder="1" applyAlignment="1" applyProtection="1">
      <alignment vertical="center"/>
    </xf>
    <xf numFmtId="4" fontId="3" fillId="0" borderId="1" xfId="1" applyNumberFormat="1" applyFont="1" applyFill="1" applyBorder="1" applyAlignment="1" applyProtection="1">
      <alignment vertical="center"/>
    </xf>
    <xf numFmtId="0" fontId="7" fillId="0" borderId="6" xfId="0" applyFont="1" applyBorder="1" applyAlignment="1">
      <alignment wrapText="1"/>
    </xf>
    <xf numFmtId="166" fontId="7" fillId="0" borderId="1" xfId="1" applyNumberFormat="1" applyFont="1" applyFill="1" applyBorder="1" applyAlignment="1" applyProtection="1">
      <alignment vertical="center"/>
    </xf>
    <xf numFmtId="4" fontId="8" fillId="0" borderId="14" xfId="1" applyNumberFormat="1" applyFont="1" applyFill="1" applyBorder="1" applyAlignment="1" applyProtection="1">
      <alignment vertical="center"/>
    </xf>
    <xf numFmtId="4" fontId="8" fillId="0" borderId="0" xfId="1" applyNumberFormat="1" applyFont="1" applyFill="1" applyBorder="1" applyAlignment="1" applyProtection="1">
      <alignment vertical="center"/>
    </xf>
    <xf numFmtId="166" fontId="3" fillId="0" borderId="0" xfId="1" applyNumberFormat="1" applyFont="1" applyFill="1" applyBorder="1" applyAlignment="1" applyProtection="1">
      <alignment vertical="center"/>
    </xf>
    <xf numFmtId="4" fontId="3" fillId="0" borderId="0" xfId="1" applyNumberFormat="1" applyFont="1" applyFill="1" applyBorder="1" applyAlignment="1" applyProtection="1">
      <alignment vertical="center"/>
    </xf>
    <xf numFmtId="166" fontId="7" fillId="0" borderId="20" xfId="1" applyNumberFormat="1" applyFont="1" applyFill="1" applyBorder="1" applyAlignment="1" applyProtection="1">
      <alignment vertical="center"/>
    </xf>
    <xf numFmtId="4" fontId="8" fillId="0" borderId="10" xfId="1" applyNumberFormat="1" applyFont="1" applyFill="1" applyBorder="1" applyAlignment="1" applyProtection="1">
      <alignment vertical="center"/>
    </xf>
    <xf numFmtId="0" fontId="7" fillId="0" borderId="6" xfId="0" applyFont="1" applyBorder="1"/>
    <xf numFmtId="3" fontId="7" fillId="0" borderId="6" xfId="0" applyNumberFormat="1" applyFont="1" applyFill="1" applyBorder="1" applyAlignment="1" applyProtection="1">
      <alignment wrapText="1"/>
    </xf>
    <xf numFmtId="1" fontId="7" fillId="0" borderId="6" xfId="1" applyNumberFormat="1" applyFont="1" applyFill="1" applyBorder="1" applyAlignment="1" applyProtection="1">
      <alignment vertical="center"/>
    </xf>
    <xf numFmtId="4" fontId="8" fillId="0" borderId="1" xfId="1" applyNumberFormat="1" applyFont="1" applyFill="1" applyBorder="1" applyAlignment="1" applyProtection="1"/>
    <xf numFmtId="166" fontId="4" fillId="0" borderId="10" xfId="1" applyNumberFormat="1" applyFont="1" applyFill="1" applyBorder="1" applyAlignment="1" applyProtection="1"/>
    <xf numFmtId="4" fontId="4" fillId="0" borderId="0" xfId="1" applyNumberFormat="1" applyFont="1" applyFill="1" applyBorder="1" applyAlignment="1" applyProtection="1"/>
    <xf numFmtId="0" fontId="6" fillId="0" borderId="0" xfId="0" applyFont="1" applyFill="1" applyBorder="1" applyAlignment="1">
      <alignment wrapText="1"/>
    </xf>
    <xf numFmtId="0" fontId="5" fillId="0" borderId="18" xfId="0" applyFont="1" applyFill="1" applyBorder="1" applyAlignment="1">
      <alignment vertical="center"/>
    </xf>
    <xf numFmtId="0" fontId="5" fillId="0" borderId="1" xfId="0" applyFont="1" applyFill="1" applyBorder="1" applyAlignment="1">
      <alignment vertical="center" wrapText="1"/>
    </xf>
    <xf numFmtId="0" fontId="5" fillId="0" borderId="21" xfId="0" applyFont="1" applyFill="1" applyBorder="1" applyAlignment="1">
      <alignment horizontal="center" vertical="center" wrapText="1"/>
    </xf>
    <xf numFmtId="1" fontId="5" fillId="0" borderId="19" xfId="0" applyNumberFormat="1" applyFont="1" applyFill="1" applyBorder="1" applyAlignment="1">
      <alignment horizontal="center" vertical="center" wrapText="1"/>
    </xf>
    <xf numFmtId="4" fontId="8" fillId="0" borderId="1" xfId="0" applyNumberFormat="1" applyFont="1" applyFill="1" applyBorder="1" applyAlignment="1" applyProtection="1">
      <alignment vertical="center" wrapText="1"/>
    </xf>
    <xf numFmtId="4" fontId="6" fillId="0" borderId="11" xfId="0" applyNumberFormat="1" applyFont="1" applyFill="1" applyBorder="1" applyAlignment="1" applyProtection="1">
      <alignment horizontal="center" vertical="center" wrapText="1"/>
    </xf>
    <xf numFmtId="0" fontId="6" fillId="0" borderId="0" xfId="0" applyFont="1" applyFill="1" applyBorder="1" applyAlignment="1">
      <alignment horizontal="left" vertical="center"/>
    </xf>
    <xf numFmtId="0" fontId="8" fillId="0" borderId="0" xfId="0" applyFont="1" applyFill="1" applyBorder="1" applyAlignment="1">
      <alignment horizontal="left" vertical="center" wrapText="1"/>
    </xf>
    <xf numFmtId="1" fontId="6" fillId="0" borderId="0" xfId="0" applyNumberFormat="1" applyFont="1" applyFill="1" applyBorder="1" applyAlignment="1">
      <alignment horizontal="center" vertical="center" wrapText="1"/>
    </xf>
    <xf numFmtId="9" fontId="5" fillId="0" borderId="0" xfId="0" applyNumberFormat="1" applyFont="1" applyFill="1" applyBorder="1" applyAlignment="1">
      <alignment horizontal="center" vertical="center"/>
    </xf>
    <xf numFmtId="4" fontId="5" fillId="0" borderId="0" xfId="1" applyNumberFormat="1" applyFont="1" applyFill="1" applyBorder="1" applyAlignment="1" applyProtection="1">
      <alignment vertical="center"/>
    </xf>
    <xf numFmtId="4" fontId="5" fillId="0" borderId="0" xfId="0" applyNumberFormat="1" applyFont="1" applyFill="1" applyBorder="1" applyAlignment="1">
      <alignment vertical="center"/>
    </xf>
    <xf numFmtId="0" fontId="7" fillId="0" borderId="1" xfId="0" applyFont="1" applyFill="1" applyBorder="1" applyAlignment="1">
      <alignment vertical="center"/>
    </xf>
    <xf numFmtId="0" fontId="7" fillId="0" borderId="12" xfId="0" applyFont="1" applyFill="1" applyBorder="1" applyAlignment="1">
      <alignment horizontal="center" vertical="center" wrapText="1"/>
    </xf>
    <xf numFmtId="0" fontId="7" fillId="0" borderId="13" xfId="0" applyFont="1" applyFill="1" applyBorder="1" applyAlignment="1">
      <alignment horizontal="center" vertical="center" wrapText="1"/>
    </xf>
    <xf numFmtId="9" fontId="7" fillId="0" borderId="20" xfId="0" applyNumberFormat="1" applyFont="1" applyFill="1" applyBorder="1" applyAlignment="1">
      <alignment horizontal="center" vertical="center"/>
    </xf>
    <xf numFmtId="0" fontId="7" fillId="0" borderId="2" xfId="0" applyFont="1" applyFill="1" applyBorder="1" applyAlignment="1">
      <alignment horizontal="center" vertical="center" wrapText="1"/>
    </xf>
    <xf numFmtId="9" fontId="7" fillId="0" borderId="16" xfId="0" applyNumberFormat="1" applyFont="1" applyFill="1" applyBorder="1" applyAlignment="1">
      <alignment horizontal="center" vertical="center"/>
    </xf>
    <xf numFmtId="1" fontId="7" fillId="0" borderId="0" xfId="0" applyNumberFormat="1" applyFont="1" applyFill="1" applyBorder="1" applyAlignment="1">
      <alignment horizontal="center" vertical="center"/>
    </xf>
    <xf numFmtId="4" fontId="8" fillId="0" borderId="14" xfId="0" applyNumberFormat="1" applyFont="1" applyFill="1" applyBorder="1" applyAlignment="1" applyProtection="1">
      <alignment horizontal="center" vertical="center" wrapText="1"/>
    </xf>
    <xf numFmtId="9" fontId="4" fillId="0" borderId="1" xfId="0" applyNumberFormat="1" applyFont="1" applyFill="1" applyBorder="1" applyAlignment="1">
      <alignment horizontal="center" vertical="center"/>
    </xf>
    <xf numFmtId="0" fontId="8" fillId="0" borderId="0" xfId="0" applyFont="1" applyFill="1" applyBorder="1" applyAlignment="1">
      <alignment vertical="center"/>
    </xf>
    <xf numFmtId="0" fontId="7" fillId="0" borderId="29" xfId="0" applyFont="1" applyFill="1" applyBorder="1" applyAlignment="1">
      <alignment horizontal="left" vertical="center" wrapText="1"/>
    </xf>
    <xf numFmtId="0" fontId="7" fillId="0" borderId="30" xfId="0" applyFont="1" applyFill="1" applyBorder="1" applyAlignment="1">
      <alignment horizontal="center" vertical="center" wrapText="1"/>
    </xf>
    <xf numFmtId="0" fontId="7" fillId="0" borderId="29" xfId="0" applyFont="1" applyFill="1" applyBorder="1" applyAlignment="1">
      <alignment horizontal="center" vertical="center" wrapText="1"/>
    </xf>
    <xf numFmtId="0" fontId="7" fillId="0" borderId="17" xfId="0" applyFont="1" applyFill="1" applyBorder="1" applyAlignment="1">
      <alignment horizontal="left" vertical="center" wrapText="1"/>
    </xf>
    <xf numFmtId="0" fontId="7" fillId="0" borderId="18" xfId="0" applyFont="1" applyFill="1" applyBorder="1" applyAlignment="1">
      <alignment horizontal="left" vertical="center" wrapText="1"/>
    </xf>
    <xf numFmtId="0" fontId="7" fillId="0" borderId="22" xfId="0" applyFont="1" applyFill="1" applyBorder="1" applyAlignment="1">
      <alignment horizontal="center" vertical="center" wrapText="1"/>
    </xf>
    <xf numFmtId="0" fontId="7" fillId="0" borderId="18" xfId="0" applyFont="1" applyFill="1" applyBorder="1" applyAlignment="1">
      <alignment horizontal="center" vertical="center" wrapText="1"/>
    </xf>
    <xf numFmtId="0" fontId="7" fillId="0" borderId="9" xfId="0" applyFont="1" applyFill="1" applyBorder="1" applyAlignment="1">
      <alignment vertical="center" wrapText="1"/>
    </xf>
    <xf numFmtId="0" fontId="7" fillId="0" borderId="9" xfId="0" applyFont="1" applyFill="1" applyBorder="1" applyAlignment="1">
      <alignment horizontal="center" vertical="center" wrapText="1"/>
    </xf>
    <xf numFmtId="0" fontId="7" fillId="0" borderId="21" xfId="0" applyFont="1" applyFill="1" applyBorder="1" applyAlignment="1">
      <alignment vertical="center" wrapText="1"/>
    </xf>
    <xf numFmtId="0" fontId="7" fillId="0" borderId="23" xfId="0" applyFont="1" applyFill="1" applyBorder="1" applyAlignment="1">
      <alignment vertical="center" wrapText="1"/>
    </xf>
    <xf numFmtId="0" fontId="7" fillId="0" borderId="23" xfId="0" applyFont="1" applyFill="1" applyBorder="1" applyAlignment="1">
      <alignment horizontal="center" vertical="center" wrapText="1"/>
    </xf>
    <xf numFmtId="0" fontId="7" fillId="0" borderId="19" xfId="0" applyFont="1" applyFill="1" applyBorder="1" applyAlignment="1">
      <alignment horizontal="center" vertical="center" wrapText="1"/>
    </xf>
    <xf numFmtId="0" fontId="7" fillId="0" borderId="10" xfId="4" applyFont="1" applyFill="1" applyBorder="1" applyAlignment="1">
      <alignment vertical="center" wrapText="1"/>
    </xf>
    <xf numFmtId="0" fontId="7" fillId="0" borderId="10" xfId="4" applyFont="1" applyFill="1" applyBorder="1" applyAlignment="1">
      <alignment horizontal="center" vertical="center" wrapText="1"/>
    </xf>
    <xf numFmtId="0" fontId="7" fillId="0" borderId="20" xfId="4" applyFont="1" applyFill="1" applyBorder="1" applyAlignment="1">
      <alignment horizontal="center" vertical="center" wrapText="1"/>
    </xf>
    <xf numFmtId="0" fontId="7" fillId="0" borderId="21" xfId="4" applyFont="1" applyFill="1" applyBorder="1" applyAlignment="1">
      <alignment vertical="center" wrapText="1"/>
    </xf>
    <xf numFmtId="0" fontId="7" fillId="0" borderId="21" xfId="4" applyFont="1" applyFill="1" applyBorder="1" applyAlignment="1">
      <alignment horizontal="center" vertical="center" wrapText="1"/>
    </xf>
    <xf numFmtId="0" fontId="7" fillId="0" borderId="19" xfId="4" applyFont="1" applyFill="1" applyBorder="1" applyAlignment="1">
      <alignment horizontal="center" vertical="center" wrapText="1"/>
    </xf>
    <xf numFmtId="0" fontId="10" fillId="0" borderId="0" xfId="4" applyFont="1" applyFill="1" applyBorder="1" applyAlignment="1">
      <alignment vertical="center" wrapText="1"/>
    </xf>
    <xf numFmtId="0" fontId="12" fillId="0" borderId="0" xfId="0" applyFont="1" applyFill="1" applyBorder="1" applyAlignment="1">
      <alignment vertical="center" wrapText="1"/>
    </xf>
    <xf numFmtId="0" fontId="12" fillId="2" borderId="1" xfId="0" applyFont="1" applyFill="1" applyBorder="1" applyAlignment="1">
      <alignment horizontal="center" vertical="center" wrapText="1"/>
    </xf>
    <xf numFmtId="4" fontId="12" fillId="2" borderId="1" xfId="0" applyNumberFormat="1" applyFont="1" applyFill="1" applyBorder="1" applyAlignment="1">
      <alignment horizontal="center" vertical="center" wrapText="1"/>
    </xf>
    <xf numFmtId="0" fontId="9" fillId="0" borderId="1" xfId="0" applyFont="1" applyFill="1" applyBorder="1" applyAlignment="1">
      <alignment vertical="center"/>
    </xf>
    <xf numFmtId="0" fontId="9" fillId="0" borderId="1" xfId="4" applyFont="1" applyFill="1" applyBorder="1" applyAlignment="1">
      <alignment vertical="center" wrapText="1"/>
    </xf>
    <xf numFmtId="0" fontId="9" fillId="0" borderId="1" xfId="0" applyFont="1" applyFill="1" applyBorder="1" applyAlignment="1">
      <alignment horizontal="center" vertical="center"/>
    </xf>
    <xf numFmtId="0" fontId="9" fillId="0" borderId="8" xfId="0" applyFont="1" applyFill="1" applyBorder="1" applyAlignment="1">
      <alignment vertical="center"/>
    </xf>
    <xf numFmtId="0" fontId="9" fillId="0" borderId="17" xfId="4" applyFont="1" applyFill="1" applyBorder="1" applyAlignment="1">
      <alignment vertical="center" wrapText="1"/>
    </xf>
    <xf numFmtId="0" fontId="9" fillId="0" borderId="9" xfId="0" applyFont="1" applyFill="1" applyBorder="1" applyAlignment="1">
      <alignment horizontal="center" vertical="center"/>
    </xf>
    <xf numFmtId="0" fontId="9" fillId="0" borderId="22" xfId="0" applyFont="1" applyFill="1" applyBorder="1" applyAlignment="1">
      <alignment vertical="center"/>
    </xf>
    <xf numFmtId="0" fontId="9" fillId="0" borderId="19" xfId="0" applyFont="1" applyFill="1" applyBorder="1" applyAlignment="1">
      <alignment horizontal="center" vertical="center"/>
    </xf>
    <xf numFmtId="0" fontId="9" fillId="0" borderId="22" xfId="0" applyFont="1" applyFill="1" applyBorder="1" applyAlignment="1">
      <alignment vertical="center" wrapText="1"/>
    </xf>
    <xf numFmtId="0" fontId="9" fillId="0" borderId="6" xfId="0" applyFont="1" applyFill="1" applyBorder="1" applyAlignment="1">
      <alignment horizontal="center" vertical="center" wrapText="1"/>
    </xf>
    <xf numFmtId="0" fontId="9" fillId="0" borderId="6" xfId="0" applyFont="1" applyFill="1" applyBorder="1" applyAlignment="1">
      <alignment horizontal="center" vertical="center"/>
    </xf>
    <xf numFmtId="4" fontId="10" fillId="0" borderId="6" xfId="0" applyNumberFormat="1" applyFont="1" applyFill="1" applyBorder="1" applyAlignment="1" applyProtection="1">
      <alignment horizontal="center" vertical="center" wrapText="1"/>
    </xf>
    <xf numFmtId="0" fontId="9" fillId="0" borderId="0" xfId="0" applyFont="1" applyFill="1" applyBorder="1"/>
    <xf numFmtId="0" fontId="10" fillId="0" borderId="0" xfId="0" applyFont="1" applyFill="1" applyBorder="1" applyAlignment="1">
      <alignment vertical="center" wrapText="1"/>
    </xf>
    <xf numFmtId="1" fontId="9" fillId="0" borderId="0" xfId="0" applyNumberFormat="1" applyFont="1" applyFill="1" applyBorder="1" applyAlignment="1">
      <alignment horizontal="center"/>
    </xf>
    <xf numFmtId="4" fontId="9" fillId="0" borderId="0" xfId="0" applyNumberFormat="1" applyFont="1" applyFill="1" applyBorder="1" applyAlignment="1" applyProtection="1">
      <alignment vertical="center" wrapText="1"/>
    </xf>
    <xf numFmtId="4" fontId="9" fillId="0" borderId="0" xfId="0" applyNumberFormat="1" applyFont="1" applyFill="1" applyBorder="1"/>
    <xf numFmtId="0" fontId="9" fillId="0" borderId="17" xfId="0" applyFont="1" applyFill="1" applyBorder="1"/>
    <xf numFmtId="0" fontId="9" fillId="0" borderId="1" xfId="4" applyFont="1" applyFill="1" applyBorder="1" applyAlignment="1">
      <alignment wrapText="1"/>
    </xf>
    <xf numFmtId="9" fontId="43" fillId="0" borderId="1" xfId="0" applyNumberFormat="1" applyFont="1" applyFill="1" applyBorder="1" applyAlignment="1">
      <alignment horizontal="center" vertical="center"/>
    </xf>
    <xf numFmtId="0" fontId="9" fillId="0" borderId="1" xfId="0" applyFont="1" applyFill="1" applyBorder="1" applyAlignment="1">
      <alignment wrapText="1"/>
    </xf>
    <xf numFmtId="9" fontId="43" fillId="0" borderId="6" xfId="0" applyNumberFormat="1" applyFont="1" applyFill="1" applyBorder="1" applyAlignment="1">
      <alignment horizontal="center" vertical="center"/>
    </xf>
    <xf numFmtId="0" fontId="9" fillId="0" borderId="8" xfId="0" applyFont="1" applyFill="1" applyBorder="1"/>
    <xf numFmtId="0" fontId="9" fillId="0" borderId="5" xfId="4" applyFont="1" applyFill="1" applyBorder="1" applyAlignment="1">
      <alignment wrapText="1"/>
    </xf>
    <xf numFmtId="0" fontId="9" fillId="0" borderId="2" xfId="4" applyFont="1" applyFill="1" applyBorder="1" applyAlignment="1">
      <alignment wrapText="1"/>
    </xf>
    <xf numFmtId="0" fontId="9" fillId="0" borderId="24" xfId="4" applyFont="1" applyFill="1" applyBorder="1" applyAlignment="1">
      <alignment wrapText="1"/>
    </xf>
    <xf numFmtId="9" fontId="43" fillId="0" borderId="14" xfId="0" applyNumberFormat="1" applyFont="1" applyFill="1" applyBorder="1" applyAlignment="1">
      <alignment horizontal="center" vertical="center"/>
    </xf>
    <xf numFmtId="0" fontId="9" fillId="0" borderId="14" xfId="0" applyFont="1" applyFill="1" applyBorder="1" applyAlignment="1">
      <alignment horizontal="center" vertical="center" wrapText="1"/>
    </xf>
    <xf numFmtId="0" fontId="9" fillId="0" borderId="0" xfId="4" applyFont="1" applyFill="1" applyBorder="1" applyAlignment="1">
      <alignment wrapText="1"/>
    </xf>
    <xf numFmtId="4" fontId="11" fillId="0" borderId="1" xfId="2" applyNumberFormat="1" applyFont="1" applyFill="1" applyBorder="1" applyAlignment="1" applyProtection="1">
      <alignment vertical="center"/>
    </xf>
    <xf numFmtId="4" fontId="11" fillId="0" borderId="1" xfId="2" applyNumberFormat="1" applyFont="1" applyFill="1" applyBorder="1" applyAlignment="1">
      <alignment vertical="center"/>
    </xf>
    <xf numFmtId="4" fontId="11" fillId="0" borderId="1" xfId="2" applyNumberFormat="1" applyFont="1" applyFill="1" applyBorder="1" applyAlignment="1">
      <alignment horizontal="right" vertical="center"/>
    </xf>
    <xf numFmtId="4" fontId="10" fillId="0" borderId="0" xfId="0" applyNumberFormat="1" applyFont="1" applyFill="1" applyBorder="1" applyAlignment="1">
      <alignment horizontal="center"/>
    </xf>
    <xf numFmtId="0" fontId="9" fillId="0" borderId="17" xfId="4" applyFont="1" applyFill="1" applyBorder="1" applyAlignment="1">
      <alignment wrapText="1"/>
    </xf>
    <xf numFmtId="4" fontId="10" fillId="0" borderId="23" xfId="2" applyNumberFormat="1" applyFont="1" applyFill="1" applyBorder="1" applyAlignment="1" applyProtection="1">
      <alignment horizontal="center" vertical="center" wrapText="1"/>
    </xf>
    <xf numFmtId="0" fontId="9" fillId="0" borderId="12" xfId="0" applyFont="1" applyFill="1" applyBorder="1"/>
    <xf numFmtId="0" fontId="9" fillId="0" borderId="13" xfId="4" applyFont="1" applyFill="1" applyBorder="1" applyAlignment="1">
      <alignment wrapText="1"/>
    </xf>
    <xf numFmtId="4" fontId="10" fillId="0" borderId="10" xfId="2" applyNumberFormat="1" applyFont="1" applyFill="1" applyBorder="1" applyAlignment="1" applyProtection="1">
      <alignment horizontal="center" vertical="center" wrapText="1"/>
    </xf>
    <xf numFmtId="0" fontId="9" fillId="0" borderId="1" xfId="0" applyFont="1" applyFill="1" applyBorder="1"/>
    <xf numFmtId="4" fontId="10" fillId="0" borderId="1" xfId="2" applyNumberFormat="1" applyFont="1" applyFill="1" applyBorder="1" applyAlignment="1" applyProtection="1">
      <alignment horizontal="center" vertical="center" wrapText="1"/>
    </xf>
    <xf numFmtId="0" fontId="17" fillId="0" borderId="1" xfId="0" applyFont="1" applyFill="1" applyBorder="1" applyAlignment="1">
      <alignment horizontal="center" vertical="center" wrapText="1"/>
    </xf>
    <xf numFmtId="0" fontId="9" fillId="0" borderId="0" xfId="0" applyFont="1"/>
    <xf numFmtId="0" fontId="10" fillId="0" borderId="0" xfId="0" applyFont="1" applyAlignment="1">
      <alignment wrapText="1"/>
    </xf>
    <xf numFmtId="1" fontId="9" fillId="0" borderId="0" xfId="0" applyNumberFormat="1" applyFont="1"/>
    <xf numFmtId="0" fontId="9" fillId="0" borderId="1" xfId="0" applyFont="1" applyBorder="1" applyAlignment="1">
      <alignment horizontal="center" vertical="center"/>
    </xf>
    <xf numFmtId="0" fontId="9" fillId="0" borderId="1" xfId="0" applyFont="1" applyBorder="1" applyAlignment="1">
      <alignment horizontal="left" vertical="center" wrapText="1"/>
    </xf>
    <xf numFmtId="1" fontId="9" fillId="0" borderId="1" xfId="0" applyNumberFormat="1" applyFont="1" applyBorder="1" applyAlignment="1">
      <alignment horizontal="center" vertical="center"/>
    </xf>
    <xf numFmtId="4" fontId="10" fillId="0" borderId="1" xfId="1" applyNumberFormat="1" applyFont="1" applyBorder="1" applyAlignment="1">
      <alignment horizontal="center" vertical="center" wrapText="1"/>
    </xf>
    <xf numFmtId="9" fontId="9" fillId="0" borderId="1" xfId="3" applyFont="1" applyFill="1" applyBorder="1" applyAlignment="1">
      <alignment horizontal="center" vertical="center"/>
    </xf>
    <xf numFmtId="0" fontId="9" fillId="0" borderId="1" xfId="0" applyFont="1" applyBorder="1" applyAlignment="1">
      <alignment horizontal="center" vertical="center" wrapText="1"/>
    </xf>
    <xf numFmtId="0" fontId="9" fillId="0" borderId="0" xfId="0" applyFont="1" applyBorder="1"/>
    <xf numFmtId="1" fontId="9" fillId="0" borderId="0" xfId="0" applyNumberFormat="1" applyFont="1" applyBorder="1"/>
    <xf numFmtId="4" fontId="10" fillId="0" borderId="1" xfId="0" applyNumberFormat="1" applyFont="1" applyFill="1" applyBorder="1" applyAlignment="1">
      <alignment horizontal="center" vertical="center"/>
    </xf>
    <xf numFmtId="164" fontId="11" fillId="0" borderId="1" xfId="0" applyNumberFormat="1" applyFont="1" applyFill="1" applyBorder="1" applyAlignment="1">
      <alignment horizontal="center" vertical="center"/>
    </xf>
    <xf numFmtId="4" fontId="11" fillId="0" borderId="1" xfId="2" applyNumberFormat="1" applyFont="1" applyFill="1" applyBorder="1" applyAlignment="1" applyProtection="1"/>
    <xf numFmtId="4" fontId="11" fillId="0" borderId="1" xfId="2" applyNumberFormat="1" applyFont="1" applyFill="1" applyBorder="1"/>
    <xf numFmtId="0" fontId="12" fillId="0" borderId="0" xfId="4" applyFont="1" applyFill="1" applyBorder="1" applyAlignment="1">
      <alignment wrapText="1"/>
    </xf>
    <xf numFmtId="0" fontId="9" fillId="0" borderId="1" xfId="0" applyFont="1" applyFill="1" applyBorder="1" applyAlignment="1">
      <alignment horizontal="center" wrapText="1"/>
    </xf>
    <xf numFmtId="1" fontId="9" fillId="0" borderId="2" xfId="0" applyNumberFormat="1" applyFont="1" applyFill="1" applyBorder="1" applyAlignment="1">
      <alignment horizontal="center" vertical="center"/>
    </xf>
    <xf numFmtId="4" fontId="10" fillId="0" borderId="1" xfId="2" applyNumberFormat="1" applyFont="1" applyFill="1" applyBorder="1" applyAlignment="1">
      <alignment vertical="center"/>
    </xf>
    <xf numFmtId="9" fontId="9" fillId="0" borderId="3" xfId="3" applyFont="1" applyFill="1" applyBorder="1" applyAlignment="1">
      <alignment horizontal="center" vertical="center"/>
    </xf>
    <xf numFmtId="0" fontId="9" fillId="0" borderId="8" xfId="0" applyFont="1" applyFill="1" applyBorder="1" applyAlignment="1">
      <alignment wrapText="1"/>
    </xf>
    <xf numFmtId="0" fontId="9" fillId="0" borderId="8" xfId="0" applyFont="1" applyFill="1" applyBorder="1" applyAlignment="1">
      <alignment horizontal="center" wrapText="1"/>
    </xf>
    <xf numFmtId="1" fontId="9" fillId="0" borderId="17" xfId="0" applyNumberFormat="1" applyFont="1" applyFill="1" applyBorder="1" applyAlignment="1">
      <alignment horizontal="center" vertical="center"/>
    </xf>
    <xf numFmtId="0" fontId="9" fillId="0" borderId="22" xfId="4" applyFont="1" applyFill="1" applyBorder="1" applyAlignment="1">
      <alignment wrapText="1"/>
    </xf>
    <xf numFmtId="0" fontId="9" fillId="0" borderId="22" xfId="4" applyFont="1" applyFill="1" applyBorder="1" applyAlignment="1">
      <alignment horizontal="center" wrapText="1"/>
    </xf>
    <xf numFmtId="0" fontId="9" fillId="0" borderId="22" xfId="4" applyFont="1" applyFill="1" applyBorder="1" applyAlignment="1">
      <alignment horizontal="center" vertical="center" wrapText="1"/>
    </xf>
    <xf numFmtId="1" fontId="9" fillId="0" borderId="18" xfId="0" applyNumberFormat="1" applyFont="1" applyFill="1" applyBorder="1" applyAlignment="1">
      <alignment horizontal="center" vertical="center"/>
    </xf>
    <xf numFmtId="0" fontId="9" fillId="0" borderId="8" xfId="4" applyFont="1" applyFill="1" applyBorder="1" applyAlignment="1">
      <alignment horizontal="center" wrapText="1"/>
    </xf>
    <xf numFmtId="0" fontId="9" fillId="0" borderId="8" xfId="4" applyFont="1" applyFill="1" applyBorder="1" applyAlignment="1">
      <alignment horizontal="center" vertical="center" wrapText="1"/>
    </xf>
    <xf numFmtId="0" fontId="9" fillId="0" borderId="22" xfId="4" applyFont="1" applyFill="1" applyBorder="1" applyAlignment="1">
      <alignment horizontal="center" vertical="center"/>
    </xf>
    <xf numFmtId="0" fontId="9" fillId="0" borderId="4" xfId="4" applyFont="1" applyFill="1" applyBorder="1" applyAlignment="1">
      <alignment wrapText="1"/>
    </xf>
    <xf numFmtId="0" fontId="9" fillId="0" borderId="4" xfId="4" applyFont="1" applyFill="1" applyBorder="1" applyAlignment="1">
      <alignment horizontal="center" wrapText="1"/>
    </xf>
    <xf numFmtId="0" fontId="9" fillId="0" borderId="12" xfId="4" applyFont="1" applyFill="1" applyBorder="1" applyAlignment="1">
      <alignment horizontal="center" vertical="center"/>
    </xf>
    <xf numFmtId="1" fontId="9" fillId="0" borderId="13" xfId="0" applyNumberFormat="1" applyFont="1" applyFill="1" applyBorder="1" applyAlignment="1">
      <alignment horizontal="center" vertical="center"/>
    </xf>
    <xf numFmtId="2" fontId="10" fillId="0" borderId="1" xfId="0" applyNumberFormat="1" applyFont="1" applyFill="1" applyBorder="1" applyAlignment="1" applyProtection="1">
      <alignment horizontal="right" vertical="center"/>
    </xf>
    <xf numFmtId="0" fontId="9" fillId="0" borderId="1" xfId="4" applyFont="1" applyFill="1" applyBorder="1" applyAlignment="1">
      <alignment horizontal="center" wrapText="1"/>
    </xf>
    <xf numFmtId="0" fontId="9" fillId="0" borderId="1" xfId="4" applyFont="1" applyFill="1" applyBorder="1" applyAlignment="1">
      <alignment horizontal="center" vertical="center"/>
    </xf>
    <xf numFmtId="2" fontId="10" fillId="0" borderId="6" xfId="0" applyNumberFormat="1" applyFont="1" applyFill="1" applyBorder="1" applyAlignment="1" applyProtection="1">
      <alignment horizontal="right" vertical="center"/>
    </xf>
    <xf numFmtId="9" fontId="9" fillId="0" borderId="26" xfId="3" applyFont="1" applyFill="1" applyBorder="1" applyAlignment="1">
      <alignment horizontal="center" vertical="center"/>
    </xf>
    <xf numFmtId="0" fontId="9" fillId="0" borderId="0" xfId="4" applyFont="1" applyFill="1" applyBorder="1" applyAlignment="1">
      <alignment horizontal="center"/>
    </xf>
    <xf numFmtId="0" fontId="5" fillId="0" borderId="22" xfId="0" applyFont="1" applyFill="1" applyBorder="1" applyAlignment="1">
      <alignment vertical="center"/>
    </xf>
    <xf numFmtId="0" fontId="5" fillId="0" borderId="1" xfId="4" applyFont="1" applyFill="1" applyBorder="1" applyAlignment="1">
      <alignment vertical="center" wrapText="1"/>
    </xf>
    <xf numFmtId="9" fontId="7" fillId="0" borderId="1" xfId="1" applyNumberFormat="1" applyFont="1" applyFill="1" applyBorder="1" applyAlignment="1" applyProtection="1">
      <alignment vertical="center"/>
    </xf>
    <xf numFmtId="0" fontId="7" fillId="0" borderId="3" xfId="0" applyFont="1" applyFill="1" applyBorder="1" applyAlignment="1">
      <alignment horizontal="center" vertical="center" wrapText="1"/>
    </xf>
    <xf numFmtId="0" fontId="7" fillId="0" borderId="21" xfId="0" applyFont="1" applyFill="1" applyBorder="1" applyAlignment="1">
      <alignment horizontal="center" vertical="center" wrapText="1"/>
    </xf>
    <xf numFmtId="0" fontId="7" fillId="0" borderId="18" xfId="0" applyFont="1" applyFill="1" applyBorder="1" applyAlignment="1">
      <alignment vertical="center" wrapText="1"/>
    </xf>
    <xf numFmtId="0" fontId="7" fillId="0" borderId="1" xfId="0" applyFont="1" applyFill="1" applyBorder="1" applyAlignment="1">
      <alignment horizontal="center" vertical="center" wrapText="1"/>
    </xf>
    <xf numFmtId="0" fontId="44" fillId="0" borderId="0" xfId="0" applyFont="1" applyFill="1" applyBorder="1"/>
    <xf numFmtId="0" fontId="45" fillId="0" borderId="0" xfId="0" applyFont="1" applyFill="1" applyBorder="1" applyAlignment="1">
      <alignment vertical="top" wrapText="1"/>
    </xf>
    <xf numFmtId="0" fontId="46" fillId="0" borderId="0" xfId="0" applyFont="1" applyFill="1" applyBorder="1" applyAlignment="1">
      <alignment horizontal="center" wrapText="1"/>
    </xf>
    <xf numFmtId="0" fontId="44" fillId="0" borderId="0" xfId="0" applyFont="1" applyFill="1" applyBorder="1" applyAlignment="1">
      <alignment horizontal="center" wrapText="1"/>
    </xf>
    <xf numFmtId="1" fontId="44" fillId="0" borderId="0" xfId="0" applyNumberFormat="1" applyFont="1" applyFill="1" applyBorder="1" applyAlignment="1">
      <alignment horizontal="center"/>
    </xf>
    <xf numFmtId="4" fontId="45" fillId="0" borderId="0" xfId="0" applyNumberFormat="1" applyFont="1" applyFill="1" applyBorder="1" applyAlignment="1">
      <alignment horizontal="center"/>
    </xf>
    <xf numFmtId="4" fontId="44" fillId="0" borderId="0" xfId="0" applyNumberFormat="1" applyFont="1" applyFill="1" applyBorder="1" applyAlignment="1" applyProtection="1">
      <alignment vertical="center" wrapText="1"/>
    </xf>
    <xf numFmtId="4" fontId="44" fillId="0" borderId="0" xfId="0" applyNumberFormat="1" applyFont="1" applyFill="1" applyBorder="1"/>
    <xf numFmtId="4" fontId="44" fillId="0" borderId="0" xfId="1" applyNumberFormat="1" applyFont="1" applyFill="1" applyBorder="1" applyAlignment="1" applyProtection="1"/>
    <xf numFmtId="4" fontId="44" fillId="0" borderId="0" xfId="0" applyNumberFormat="1" applyFont="1" applyFill="1" applyBorder="1" applyAlignment="1">
      <alignment horizontal="right" vertical="center"/>
    </xf>
    <xf numFmtId="0" fontId="45" fillId="2" borderId="1" xfId="0" applyFont="1" applyFill="1" applyBorder="1" applyAlignment="1">
      <alignment horizontal="center" vertical="center"/>
    </xf>
    <xf numFmtId="0" fontId="45" fillId="2" borderId="1" xfId="0" applyFont="1" applyFill="1" applyBorder="1" applyAlignment="1">
      <alignment horizontal="center" vertical="center" wrapText="1"/>
    </xf>
    <xf numFmtId="0" fontId="46" fillId="2" borderId="1" xfId="0" applyFont="1" applyFill="1" applyBorder="1" applyAlignment="1">
      <alignment horizontal="center" vertical="center" wrapText="1"/>
    </xf>
    <xf numFmtId="1" fontId="45" fillId="2" borderId="1" xfId="0" applyNumberFormat="1" applyFont="1" applyFill="1" applyBorder="1" applyAlignment="1">
      <alignment horizontal="center" vertical="center" wrapText="1"/>
    </xf>
    <xf numFmtId="4" fontId="45" fillId="2" borderId="1" xfId="0" applyNumberFormat="1" applyFont="1" applyFill="1" applyBorder="1" applyAlignment="1">
      <alignment horizontal="center" vertical="center" wrapText="1"/>
    </xf>
    <xf numFmtId="164" fontId="45" fillId="2" borderId="1" xfId="0" applyNumberFormat="1" applyFont="1" applyFill="1" applyBorder="1" applyAlignment="1">
      <alignment horizontal="center" vertical="center"/>
    </xf>
    <xf numFmtId="4" fontId="46" fillId="2" borderId="1" xfId="0" applyNumberFormat="1" applyFont="1" applyFill="1" applyBorder="1" applyAlignment="1">
      <alignment horizontal="center" vertical="center" wrapText="1"/>
    </xf>
    <xf numFmtId="4" fontId="45" fillId="2" borderId="1" xfId="1" applyNumberFormat="1" applyFont="1" applyFill="1" applyBorder="1" applyAlignment="1" applyProtection="1">
      <alignment horizontal="center" vertical="center" wrapText="1"/>
    </xf>
    <xf numFmtId="0" fontId="45" fillId="3" borderId="1" xfId="0" applyFont="1" applyFill="1" applyBorder="1" applyAlignment="1">
      <alignment horizontal="center" vertical="center" wrapText="1"/>
    </xf>
    <xf numFmtId="0" fontId="44" fillId="0" borderId="4" xfId="0" applyFont="1" applyFill="1" applyBorder="1"/>
    <xf numFmtId="0" fontId="47" fillId="0" borderId="13" xfId="4" applyFont="1" applyFill="1" applyBorder="1" applyAlignment="1">
      <alignment wrapText="1"/>
    </xf>
    <xf numFmtId="0" fontId="44" fillId="0" borderId="1" xfId="4" applyFont="1" applyFill="1" applyBorder="1" applyAlignment="1">
      <alignment wrapText="1"/>
    </xf>
    <xf numFmtId="0" fontId="44" fillId="0" borderId="10" xfId="0" applyFont="1" applyFill="1" applyBorder="1" applyAlignment="1">
      <alignment vertical="center"/>
    </xf>
    <xf numFmtId="1" fontId="44" fillId="0" borderId="12" xfId="0" applyNumberFormat="1" applyFont="1" applyFill="1" applyBorder="1" applyAlignment="1">
      <alignment horizontal="center" vertical="center"/>
    </xf>
    <xf numFmtId="4" fontId="45" fillId="0" borderId="12" xfId="0" applyNumberFormat="1" applyFont="1" applyFill="1" applyBorder="1" applyAlignment="1" applyProtection="1">
      <alignment vertical="center" wrapText="1"/>
    </xf>
    <xf numFmtId="9" fontId="47" fillId="0" borderId="13" xfId="1" applyNumberFormat="1" applyFont="1" applyFill="1" applyBorder="1" applyAlignment="1" applyProtection="1">
      <alignment vertical="center"/>
    </xf>
    <xf numFmtId="0" fontId="44" fillId="0" borderId="1" xfId="0" applyFont="1" applyFill="1" applyBorder="1"/>
    <xf numFmtId="0" fontId="47" fillId="0" borderId="1" xfId="4" applyFont="1" applyFill="1" applyBorder="1" applyAlignment="1">
      <alignment wrapText="1"/>
    </xf>
    <xf numFmtId="0" fontId="44" fillId="0" borderId="1" xfId="0" applyFont="1" applyFill="1" applyBorder="1" applyAlignment="1">
      <alignment vertical="center"/>
    </xf>
    <xf numFmtId="1" fontId="44" fillId="0" borderId="1" xfId="0" applyNumberFormat="1" applyFont="1" applyFill="1" applyBorder="1" applyAlignment="1">
      <alignment horizontal="center" vertical="center"/>
    </xf>
    <xf numFmtId="4" fontId="45" fillId="0" borderId="1" xfId="0" applyNumberFormat="1" applyFont="1" applyFill="1" applyBorder="1" applyAlignment="1" applyProtection="1">
      <alignment vertical="center" wrapText="1"/>
    </xf>
    <xf numFmtId="9" fontId="47" fillId="0" borderId="1" xfId="1" applyNumberFormat="1" applyFont="1" applyFill="1" applyBorder="1" applyAlignment="1" applyProtection="1">
      <alignment vertical="center"/>
    </xf>
    <xf numFmtId="0" fontId="47" fillId="0" borderId="0" xfId="0" applyFont="1" applyFill="1" applyBorder="1" applyAlignment="1">
      <alignment vertical="top" wrapText="1"/>
    </xf>
    <xf numFmtId="0" fontId="44" fillId="0" borderId="0" xfId="0" applyFont="1" applyFill="1" applyBorder="1" applyAlignment="1">
      <alignment horizontal="center"/>
    </xf>
    <xf numFmtId="4" fontId="46" fillId="0" borderId="0" xfId="0" applyNumberFormat="1" applyFont="1" applyFill="1" applyBorder="1" applyAlignment="1" applyProtection="1">
      <alignment horizontal="center" vertical="center" wrapText="1"/>
    </xf>
    <xf numFmtId="4" fontId="48" fillId="0" borderId="1" xfId="1" applyNumberFormat="1" applyFont="1" applyFill="1" applyBorder="1" applyAlignment="1" applyProtection="1">
      <alignment horizontal="center"/>
    </xf>
    <xf numFmtId="4" fontId="48" fillId="0" borderId="1" xfId="0" applyNumberFormat="1" applyFont="1" applyFill="1" applyBorder="1" applyAlignment="1">
      <alignment horizontal="center"/>
    </xf>
    <xf numFmtId="4" fontId="48" fillId="0" borderId="1" xfId="0" applyNumberFormat="1" applyFont="1" applyFill="1" applyBorder="1" applyAlignment="1">
      <alignment horizontal="right" vertical="center"/>
    </xf>
    <xf numFmtId="4" fontId="11" fillId="0" borderId="1" xfId="0" applyNumberFormat="1" applyFont="1" applyFill="1" applyBorder="1" applyAlignment="1" applyProtection="1">
      <alignment horizontal="center" vertical="center" wrapText="1"/>
    </xf>
    <xf numFmtId="0" fontId="7" fillId="0" borderId="1" xfId="0" applyFont="1" applyBorder="1" applyAlignment="1">
      <alignment horizontal="center" vertical="center" wrapText="1"/>
    </xf>
    <xf numFmtId="0" fontId="31" fillId="0" borderId="0" xfId="0" applyFont="1" applyBorder="1" applyAlignment="1">
      <alignment horizontal="center" vertical="center" wrapText="1"/>
    </xf>
    <xf numFmtId="0" fontId="47" fillId="0" borderId="1"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0" xfId="0" applyFont="1" applyAlignment="1">
      <alignment horizontal="center" vertical="center" wrapText="1"/>
    </xf>
    <xf numFmtId="0" fontId="36" fillId="0" borderId="0" xfId="0" applyFont="1" applyBorder="1" applyAlignment="1">
      <alignment horizontal="center" vertical="center" wrapText="1"/>
    </xf>
    <xf numFmtId="0" fontId="3" fillId="0" borderId="0" xfId="0" applyFont="1" applyBorder="1" applyAlignment="1">
      <alignment horizontal="center" vertical="center" wrapText="1"/>
    </xf>
    <xf numFmtId="0" fontId="3" fillId="0" borderId="6" xfId="0" applyFont="1" applyBorder="1" applyAlignment="1">
      <alignment horizontal="center" vertical="center" wrapText="1"/>
    </xf>
    <xf numFmtId="0" fontId="3" fillId="0" borderId="27" xfId="0" applyFont="1" applyBorder="1" applyAlignment="1">
      <alignment horizontal="center" vertical="center" wrapText="1"/>
    </xf>
    <xf numFmtId="0" fontId="19" fillId="0" borderId="0" xfId="0" applyFont="1" applyBorder="1" applyAlignment="1">
      <alignment horizontal="center" vertical="center" wrapText="1"/>
    </xf>
    <xf numFmtId="0" fontId="47" fillId="0" borderId="0" xfId="0" applyFont="1" applyFill="1" applyBorder="1" applyAlignment="1">
      <alignment horizontal="center" vertical="center" wrapText="1"/>
    </xf>
    <xf numFmtId="0" fontId="37" fillId="0" borderId="0" xfId="0" applyFont="1" applyAlignment="1">
      <alignment horizontal="center" vertical="center" wrapText="1"/>
    </xf>
    <xf numFmtId="0" fontId="9" fillId="0" borderId="0" xfId="0" applyFont="1" applyAlignment="1">
      <alignment horizontal="center" vertical="center" wrapText="1"/>
    </xf>
    <xf numFmtId="0" fontId="9" fillId="0" borderId="0" xfId="0" applyFont="1" applyBorder="1" applyAlignment="1">
      <alignment horizontal="center" vertical="center" wrapText="1"/>
    </xf>
    <xf numFmtId="0" fontId="36" fillId="0" borderId="0" xfId="0" applyFont="1" applyAlignment="1">
      <alignment horizontal="center" vertical="center" wrapText="1"/>
    </xf>
    <xf numFmtId="0" fontId="7" fillId="0" borderId="0" xfId="0" applyFont="1" applyAlignment="1">
      <alignment horizontal="center" vertical="center" wrapText="1"/>
    </xf>
    <xf numFmtId="0" fontId="9" fillId="0" borderId="1" xfId="0" applyFont="1" applyBorder="1" applyAlignment="1">
      <alignment horizontal="left" wrapText="1"/>
    </xf>
    <xf numFmtId="0" fontId="9" fillId="0" borderId="8" xfId="0" applyFont="1" applyFill="1" applyBorder="1" applyAlignment="1">
      <alignment vertical="center" wrapText="1"/>
    </xf>
    <xf numFmtId="0" fontId="9" fillId="0" borderId="22" xfId="4" applyFont="1" applyFill="1" applyBorder="1" applyAlignment="1">
      <alignment vertical="center" wrapText="1"/>
    </xf>
    <xf numFmtId="0" fontId="9" fillId="0" borderId="8" xfId="4" applyFont="1" applyFill="1" applyBorder="1" applyAlignment="1">
      <alignment vertical="center" wrapText="1"/>
    </xf>
    <xf numFmtId="0" fontId="9" fillId="0" borderId="22" xfId="4" applyFont="1" applyFill="1" applyBorder="1" applyAlignment="1">
      <alignment vertical="center"/>
    </xf>
    <xf numFmtId="0" fontId="9" fillId="0" borderId="4" xfId="4" applyFont="1" applyFill="1" applyBorder="1" applyAlignment="1">
      <alignment vertical="center" wrapText="1"/>
    </xf>
    <xf numFmtId="0" fontId="9" fillId="0" borderId="21" xfId="4" applyFont="1" applyFill="1" applyBorder="1" applyAlignment="1">
      <alignment horizontal="center" wrapText="1"/>
    </xf>
    <xf numFmtId="0" fontId="9" fillId="0" borderId="12" xfId="4" applyFont="1" applyFill="1" applyBorder="1" applyAlignment="1">
      <alignment wrapText="1"/>
    </xf>
    <xf numFmtId="0" fontId="9" fillId="0" borderId="8" xfId="4" applyFont="1" applyFill="1" applyBorder="1"/>
    <xf numFmtId="0" fontId="10" fillId="0" borderId="1" xfId="0" applyFont="1" applyFill="1" applyBorder="1" applyAlignment="1">
      <alignment vertical="center"/>
    </xf>
    <xf numFmtId="1" fontId="9" fillId="0" borderId="1" xfId="0" applyNumberFormat="1" applyFont="1" applyFill="1" applyBorder="1" applyAlignment="1">
      <alignment vertical="center"/>
    </xf>
    <xf numFmtId="4" fontId="10" fillId="0" borderId="6" xfId="0" applyNumberFormat="1" applyFont="1" applyFill="1" applyBorder="1" applyAlignment="1">
      <alignment horizontal="center" vertical="center"/>
    </xf>
    <xf numFmtId="0" fontId="0" fillId="0" borderId="1" xfId="0" applyFont="1" applyBorder="1"/>
    <xf numFmtId="4" fontId="0" fillId="0" borderId="1" xfId="0" applyNumberFormat="1" applyFont="1" applyBorder="1"/>
    <xf numFmtId="4" fontId="11" fillId="0" borderId="1" xfId="0" applyNumberFormat="1" applyFont="1" applyBorder="1"/>
    <xf numFmtId="4" fontId="11" fillId="0" borderId="1" xfId="0" applyNumberFormat="1" applyFont="1" applyBorder="1" applyAlignment="1">
      <alignment horizontal="right" vertical="center"/>
    </xf>
    <xf numFmtId="4" fontId="11" fillId="0" borderId="0" xfId="2" applyNumberFormat="1" applyFont="1" applyFill="1" applyBorder="1" applyAlignment="1" applyProtection="1"/>
    <xf numFmtId="4" fontId="11" fillId="0" borderId="0" xfId="2" applyNumberFormat="1" applyFont="1" applyFill="1" applyBorder="1"/>
    <xf numFmtId="4" fontId="11" fillId="0" borderId="0" xfId="2" applyNumberFormat="1" applyFont="1" applyFill="1" applyBorder="1" applyAlignment="1">
      <alignment horizontal="right" vertical="center"/>
    </xf>
    <xf numFmtId="0" fontId="9" fillId="0" borderId="3" xfId="0" applyFont="1" applyFill="1" applyBorder="1" applyAlignment="1">
      <alignment horizontal="center" vertical="center"/>
    </xf>
    <xf numFmtId="0" fontId="9" fillId="0" borderId="24" xfId="4" applyFont="1" applyFill="1" applyBorder="1" applyAlignment="1">
      <alignment vertical="center" wrapText="1"/>
    </xf>
    <xf numFmtId="0" fontId="9" fillId="0" borderId="2" xfId="4" applyFont="1" applyFill="1" applyBorder="1" applyAlignment="1">
      <alignment vertical="center" wrapText="1"/>
    </xf>
    <xf numFmtId="0" fontId="9" fillId="0" borderId="13" xfId="4" applyFont="1" applyFill="1" applyBorder="1" applyAlignment="1">
      <alignment vertical="center" wrapText="1"/>
    </xf>
    <xf numFmtId="0" fontId="7" fillId="0" borderId="18" xfId="4" applyFont="1" applyFill="1" applyBorder="1" applyAlignment="1">
      <alignment vertical="center" wrapText="1"/>
    </xf>
    <xf numFmtId="0" fontId="5" fillId="0" borderId="0" xfId="4" applyFont="1" applyFill="1" applyBorder="1" applyAlignment="1">
      <alignment vertical="center" wrapText="1"/>
    </xf>
    <xf numFmtId="0" fontId="5" fillId="0" borderId="1" xfId="4" applyFont="1" applyFill="1" applyBorder="1" applyAlignment="1">
      <alignment horizontal="center" vertical="center"/>
    </xf>
    <xf numFmtId="1" fontId="5" fillId="0" borderId="19" xfId="4" applyNumberFormat="1" applyFont="1" applyFill="1" applyBorder="1" applyAlignment="1">
      <alignment horizontal="center" vertical="center"/>
    </xf>
    <xf numFmtId="0" fontId="5" fillId="0" borderId="6" xfId="4" applyFont="1" applyFill="1" applyBorder="1" applyAlignment="1">
      <alignment vertical="center" wrapText="1"/>
    </xf>
    <xf numFmtId="1" fontId="5" fillId="0" borderId="0" xfId="4" applyNumberFormat="1" applyFont="1" applyFill="1" applyBorder="1" applyAlignment="1">
      <alignment horizontal="center" vertical="center"/>
    </xf>
    <xf numFmtId="4" fontId="8" fillId="0" borderId="6" xfId="0" applyNumberFormat="1" applyFont="1" applyFill="1" applyBorder="1" applyAlignment="1" applyProtection="1">
      <alignment vertical="center" wrapText="1"/>
    </xf>
    <xf numFmtId="1" fontId="5" fillId="0" borderId="1" xfId="4" applyNumberFormat="1" applyFont="1" applyFill="1" applyBorder="1" applyAlignment="1">
      <alignment horizontal="center" vertical="center"/>
    </xf>
    <xf numFmtId="0" fontId="7" fillId="0" borderId="2" xfId="0" applyFont="1" applyFill="1" applyBorder="1" applyAlignment="1">
      <alignment vertical="center"/>
    </xf>
    <xf numFmtId="4" fontId="4" fillId="0" borderId="1" xfId="2" applyNumberFormat="1" applyFont="1" applyFill="1" applyBorder="1" applyAlignment="1" applyProtection="1">
      <alignment horizontal="center" vertical="center"/>
    </xf>
    <xf numFmtId="4" fontId="4" fillId="0" borderId="1" xfId="2" applyNumberFormat="1" applyFont="1" applyFill="1" applyBorder="1" applyAlignment="1">
      <alignment horizontal="center" vertical="center"/>
    </xf>
    <xf numFmtId="4" fontId="4" fillId="0" borderId="1" xfId="2" applyNumberFormat="1" applyFont="1" applyFill="1" applyBorder="1" applyAlignment="1">
      <alignment horizontal="right" vertical="center"/>
    </xf>
    <xf numFmtId="0" fontId="8" fillId="0" borderId="0" xfId="4" applyFont="1" applyFill="1" applyBorder="1" applyAlignment="1">
      <alignment vertical="center" wrapText="1"/>
    </xf>
    <xf numFmtId="4" fontId="8" fillId="0" borderId="0" xfId="0" applyNumberFormat="1" applyFont="1" applyFill="1" applyBorder="1" applyAlignment="1" applyProtection="1">
      <alignment vertical="center" wrapText="1"/>
    </xf>
    <xf numFmtId="0" fontId="7" fillId="0" borderId="1" xfId="0" applyFont="1" applyFill="1" applyBorder="1" applyAlignment="1">
      <alignment horizontal="left" vertical="center" wrapText="1"/>
    </xf>
    <xf numFmtId="0" fontId="5" fillId="0" borderId="21" xfId="0" applyFont="1" applyFill="1" applyBorder="1" applyAlignment="1">
      <alignment horizontal="center" vertical="center"/>
    </xf>
    <xf numFmtId="1" fontId="5" fillId="0" borderId="17" xfId="0" applyNumberFormat="1" applyFont="1" applyFill="1" applyBorder="1" applyAlignment="1">
      <alignment horizontal="right" vertical="center"/>
    </xf>
    <xf numFmtId="4" fontId="6" fillId="0" borderId="1" xfId="0" applyNumberFormat="1" applyFont="1" applyFill="1" applyBorder="1" applyAlignment="1" applyProtection="1">
      <alignment vertical="center" wrapText="1"/>
    </xf>
    <xf numFmtId="4" fontId="21" fillId="0" borderId="0" xfId="0" applyNumberFormat="1" applyFont="1" applyBorder="1"/>
    <xf numFmtId="4" fontId="19" fillId="0" borderId="0" xfId="0" applyNumberFormat="1" applyFont="1" applyBorder="1" applyAlignment="1">
      <alignment horizontal="right" vertical="center"/>
    </xf>
    <xf numFmtId="0" fontId="7" fillId="0" borderId="1" xfId="0" applyFont="1" applyFill="1" applyBorder="1" applyAlignment="1">
      <alignment horizontal="center" vertical="center" wrapText="1"/>
    </xf>
    <xf numFmtId="0" fontId="49" fillId="0" borderId="1" xfId="0" applyFont="1" applyFill="1" applyBorder="1" applyAlignment="1">
      <alignment horizontal="center" vertical="center" wrapText="1"/>
    </xf>
    <xf numFmtId="4" fontId="45" fillId="0" borderId="14" xfId="0" applyNumberFormat="1" applyFont="1" applyFill="1" applyBorder="1" applyAlignment="1" applyProtection="1">
      <alignment horizontal="center" vertical="center" wrapText="1"/>
    </xf>
    <xf numFmtId="0" fontId="47" fillId="0" borderId="1" xfId="4" applyFont="1" applyFill="1" applyBorder="1" applyAlignment="1">
      <alignment horizontal="center" vertical="center" wrapText="1"/>
    </xf>
    <xf numFmtId="3" fontId="15" fillId="0" borderId="1" xfId="0" applyNumberFormat="1" applyFont="1" applyFill="1" applyBorder="1" applyAlignment="1" applyProtection="1">
      <alignment vertical="center" wrapText="1"/>
    </xf>
    <xf numFmtId="1" fontId="8" fillId="0" borderId="1" xfId="0" applyNumberFormat="1" applyFont="1" applyFill="1" applyBorder="1" applyAlignment="1">
      <alignment horizontal="center" vertical="center"/>
    </xf>
    <xf numFmtId="0" fontId="7" fillId="0" borderId="6"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6" fillId="0" borderId="0" xfId="0" applyFont="1"/>
    <xf numFmtId="4" fontId="8" fillId="0" borderId="0" xfId="0" applyNumberFormat="1" applyFont="1"/>
    <xf numFmtId="0" fontId="8" fillId="0" borderId="1" xfId="0" applyFont="1" applyBorder="1" applyAlignment="1">
      <alignment vertical="center" wrapText="1"/>
    </xf>
    <xf numFmtId="9" fontId="7" fillId="0" borderId="2" xfId="0" applyNumberFormat="1" applyFont="1" applyBorder="1" applyAlignment="1">
      <alignment vertical="center"/>
    </xf>
    <xf numFmtId="0" fontId="7" fillId="0" borderId="3" xfId="0" applyFont="1" applyBorder="1" applyAlignment="1">
      <alignment horizontal="center" vertical="center" wrapText="1"/>
    </xf>
    <xf numFmtId="0" fontId="8" fillId="0" borderId="0" xfId="0" applyFont="1" applyBorder="1" applyAlignment="1">
      <alignment vertical="center" wrapText="1"/>
    </xf>
    <xf numFmtId="0" fontId="3" fillId="0" borderId="11" xfId="0" applyFont="1" applyBorder="1"/>
    <xf numFmtId="0" fontId="7" fillId="0" borderId="11" xfId="0" applyFont="1" applyBorder="1"/>
    <xf numFmtId="1" fontId="3" fillId="0" borderId="11" xfId="0" applyNumberFormat="1" applyFont="1" applyBorder="1"/>
    <xf numFmtId="4" fontId="8" fillId="0" borderId="11" xfId="0" applyNumberFormat="1" applyFont="1" applyFill="1" applyBorder="1" applyAlignment="1" applyProtection="1">
      <alignment horizontal="center" vertical="center" wrapText="1"/>
    </xf>
    <xf numFmtId="9" fontId="3" fillId="0" borderId="11" xfId="0" applyNumberFormat="1" applyFont="1" applyBorder="1"/>
    <xf numFmtId="4" fontId="3" fillId="0" borderId="11" xfId="0" applyNumberFormat="1" applyFont="1" applyBorder="1"/>
    <xf numFmtId="4" fontId="4" fillId="0" borderId="1" xfId="1" applyNumberFormat="1" applyFont="1" applyFill="1" applyBorder="1" applyAlignment="1" applyProtection="1">
      <alignment vertical="center"/>
    </xf>
    <xf numFmtId="4" fontId="4" fillId="0" borderId="1" xfId="1" applyNumberFormat="1" applyFont="1" applyFill="1" applyBorder="1" applyAlignment="1" applyProtection="1">
      <alignment horizontal="right" vertical="center"/>
    </xf>
    <xf numFmtId="0" fontId="7" fillId="0" borderId="1" xfId="0" applyFont="1" applyFill="1" applyBorder="1" applyAlignment="1">
      <alignment horizontal="center" vertical="center" wrapText="1"/>
    </xf>
    <xf numFmtId="0" fontId="7" fillId="0" borderId="16"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7" fillId="0" borderId="17"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7" fillId="0" borderId="1" xfId="0" applyFont="1" applyFill="1" applyBorder="1" applyAlignment="1">
      <alignment horizontal="center" vertical="center" wrapText="1"/>
    </xf>
    <xf numFmtId="4" fontId="5" fillId="0" borderId="0" xfId="0" applyNumberFormat="1" applyFont="1" applyFill="1" applyBorder="1" applyAlignment="1">
      <alignment horizontal="center"/>
    </xf>
    <xf numFmtId="0" fontId="5" fillId="0" borderId="1" xfId="0" applyFont="1" applyFill="1" applyBorder="1" applyAlignment="1">
      <alignment horizontal="center" vertical="center" wrapText="1"/>
    </xf>
    <xf numFmtId="4" fontId="11" fillId="0" borderId="1" xfId="0" applyNumberFormat="1" applyFont="1" applyFill="1" applyBorder="1" applyAlignment="1" applyProtection="1">
      <alignment horizontal="center" vertical="center" wrapText="1"/>
    </xf>
    <xf numFmtId="0" fontId="7" fillId="0" borderId="1" xfId="0" applyFont="1" applyFill="1" applyBorder="1" applyAlignment="1">
      <alignment horizontal="center" vertical="center" wrapText="1"/>
    </xf>
    <xf numFmtId="0" fontId="7" fillId="0" borderId="1" xfId="6" applyFont="1" applyFill="1" applyBorder="1" applyAlignment="1">
      <alignment vertical="center" wrapText="1"/>
    </xf>
    <xf numFmtId="9" fontId="5" fillId="0" borderId="1" xfId="0" applyNumberFormat="1" applyFont="1" applyFill="1" applyBorder="1" applyAlignment="1">
      <alignment horizontal="center" vertical="center"/>
    </xf>
    <xf numFmtId="1" fontId="3" fillId="0" borderId="0" xfId="3" applyNumberFormat="1" applyFont="1" applyFill="1" applyBorder="1" applyAlignment="1">
      <alignment horizontal="center" vertical="center"/>
    </xf>
    <xf numFmtId="0" fontId="7" fillId="0" borderId="1" xfId="0" applyFont="1" applyBorder="1" applyAlignment="1">
      <alignment horizontal="left" vertical="center" wrapText="1"/>
    </xf>
    <xf numFmtId="0" fontId="3" fillId="0" borderId="1" xfId="0" applyFont="1" applyBorder="1" applyAlignment="1">
      <alignment horizontal="center" vertical="center"/>
    </xf>
    <xf numFmtId="9" fontId="7" fillId="0" borderId="20" xfId="1" applyNumberFormat="1" applyFont="1" applyFill="1" applyBorder="1" applyAlignment="1" applyProtection="1">
      <alignment vertical="center"/>
    </xf>
    <xf numFmtId="0" fontId="6" fillId="0" borderId="1" xfId="0" applyFont="1" applyFill="1" applyBorder="1" applyAlignment="1">
      <alignment horizontal="center" vertical="center" wrapText="1"/>
    </xf>
    <xf numFmtId="0" fontId="5" fillId="0" borderId="1" xfId="0" applyFont="1" applyFill="1" applyBorder="1" applyAlignment="1">
      <alignment vertical="center"/>
    </xf>
    <xf numFmtId="0" fontId="7" fillId="0" borderId="1" xfId="0" applyFont="1" applyBorder="1" applyAlignment="1">
      <alignment vertical="top" wrapText="1"/>
    </xf>
    <xf numFmtId="0" fontId="6" fillId="0" borderId="3" xfId="0" applyFont="1" applyFill="1" applyBorder="1" applyAlignment="1">
      <alignment vertical="center" wrapText="1"/>
    </xf>
    <xf numFmtId="0" fontId="5" fillId="0" borderId="3" xfId="0" applyFont="1" applyFill="1" applyBorder="1" applyAlignment="1">
      <alignment vertical="center"/>
    </xf>
    <xf numFmtId="1" fontId="5" fillId="0" borderId="1" xfId="0" applyNumberFormat="1" applyFont="1" applyFill="1" applyBorder="1" applyAlignment="1">
      <alignment horizontal="center" vertical="center"/>
    </xf>
    <xf numFmtId="0" fontId="5" fillId="0" borderId="0" xfId="0" applyFont="1" applyFill="1" applyBorder="1" applyAlignment="1">
      <alignment vertical="center"/>
    </xf>
    <xf numFmtId="0" fontId="5" fillId="0" borderId="0" xfId="0" applyFont="1" applyFill="1" applyBorder="1" applyAlignment="1">
      <alignment vertical="center" wrapText="1"/>
    </xf>
    <xf numFmtId="0" fontId="5" fillId="0" borderId="0" xfId="0" applyFont="1" applyFill="1" applyBorder="1" applyAlignment="1">
      <alignment horizontal="center" vertical="center"/>
    </xf>
    <xf numFmtId="1" fontId="5" fillId="0" borderId="0" xfId="0" applyNumberFormat="1" applyFont="1" applyFill="1" applyBorder="1" applyAlignment="1">
      <alignment horizontal="center" vertical="center"/>
    </xf>
    <xf numFmtId="165" fontId="6" fillId="0" borderId="1" xfId="0" applyNumberFormat="1" applyFont="1" applyFill="1" applyBorder="1" applyAlignment="1">
      <alignment vertical="center"/>
    </xf>
    <xf numFmtId="4" fontId="6" fillId="0" borderId="1" xfId="0" applyNumberFormat="1" applyFont="1" applyFill="1" applyBorder="1" applyAlignment="1">
      <alignment vertical="center"/>
    </xf>
    <xf numFmtId="4" fontId="4" fillId="0" borderId="1" xfId="1" applyNumberFormat="1" applyFont="1" applyFill="1" applyBorder="1" applyAlignment="1" applyProtection="1"/>
    <xf numFmtId="0" fontId="8" fillId="0" borderId="0" xfId="4" applyFont="1" applyFill="1" applyBorder="1" applyAlignment="1">
      <alignment vertical="top" wrapText="1"/>
    </xf>
    <xf numFmtId="0" fontId="6" fillId="0" borderId="0" xfId="4" applyFont="1" applyFill="1" applyBorder="1" applyAlignment="1">
      <alignment horizontal="center" vertical="center" wrapText="1"/>
    </xf>
    <xf numFmtId="0" fontId="5" fillId="0" borderId="0" xfId="4" applyFont="1" applyFill="1" applyBorder="1" applyAlignment="1">
      <alignment horizontal="center" vertical="center" wrapText="1"/>
    </xf>
    <xf numFmtId="1" fontId="5" fillId="0" borderId="0" xfId="4" applyNumberFormat="1" applyFont="1" applyFill="1" applyBorder="1" applyAlignment="1">
      <alignment horizontal="center"/>
    </xf>
    <xf numFmtId="0" fontId="5" fillId="0" borderId="6" xfId="0" applyFont="1" applyFill="1" applyBorder="1" applyAlignment="1">
      <alignment horizontal="center" vertical="center"/>
    </xf>
    <xf numFmtId="0" fontId="7" fillId="0" borderId="6" xfId="4" applyFont="1" applyFill="1" applyBorder="1" applyAlignment="1">
      <alignment wrapText="1"/>
    </xf>
    <xf numFmtId="164" fontId="5" fillId="0" borderId="6" xfId="0" applyNumberFormat="1" applyFont="1" applyFill="1" applyBorder="1" applyAlignment="1">
      <alignment vertical="center" wrapText="1"/>
    </xf>
    <xf numFmtId="1" fontId="5" fillId="0" borderId="6" xfId="0" applyNumberFormat="1" applyFont="1" applyFill="1" applyBorder="1" applyAlignment="1">
      <alignment horizontal="center" vertical="center"/>
    </xf>
    <xf numFmtId="4" fontId="8" fillId="0" borderId="26" xfId="0" applyNumberFormat="1" applyFont="1" applyFill="1" applyBorder="1" applyAlignment="1" applyProtection="1">
      <alignment vertical="center" wrapText="1"/>
    </xf>
    <xf numFmtId="0" fontId="5" fillId="0" borderId="1" xfId="0" applyFont="1" applyFill="1" applyBorder="1" applyAlignment="1">
      <alignment horizontal="center" vertical="center"/>
    </xf>
    <xf numFmtId="0" fontId="7" fillId="0" borderId="1" xfId="4" applyFont="1" applyFill="1" applyBorder="1" applyAlignment="1">
      <alignment wrapText="1"/>
    </xf>
    <xf numFmtId="164" fontId="5" fillId="0" borderId="1" xfId="0" applyNumberFormat="1" applyFont="1" applyFill="1" applyBorder="1" applyAlignment="1">
      <alignment vertical="center" wrapText="1"/>
    </xf>
    <xf numFmtId="0" fontId="7" fillId="0" borderId="0" xfId="4" applyFont="1" applyFill="1" applyBorder="1" applyAlignment="1">
      <alignment wrapText="1"/>
    </xf>
    <xf numFmtId="0" fontId="7" fillId="0" borderId="0" xfId="0" applyFont="1" applyFill="1" applyBorder="1" applyAlignment="1">
      <alignment wrapText="1"/>
    </xf>
    <xf numFmtId="0" fontId="8" fillId="0" borderId="0" xfId="0" applyFont="1" applyFill="1" applyBorder="1" applyAlignment="1">
      <alignment vertical="top" wrapText="1"/>
    </xf>
    <xf numFmtId="0" fontId="6" fillId="0" borderId="0" xfId="0" applyFont="1" applyFill="1" applyBorder="1" applyAlignment="1">
      <alignment horizontal="center" wrapText="1"/>
    </xf>
    <xf numFmtId="0" fontId="5" fillId="0" borderId="0" xfId="0" applyFont="1" applyFill="1" applyBorder="1" applyAlignment="1">
      <alignment horizontal="center" wrapText="1"/>
    </xf>
    <xf numFmtId="0" fontId="5" fillId="0" borderId="1" xfId="0" applyFont="1" applyFill="1" applyBorder="1"/>
    <xf numFmtId="0" fontId="5" fillId="0" borderId="1" xfId="4" applyFont="1" applyFill="1" applyBorder="1" applyAlignment="1">
      <alignment horizontal="center" vertical="center" wrapText="1"/>
    </xf>
    <xf numFmtId="0" fontId="7" fillId="0" borderId="0" xfId="0" applyFont="1" applyFill="1" applyBorder="1" applyAlignment="1">
      <alignment vertical="top" wrapText="1"/>
    </xf>
    <xf numFmtId="4" fontId="4" fillId="0" borderId="14" xfId="0" applyNumberFormat="1" applyFont="1" applyFill="1" applyBorder="1" applyAlignment="1">
      <alignment horizontal="center"/>
    </xf>
    <xf numFmtId="4" fontId="4" fillId="0" borderId="14" xfId="0" applyNumberFormat="1" applyFont="1" applyFill="1" applyBorder="1" applyAlignment="1">
      <alignment horizontal="right" vertical="center"/>
    </xf>
    <xf numFmtId="4" fontId="4" fillId="0" borderId="14" xfId="0" applyNumberFormat="1" applyFont="1" applyBorder="1"/>
    <xf numFmtId="4" fontId="4" fillId="0" borderId="14" xfId="0" applyNumberFormat="1" applyFont="1" applyBorder="1" applyAlignment="1">
      <alignment horizontal="right" vertical="center"/>
    </xf>
    <xf numFmtId="0" fontId="7" fillId="0" borderId="6" xfId="0" applyFont="1" applyFill="1" applyBorder="1" applyAlignment="1">
      <alignment vertical="center"/>
    </xf>
    <xf numFmtId="1" fontId="8" fillId="0" borderId="6" xfId="0" applyNumberFormat="1" applyFont="1" applyFill="1" applyBorder="1" applyAlignment="1">
      <alignment horizontal="center" vertical="center"/>
    </xf>
    <xf numFmtId="4" fontId="8" fillId="0" borderId="6" xfId="0" applyNumberFormat="1" applyFont="1" applyFill="1" applyBorder="1" applyAlignment="1" applyProtection="1">
      <alignment horizontal="center" vertical="center" wrapText="1"/>
    </xf>
    <xf numFmtId="0" fontId="12" fillId="0" borderId="0" xfId="0" applyFont="1" applyFill="1" applyBorder="1" applyAlignment="1">
      <alignment vertical="center"/>
    </xf>
    <xf numFmtId="0" fontId="9" fillId="0" borderId="0" xfId="0" applyFont="1" applyFill="1" applyBorder="1" applyAlignment="1">
      <alignment vertical="center" wrapText="1"/>
    </xf>
    <xf numFmtId="1" fontId="7" fillId="0" borderId="0" xfId="0" applyNumberFormat="1" applyFont="1"/>
    <xf numFmtId="4" fontId="7" fillId="0" borderId="0" xfId="0" applyNumberFormat="1" applyFont="1"/>
    <xf numFmtId="0" fontId="7" fillId="0" borderId="1" xfId="8" applyFont="1" applyBorder="1" applyAlignment="1">
      <alignment wrapText="1"/>
    </xf>
    <xf numFmtId="0" fontId="7" fillId="0" borderId="1" xfId="8" applyFont="1" applyBorder="1"/>
    <xf numFmtId="4" fontId="10" fillId="0" borderId="14" xfId="0" applyNumberFormat="1" applyFont="1" applyFill="1" applyBorder="1" applyAlignment="1">
      <alignment horizontal="center" vertical="center"/>
    </xf>
    <xf numFmtId="4" fontId="0" fillId="0" borderId="0" xfId="3" applyNumberFormat="1" applyFont="1" applyFill="1" applyBorder="1" applyAlignment="1">
      <alignment horizontal="center" vertical="center"/>
    </xf>
    <xf numFmtId="4" fontId="11" fillId="0" borderId="1" xfId="2" applyNumberFormat="1" applyFont="1" applyFill="1" applyBorder="1" applyAlignment="1" applyProtection="1">
      <alignment horizontal="center" vertical="center"/>
    </xf>
    <xf numFmtId="4" fontId="11" fillId="0" borderId="1" xfId="2" applyNumberFormat="1" applyFont="1" applyFill="1" applyBorder="1" applyAlignment="1">
      <alignment horizontal="center" vertical="center"/>
    </xf>
    <xf numFmtId="0" fontId="7" fillId="0" borderId="1" xfId="0" applyFont="1" applyFill="1" applyBorder="1"/>
    <xf numFmtId="0" fontId="7" fillId="0" borderId="8" xfId="0" applyFont="1" applyFill="1" applyBorder="1" applyAlignment="1">
      <alignment wrapText="1"/>
    </xf>
    <xf numFmtId="0" fontId="7" fillId="0" borderId="8" xfId="0" applyFont="1" applyFill="1" applyBorder="1" applyAlignment="1">
      <alignment horizontal="center" wrapText="1"/>
    </xf>
    <xf numFmtId="1" fontId="7" fillId="0" borderId="17" xfId="0" applyNumberFormat="1" applyFont="1" applyFill="1" applyBorder="1" applyAlignment="1">
      <alignment horizontal="center" vertical="center"/>
    </xf>
    <xf numFmtId="4" fontId="8" fillId="0" borderId="1" xfId="2" applyNumberFormat="1" applyFont="1" applyFill="1" applyBorder="1" applyAlignment="1">
      <alignment vertical="center"/>
    </xf>
    <xf numFmtId="9" fontId="7" fillId="0" borderId="3" xfId="3" applyFont="1" applyFill="1" applyBorder="1" applyAlignment="1">
      <alignment horizontal="center" vertical="center"/>
    </xf>
    <xf numFmtId="166" fontId="3" fillId="0" borderId="14" xfId="1" applyNumberFormat="1" applyFont="1" applyFill="1" applyBorder="1" applyAlignment="1" applyProtection="1">
      <alignment vertical="center"/>
    </xf>
    <xf numFmtId="4" fontId="11" fillId="0" borderId="1" xfId="0" applyNumberFormat="1" applyFont="1" applyFill="1" applyBorder="1" applyAlignment="1" applyProtection="1">
      <alignment horizontal="center" vertical="center" wrapText="1"/>
    </xf>
    <xf numFmtId="0" fontId="7" fillId="0" borderId="6"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0" xfId="0" applyFont="1" applyFill="1" applyBorder="1" applyAlignment="1">
      <alignment horizontal="center" vertical="center" wrapText="1"/>
    </xf>
    <xf numFmtId="4" fontId="8" fillId="0" borderId="11" xfId="0" applyNumberFormat="1" applyFont="1" applyFill="1" applyBorder="1" applyAlignment="1" applyProtection="1">
      <alignment vertical="center" wrapText="1"/>
    </xf>
    <xf numFmtId="1" fontId="7" fillId="0" borderId="1" xfId="0" applyNumberFormat="1" applyFont="1" applyBorder="1"/>
    <xf numFmtId="0" fontId="44" fillId="0" borderId="6" xfId="4" applyFont="1" applyFill="1" applyBorder="1" applyAlignment="1">
      <alignment horizontal="center" vertical="center" wrapText="1"/>
    </xf>
    <xf numFmtId="0" fontId="10" fillId="0" borderId="0" xfId="0" applyFont="1" applyFill="1" applyBorder="1" applyAlignment="1">
      <alignment horizontal="left" vertical="center" wrapText="1"/>
    </xf>
    <xf numFmtId="0" fontId="12" fillId="0" borderId="0" xfId="0" applyFont="1" applyFill="1" applyBorder="1" applyAlignment="1">
      <alignment horizontal="center" vertical="center"/>
    </xf>
    <xf numFmtId="0" fontId="10" fillId="0" borderId="0" xfId="0" applyFont="1" applyFill="1" applyBorder="1" applyAlignment="1">
      <alignment horizontal="center" vertical="center"/>
    </xf>
    <xf numFmtId="1" fontId="10" fillId="0" borderId="0" xfId="0" applyNumberFormat="1" applyFont="1" applyFill="1" applyBorder="1" applyAlignment="1">
      <alignment horizontal="center" vertical="center" wrapText="1"/>
    </xf>
    <xf numFmtId="0" fontId="9" fillId="0" borderId="18" xfId="4" applyFont="1" applyFill="1" applyBorder="1" applyAlignment="1">
      <alignment horizontal="center" vertical="center" wrapText="1"/>
    </xf>
    <xf numFmtId="0" fontId="9" fillId="0" borderId="12" xfId="4" applyFont="1" applyFill="1" applyBorder="1" applyAlignment="1">
      <alignment vertical="center" wrapText="1"/>
    </xf>
    <xf numFmtId="0" fontId="9" fillId="0" borderId="12" xfId="4" applyFont="1" applyFill="1" applyBorder="1" applyAlignment="1">
      <alignment horizontal="center" vertical="center" wrapText="1"/>
    </xf>
    <xf numFmtId="0" fontId="9" fillId="0" borderId="13" xfId="4" applyFont="1" applyFill="1" applyBorder="1" applyAlignment="1">
      <alignment horizontal="center" vertical="center" wrapText="1"/>
    </xf>
    <xf numFmtId="0" fontId="9" fillId="0" borderId="1" xfId="4" applyFont="1" applyFill="1" applyBorder="1" applyAlignment="1">
      <alignment horizontal="center" vertical="center" wrapText="1"/>
    </xf>
    <xf numFmtId="0" fontId="9" fillId="0" borderId="20" xfId="0" applyFont="1" applyFill="1" applyBorder="1" applyAlignment="1">
      <alignment horizontal="center" vertical="center"/>
    </xf>
    <xf numFmtId="0" fontId="9" fillId="0" borderId="16" xfId="0" applyFont="1" applyFill="1" applyBorder="1" applyAlignment="1">
      <alignment horizontal="center" vertical="center"/>
    </xf>
    <xf numFmtId="9" fontId="9" fillId="0" borderId="6" xfId="0" applyNumberFormat="1" applyFont="1" applyFill="1" applyBorder="1" applyAlignment="1">
      <alignment horizontal="center" vertical="center"/>
    </xf>
    <xf numFmtId="0" fontId="44" fillId="0" borderId="1" xfId="4" applyFont="1" applyFill="1" applyBorder="1" applyAlignment="1">
      <alignment horizontal="center" vertical="center" wrapText="1"/>
    </xf>
    <xf numFmtId="0" fontId="7" fillId="0" borderId="1" xfId="0" applyNumberFormat="1" applyFont="1" applyBorder="1" applyAlignment="1">
      <alignment wrapText="1"/>
    </xf>
    <xf numFmtId="0" fontId="7" fillId="0" borderId="1" xfId="8" applyFont="1" applyBorder="1" applyAlignment="1">
      <alignment vertical="center" wrapText="1"/>
    </xf>
    <xf numFmtId="0" fontId="7" fillId="0" borderId="1" xfId="8" applyFont="1" applyBorder="1" applyAlignment="1">
      <alignment vertical="center"/>
    </xf>
    <xf numFmtId="0" fontId="7" fillId="0" borderId="0" xfId="4" applyFont="1" applyFill="1" applyBorder="1" applyAlignment="1">
      <alignment horizontal="center"/>
    </xf>
    <xf numFmtId="1" fontId="7" fillId="0" borderId="0" xfId="0" applyNumberFormat="1" applyFont="1" applyFill="1" applyBorder="1" applyAlignment="1">
      <alignment horizontal="center"/>
    </xf>
    <xf numFmtId="4" fontId="4" fillId="0" borderId="1" xfId="0" applyNumberFormat="1" applyFont="1" applyFill="1" applyBorder="1" applyAlignment="1" applyProtection="1">
      <alignment horizontal="center" vertical="center" wrapText="1"/>
    </xf>
    <xf numFmtId="4" fontId="4" fillId="0" borderId="1" xfId="2" applyNumberFormat="1" applyFont="1" applyFill="1" applyBorder="1" applyAlignment="1" applyProtection="1"/>
    <xf numFmtId="4" fontId="4" fillId="0" borderId="1" xfId="2" applyNumberFormat="1" applyFont="1" applyFill="1" applyBorder="1"/>
    <xf numFmtId="0" fontId="7" fillId="0" borderId="6" xfId="0" applyFont="1" applyBorder="1" applyAlignment="1">
      <alignment horizontal="center" vertical="center" wrapText="1"/>
    </xf>
    <xf numFmtId="0" fontId="7" fillId="0" borderId="1" xfId="0" applyFont="1" applyFill="1" applyBorder="1" applyAlignment="1">
      <alignment horizontal="center" vertical="center" wrapText="1"/>
    </xf>
    <xf numFmtId="0" fontId="9" fillId="0" borderId="1" xfId="0" applyFont="1" applyBorder="1" applyAlignment="1">
      <alignment vertical="center" wrapText="1"/>
    </xf>
    <xf numFmtId="0" fontId="9" fillId="0" borderId="14" xfId="0" applyFont="1" applyFill="1" applyBorder="1" applyAlignment="1">
      <alignment horizontal="center" vertical="center" wrapText="1"/>
    </xf>
    <xf numFmtId="0" fontId="7" fillId="0" borderId="1" xfId="0" applyFont="1" applyFill="1" applyBorder="1" applyAlignment="1">
      <alignment horizontal="center" vertical="center" wrapText="1"/>
    </xf>
    <xf numFmtId="4" fontId="8" fillId="4" borderId="1" xfId="0" applyNumberFormat="1" applyFont="1" applyFill="1" applyBorder="1" applyAlignment="1" applyProtection="1">
      <alignment horizontal="center" vertical="center" wrapText="1"/>
    </xf>
    <xf numFmtId="0" fontId="19" fillId="0" borderId="6" xfId="0" applyFont="1" applyBorder="1"/>
    <xf numFmtId="0" fontId="7" fillId="0" borderId="6" xfId="0" applyFont="1" applyBorder="1" applyAlignment="1">
      <alignment horizontal="center" vertical="center" wrapText="1"/>
    </xf>
    <xf numFmtId="0" fontId="7" fillId="0" borderId="6" xfId="0" applyFont="1" applyBorder="1" applyAlignment="1">
      <alignment horizontal="center" vertical="center" wrapText="1"/>
    </xf>
    <xf numFmtId="4" fontId="11" fillId="0" borderId="1" xfId="0" applyNumberFormat="1" applyFont="1" applyFill="1" applyBorder="1" applyAlignment="1" applyProtection="1">
      <alignment horizontal="center" vertical="center" wrapText="1"/>
    </xf>
    <xf numFmtId="4" fontId="4" fillId="0" borderId="0" xfId="2" applyNumberFormat="1" applyFont="1" applyFill="1" applyBorder="1" applyAlignment="1" applyProtection="1"/>
    <xf numFmtId="4" fontId="4" fillId="0" borderId="0" xfId="2" applyNumberFormat="1" applyFont="1" applyFill="1" applyBorder="1"/>
    <xf numFmtId="0" fontId="7" fillId="0" borderId="0" xfId="0" applyFont="1" applyBorder="1" applyAlignment="1">
      <alignment horizontal="center" vertical="center" wrapText="1"/>
    </xf>
    <xf numFmtId="0" fontId="7" fillId="0" borderId="8" xfId="0" applyFont="1" applyFill="1" applyBorder="1" applyAlignment="1">
      <alignment vertical="center" wrapText="1"/>
    </xf>
    <xf numFmtId="0" fontId="7" fillId="0" borderId="1" xfId="0" applyFont="1" applyFill="1" applyBorder="1" applyAlignment="1">
      <alignment horizontal="center" vertical="center" wrapText="1"/>
    </xf>
    <xf numFmtId="0" fontId="10" fillId="0" borderId="0" xfId="0" applyFont="1" applyFill="1" applyBorder="1" applyAlignment="1">
      <alignment horizontal="left" vertical="center"/>
    </xf>
    <xf numFmtId="0" fontId="9" fillId="0" borderId="2" xfId="4" applyFont="1" applyFill="1" applyBorder="1" applyAlignment="1">
      <alignment horizontal="center" vertical="center" wrapText="1"/>
    </xf>
    <xf numFmtId="0" fontId="9" fillId="0" borderId="2" xfId="0" applyFont="1" applyFill="1" applyBorder="1" applyAlignment="1">
      <alignment horizontal="center" vertical="center"/>
    </xf>
    <xf numFmtId="0" fontId="7" fillId="0" borderId="6" xfId="0" applyNumberFormat="1" applyFont="1" applyBorder="1" applyAlignment="1">
      <alignment vertical="center" wrapText="1"/>
    </xf>
    <xf numFmtId="0" fontId="7" fillId="0" borderId="1" xfId="0" applyNumberFormat="1" applyFont="1" applyBorder="1" applyAlignment="1">
      <alignment vertical="center" wrapText="1"/>
    </xf>
    <xf numFmtId="3" fontId="19" fillId="0" borderId="1" xfId="0" applyNumberFormat="1" applyFont="1" applyFill="1" applyBorder="1" applyAlignment="1" applyProtection="1">
      <alignment horizontal="center" vertical="center" wrapText="1"/>
    </xf>
    <xf numFmtId="3" fontId="19" fillId="0" borderId="6" xfId="0" applyNumberFormat="1" applyFont="1" applyFill="1" applyBorder="1" applyAlignment="1" applyProtection="1">
      <alignment horizontal="center" vertical="center" wrapText="1"/>
    </xf>
    <xf numFmtId="0" fontId="21" fillId="0" borderId="1" xfId="0" applyFont="1" applyBorder="1" applyAlignment="1">
      <alignment horizontal="center" vertical="center" wrapText="1"/>
    </xf>
    <xf numFmtId="1" fontId="3" fillId="0" borderId="1" xfId="0" applyNumberFormat="1" applyFont="1" applyBorder="1"/>
    <xf numFmtId="9" fontId="5" fillId="0" borderId="1" xfId="3" applyFont="1" applyFill="1" applyBorder="1" applyAlignment="1">
      <alignment horizontal="center" vertical="center"/>
    </xf>
    <xf numFmtId="4" fontId="4" fillId="0" borderId="1" xfId="2" applyNumberFormat="1" applyFont="1" applyFill="1" applyBorder="1" applyAlignment="1" applyProtection="1">
      <alignment horizontal="right" vertical="center"/>
    </xf>
    <xf numFmtId="0" fontId="7" fillId="4" borderId="1" xfId="0" applyFont="1" applyFill="1" applyBorder="1" applyAlignment="1">
      <alignment vertical="center" wrapText="1"/>
    </xf>
    <xf numFmtId="0" fontId="7" fillId="0" borderId="0" xfId="0" applyFont="1" applyFill="1" applyBorder="1" applyAlignment="1">
      <alignment horizontal="center" vertical="center" wrapText="1"/>
    </xf>
    <xf numFmtId="0" fontId="3" fillId="0" borderId="6" xfId="0" applyFont="1" applyBorder="1" applyAlignment="1">
      <alignment horizontal="center" vertical="center" wrapText="1"/>
    </xf>
    <xf numFmtId="0" fontId="7" fillId="0" borderId="1" xfId="0" applyFont="1" applyFill="1" applyBorder="1" applyAlignment="1">
      <alignment horizontal="center" vertical="center" wrapText="1"/>
    </xf>
    <xf numFmtId="0" fontId="7" fillId="0" borderId="6" xfId="0" applyFont="1" applyBorder="1" applyAlignment="1">
      <alignment vertical="center" wrapText="1"/>
    </xf>
    <xf numFmtId="3" fontId="3" fillId="0" borderId="6" xfId="0" applyNumberFormat="1" applyFont="1" applyFill="1" applyBorder="1" applyAlignment="1" applyProtection="1">
      <alignment wrapText="1"/>
    </xf>
    <xf numFmtId="0" fontId="12" fillId="0" borderId="0" xfId="0" applyFont="1"/>
    <xf numFmtId="0" fontId="9" fillId="0" borderId="1" xfId="0" applyFont="1" applyBorder="1" applyAlignment="1">
      <alignment vertical="center"/>
    </xf>
    <xf numFmtId="3" fontId="9" fillId="0" borderId="1" xfId="0" applyNumberFormat="1" applyFont="1" applyFill="1" applyBorder="1" applyAlignment="1">
      <alignment horizontal="center" vertical="center"/>
    </xf>
    <xf numFmtId="4" fontId="10" fillId="0" borderId="1" xfId="0" applyNumberFormat="1" applyFont="1" applyBorder="1" applyAlignment="1">
      <alignment horizontal="center" vertical="center"/>
    </xf>
    <xf numFmtId="0" fontId="9" fillId="0" borderId="0" xfId="0" applyFont="1" applyAlignment="1">
      <alignment wrapText="1"/>
    </xf>
    <xf numFmtId="0" fontId="0" fillId="0" borderId="0" xfId="0" applyFont="1"/>
    <xf numFmtId="4" fontId="0" fillId="0" borderId="0" xfId="0" applyNumberFormat="1" applyFont="1"/>
    <xf numFmtId="0" fontId="7" fillId="0" borderId="6" xfId="0" applyFont="1" applyBorder="1" applyAlignment="1">
      <alignment horizontal="center" vertical="center" wrapText="1"/>
    </xf>
    <xf numFmtId="0" fontId="7" fillId="0" borderId="1" xfId="0" applyFont="1" applyFill="1" applyBorder="1" applyAlignment="1">
      <alignment horizontal="center" vertical="center" wrapText="1"/>
    </xf>
    <xf numFmtId="0" fontId="7" fillId="0" borderId="4" xfId="0" applyFont="1" applyFill="1" applyBorder="1" applyAlignment="1">
      <alignment vertical="center" wrapText="1"/>
    </xf>
    <xf numFmtId="0" fontId="7" fillId="0" borderId="4" xfId="0" applyFont="1" applyFill="1" applyBorder="1" applyAlignment="1">
      <alignment horizontal="center" vertical="center" wrapText="1"/>
    </xf>
    <xf numFmtId="1" fontId="7" fillId="0" borderId="5" xfId="0" applyNumberFormat="1" applyFont="1" applyFill="1" applyBorder="1" applyAlignment="1">
      <alignment horizontal="center" vertical="center"/>
    </xf>
    <xf numFmtId="4" fontId="8" fillId="0" borderId="6" xfId="2" applyNumberFormat="1" applyFont="1" applyFill="1" applyBorder="1" applyAlignment="1">
      <alignment vertical="center"/>
    </xf>
    <xf numFmtId="9" fontId="7" fillId="0" borderId="26" xfId="3" applyFont="1" applyFill="1" applyBorder="1" applyAlignment="1">
      <alignment horizontal="center" vertical="center"/>
    </xf>
    <xf numFmtId="4" fontId="4" fillId="0" borderId="14" xfId="0" applyNumberFormat="1" applyFont="1" applyFill="1" applyBorder="1" applyAlignment="1" applyProtection="1">
      <alignment horizontal="center" vertical="center" wrapText="1"/>
    </xf>
    <xf numFmtId="4" fontId="11" fillId="0" borderId="1" xfId="0" applyNumberFormat="1" applyFont="1" applyFill="1" applyBorder="1" applyAlignment="1" applyProtection="1">
      <alignment horizontal="center" vertical="center" wrapText="1"/>
    </xf>
    <xf numFmtId="0" fontId="7" fillId="0" borderId="6"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0" xfId="0" applyFont="1" applyFill="1" applyBorder="1" applyAlignment="1">
      <alignment horizontal="center" vertical="center" wrapText="1"/>
    </xf>
    <xf numFmtId="4" fontId="11" fillId="0" borderId="1" xfId="0" applyNumberFormat="1" applyFont="1" applyFill="1" applyBorder="1" applyAlignment="1" applyProtection="1">
      <alignment horizontal="center" vertical="center" wrapText="1"/>
    </xf>
    <xf numFmtId="0" fontId="7" fillId="0" borderId="6" xfId="0" applyFont="1" applyFill="1" applyBorder="1" applyAlignment="1">
      <alignment horizontal="center" vertical="center" wrapText="1"/>
    </xf>
    <xf numFmtId="0" fontId="7" fillId="0" borderId="1" xfId="0" applyFont="1" applyFill="1" applyBorder="1" applyAlignment="1">
      <alignment horizontal="center" vertical="center" wrapText="1"/>
    </xf>
    <xf numFmtId="165" fontId="6" fillId="0" borderId="0" xfId="0" applyNumberFormat="1" applyFont="1" applyFill="1" applyBorder="1" applyAlignment="1">
      <alignment vertical="center"/>
    </xf>
    <xf numFmtId="4" fontId="6" fillId="0" borderId="0" xfId="0" applyNumberFormat="1" applyFont="1" applyFill="1" applyBorder="1" applyAlignment="1">
      <alignment vertical="center"/>
    </xf>
    <xf numFmtId="4" fontId="4" fillId="0" borderId="0" xfId="1" applyNumberFormat="1" applyFont="1" applyFill="1" applyBorder="1" applyAlignment="1" applyProtection="1">
      <alignment horizontal="right" vertical="center"/>
    </xf>
    <xf numFmtId="4" fontId="4" fillId="0" borderId="0" xfId="0" applyNumberFormat="1" applyFont="1" applyBorder="1"/>
    <xf numFmtId="4" fontId="4" fillId="0" borderId="0" xfId="0" applyNumberFormat="1" applyFont="1" applyBorder="1" applyAlignment="1">
      <alignment horizontal="right" vertical="center"/>
    </xf>
    <xf numFmtId="0" fontId="7" fillId="0" borderId="2" xfId="0" applyFont="1" applyFill="1" applyBorder="1" applyAlignment="1">
      <alignment horizontal="left" vertical="center" wrapText="1"/>
    </xf>
    <xf numFmtId="0" fontId="7" fillId="0" borderId="2" xfId="0" applyFont="1" applyFill="1" applyBorder="1" applyAlignment="1">
      <alignment wrapText="1"/>
    </xf>
    <xf numFmtId="0" fontId="7" fillId="0" borderId="13" xfId="0" applyFont="1" applyFill="1" applyBorder="1" applyAlignment="1">
      <alignment vertical="center" wrapText="1"/>
    </xf>
    <xf numFmtId="0" fontId="7" fillId="0" borderId="2" xfId="0" applyFont="1" applyFill="1" applyBorder="1" applyAlignment="1">
      <alignment vertical="center" wrapText="1"/>
    </xf>
    <xf numFmtId="0" fontId="7" fillId="0" borderId="6" xfId="0" applyFont="1" applyFill="1" applyBorder="1" applyAlignment="1">
      <alignment horizontal="center" vertical="center" wrapText="1"/>
    </xf>
    <xf numFmtId="0" fontId="7" fillId="0" borderId="14" xfId="0" applyFont="1" applyFill="1" applyBorder="1" applyAlignment="1">
      <alignment horizontal="center" vertical="center" wrapText="1"/>
    </xf>
    <xf numFmtId="4" fontId="11" fillId="0" borderId="24" xfId="0" applyNumberFormat="1" applyFont="1" applyFill="1" applyBorder="1" applyAlignment="1" applyProtection="1">
      <alignment horizontal="center" vertical="center" wrapText="1"/>
    </xf>
    <xf numFmtId="4" fontId="11" fillId="0" borderId="27" xfId="0" applyNumberFormat="1" applyFont="1" applyFill="1" applyBorder="1" applyAlignment="1" applyProtection="1">
      <alignment horizontal="center" vertical="center" wrapText="1"/>
    </xf>
    <xf numFmtId="4" fontId="11" fillId="0" borderId="1" xfId="0" applyNumberFormat="1" applyFont="1" applyFill="1" applyBorder="1" applyAlignment="1" applyProtection="1">
      <alignment horizontal="center" vertical="center" wrapText="1"/>
    </xf>
    <xf numFmtId="0" fontId="9" fillId="0" borderId="6" xfId="4" applyFont="1" applyFill="1" applyBorder="1" applyAlignment="1">
      <alignment horizontal="center" vertical="center" wrapText="1"/>
    </xf>
    <xf numFmtId="0" fontId="9" fillId="0" borderId="31" xfId="4" applyFont="1" applyFill="1" applyBorder="1" applyAlignment="1">
      <alignment horizontal="center" vertical="center" wrapText="1"/>
    </xf>
    <xf numFmtId="0" fontId="9" fillId="0" borderId="14" xfId="4" applyFont="1" applyFill="1" applyBorder="1" applyAlignment="1">
      <alignment horizontal="center" vertical="center" wrapText="1"/>
    </xf>
    <xf numFmtId="0" fontId="7" fillId="0" borderId="6" xfId="4" applyFont="1" applyFill="1" applyBorder="1" applyAlignment="1">
      <alignment horizontal="center" vertical="center" wrapText="1"/>
    </xf>
    <xf numFmtId="0" fontId="7" fillId="0" borderId="14" xfId="4" applyFont="1" applyFill="1" applyBorder="1" applyAlignment="1">
      <alignment horizontal="center" vertical="center" wrapText="1"/>
    </xf>
    <xf numFmtId="0" fontId="7" fillId="0" borderId="31" xfId="4" applyFont="1" applyFill="1" applyBorder="1" applyAlignment="1">
      <alignment horizontal="center" vertical="center" wrapText="1"/>
    </xf>
    <xf numFmtId="0" fontId="7" fillId="0" borderId="6" xfId="0" applyFont="1" applyBorder="1" applyAlignment="1">
      <alignment horizontal="center" vertical="center" wrapText="1"/>
    </xf>
    <xf numFmtId="0" fontId="7" fillId="0" borderId="31" xfId="0" applyFont="1" applyBorder="1" applyAlignment="1">
      <alignment horizontal="center" vertical="center" wrapText="1"/>
    </xf>
    <xf numFmtId="0" fontId="7" fillId="0" borderId="14" xfId="0" applyFont="1" applyBorder="1" applyAlignment="1">
      <alignment horizontal="center" vertical="center" wrapText="1"/>
    </xf>
    <xf numFmtId="0" fontId="47" fillId="0" borderId="6" xfId="4" applyFont="1" applyFill="1" applyBorder="1" applyAlignment="1">
      <alignment horizontal="center" vertical="center" wrapText="1"/>
    </xf>
    <xf numFmtId="0" fontId="47" fillId="0" borderId="14" xfId="4" applyFont="1" applyFill="1" applyBorder="1" applyAlignment="1">
      <alignment horizontal="center" vertical="center" wrapText="1"/>
    </xf>
    <xf numFmtId="4" fontId="11" fillId="0" borderId="14" xfId="0" applyNumberFormat="1" applyFont="1" applyFill="1" applyBorder="1" applyAlignment="1" applyProtection="1">
      <alignment horizontal="center" vertical="center" wrapText="1"/>
    </xf>
    <xf numFmtId="0" fontId="7" fillId="0" borderId="6" xfId="0" applyFont="1" applyFill="1" applyBorder="1" applyAlignment="1">
      <alignment horizontal="left" vertical="center" wrapText="1"/>
    </xf>
    <xf numFmtId="0" fontId="7" fillId="0" borderId="31" xfId="0" applyFont="1" applyFill="1" applyBorder="1" applyAlignment="1">
      <alignment horizontal="left" vertical="center" wrapText="1"/>
    </xf>
    <xf numFmtId="0" fontId="7" fillId="0" borderId="14" xfId="0" applyFont="1" applyFill="1" applyBorder="1" applyAlignment="1">
      <alignment horizontal="left" vertical="center" wrapText="1"/>
    </xf>
    <xf numFmtId="0" fontId="7" fillId="0" borderId="3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9" fillId="0" borderId="11" xfId="4" applyFont="1" applyFill="1" applyBorder="1" applyAlignment="1">
      <alignment horizontal="center" vertical="center" wrapText="1"/>
    </xf>
    <xf numFmtId="0" fontId="9" fillId="0" borderId="0" xfId="4" applyFont="1" applyFill="1" applyBorder="1" applyAlignment="1">
      <alignment horizontal="center" vertical="center" wrapText="1"/>
    </xf>
    <xf numFmtId="0" fontId="9" fillId="0" borderId="15" xfId="4" applyFont="1" applyFill="1" applyBorder="1" applyAlignment="1">
      <alignment horizontal="center" vertical="center" wrapText="1"/>
    </xf>
    <xf numFmtId="0" fontId="3" fillId="0" borderId="6" xfId="0" applyFont="1" applyBorder="1" applyAlignment="1">
      <alignment horizontal="center" vertical="center" wrapText="1"/>
    </xf>
    <xf numFmtId="0" fontId="3" fillId="0" borderId="14" xfId="0" applyFont="1" applyBorder="1" applyAlignment="1">
      <alignment horizontal="center" vertical="center" wrapText="1"/>
    </xf>
    <xf numFmtId="0" fontId="9" fillId="0" borderId="6" xfId="0" applyFont="1" applyBorder="1" applyAlignment="1">
      <alignment horizontal="center" vertical="center" wrapText="1"/>
    </xf>
    <xf numFmtId="0" fontId="9" fillId="0" borderId="31" xfId="0" applyFont="1" applyBorder="1" applyAlignment="1">
      <alignment horizontal="center" vertical="center" wrapText="1"/>
    </xf>
    <xf numFmtId="0" fontId="9" fillId="0" borderId="14" xfId="0" applyFont="1" applyBorder="1" applyAlignment="1">
      <alignment horizontal="center" vertical="center" wrapText="1"/>
    </xf>
    <xf numFmtId="0" fontId="9" fillId="0" borderId="6" xfId="0" applyFont="1" applyFill="1" applyBorder="1" applyAlignment="1">
      <alignment horizontal="center" vertical="center" wrapText="1"/>
    </xf>
    <xf numFmtId="0" fontId="9" fillId="0" borderId="31" xfId="0" applyFont="1" applyFill="1" applyBorder="1" applyAlignment="1">
      <alignment horizontal="center" vertical="center" wrapText="1"/>
    </xf>
    <xf numFmtId="0" fontId="9" fillId="0" borderId="14" xfId="0" applyFont="1" applyFill="1" applyBorder="1" applyAlignment="1">
      <alignment horizontal="center" vertical="center" wrapText="1"/>
    </xf>
    <xf numFmtId="0" fontId="3" fillId="0" borderId="31" xfId="0" applyFont="1" applyBorder="1" applyAlignment="1">
      <alignment horizontal="center" vertical="center" wrapText="1"/>
    </xf>
    <xf numFmtId="0" fontId="7" fillId="0" borderId="10" xfId="0" applyFont="1" applyFill="1" applyBorder="1" applyAlignment="1">
      <alignment horizontal="center" vertical="center" wrapText="1"/>
    </xf>
    <xf numFmtId="0" fontId="51" fillId="0" borderId="0" xfId="0" applyFont="1" applyBorder="1"/>
  </cellXfs>
  <cellStyles count="13">
    <cellStyle name="Dziesiętny" xfId="1" builtinId="3"/>
    <cellStyle name="Dziesiętny 2 2" xfId="11"/>
    <cellStyle name="Normalny" xfId="0" builtinId="0"/>
    <cellStyle name="Normalny 10" xfId="9"/>
    <cellStyle name="Normalny 2" xfId="7"/>
    <cellStyle name="Normalny 3" xfId="8"/>
    <cellStyle name="Normalny 3 2" xfId="10"/>
    <cellStyle name="Normalny 4" xfId="12"/>
    <cellStyle name="Normalny 8" xfId="6"/>
    <cellStyle name="Normalny_pakiet cewniki" xfId="4"/>
    <cellStyle name="Normalny_Srarachowice 15 10 09 r " xfId="5"/>
    <cellStyle name="Procentowy" xfId="3" builtinId="5"/>
    <cellStyle name="Walutowy" xfId="2"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56"/>
  <sheetViews>
    <sheetView tabSelected="1" zoomScale="70" zoomScaleNormal="70" zoomScaleSheetLayoutView="100" workbookViewId="0">
      <selection activeCell="D4" sqref="D4"/>
    </sheetView>
  </sheetViews>
  <sheetFormatPr defaultRowHeight="12.75" x14ac:dyDescent="0.2"/>
  <cols>
    <col min="1" max="1" width="2.85546875" style="1" customWidth="1"/>
    <col min="2" max="2" width="63.85546875" style="24" customWidth="1"/>
    <col min="3" max="3" width="29.7109375" style="24" customWidth="1"/>
    <col min="4" max="4" width="31" style="1" customWidth="1"/>
    <col min="5" max="5" width="16.42578125" style="1" customWidth="1"/>
    <col min="6" max="6" width="11.28515625" style="1" customWidth="1"/>
    <col min="7" max="7" width="6.7109375" style="2" customWidth="1"/>
    <col min="8" max="8" width="10" style="106" customWidth="1"/>
    <col min="9" max="9" width="11.28515625" style="1" customWidth="1"/>
    <col min="10" max="10" width="11.28515625" style="3" customWidth="1"/>
    <col min="11" max="11" width="11.140625" style="3" customWidth="1"/>
    <col min="12" max="12" width="17.85546875" style="3" customWidth="1"/>
    <col min="13" max="13" width="15.5703125" style="243" customWidth="1"/>
    <col min="14" max="14" width="10.85546875" style="643" customWidth="1"/>
    <col min="15" max="15" width="9.140625" style="1"/>
    <col min="16" max="16" width="10.7109375" style="1" bestFit="1" customWidth="1"/>
    <col min="17" max="16384" width="9.140625" style="1"/>
  </cols>
  <sheetData>
    <row r="1" spans="1:14" x14ac:dyDescent="0.2">
      <c r="A1" s="1" t="s">
        <v>176</v>
      </c>
    </row>
    <row r="3" spans="1:14" ht="15.75" x14ac:dyDescent="0.25">
      <c r="A3" s="4"/>
      <c r="B3" s="919" t="s">
        <v>492</v>
      </c>
      <c r="C3" s="232"/>
    </row>
    <row r="4" spans="1:14" x14ac:dyDescent="0.2">
      <c r="A4" s="4"/>
    </row>
    <row r="5" spans="1:14" s="9" customFormat="1" ht="12" x14ac:dyDescent="0.2">
      <c r="A5" s="278"/>
      <c r="B5" s="230" t="s">
        <v>0</v>
      </c>
      <c r="C5" s="230"/>
      <c r="D5" s="382"/>
      <c r="E5" s="382"/>
      <c r="F5" s="383"/>
      <c r="G5" s="6"/>
      <c r="H5" s="384"/>
      <c r="I5" s="385"/>
      <c r="J5" s="385"/>
      <c r="K5" s="7"/>
      <c r="L5" s="8"/>
      <c r="M5" s="244"/>
      <c r="N5" s="48"/>
    </row>
    <row r="6" spans="1:14" s="9" customFormat="1" ht="35.25" customHeight="1" x14ac:dyDescent="0.2">
      <c r="A6" s="279" t="s">
        <v>1</v>
      </c>
      <c r="B6" s="224" t="s">
        <v>2</v>
      </c>
      <c r="C6" s="224" t="s">
        <v>178</v>
      </c>
      <c r="D6" s="374" t="s">
        <v>3</v>
      </c>
      <c r="E6" s="23" t="s">
        <v>177</v>
      </c>
      <c r="F6" s="224" t="s">
        <v>4</v>
      </c>
      <c r="G6" s="375" t="s">
        <v>5</v>
      </c>
      <c r="H6" s="376" t="s">
        <v>6</v>
      </c>
      <c r="I6" s="377" t="s">
        <v>7</v>
      </c>
      <c r="J6" s="10" t="s">
        <v>112</v>
      </c>
      <c r="K6" s="378" t="s">
        <v>8</v>
      </c>
      <c r="L6" s="376" t="s">
        <v>9</v>
      </c>
      <c r="M6" s="376" t="s">
        <v>10</v>
      </c>
      <c r="N6" s="379" t="s">
        <v>11</v>
      </c>
    </row>
    <row r="7" spans="1:14" s="9" customFormat="1" ht="102.75" customHeight="1" x14ac:dyDescent="0.2">
      <c r="A7" s="280" t="s">
        <v>12</v>
      </c>
      <c r="B7" s="386" t="s">
        <v>13</v>
      </c>
      <c r="C7" s="386" t="s">
        <v>386</v>
      </c>
      <c r="D7" s="699"/>
      <c r="E7" s="388"/>
      <c r="F7" s="389" t="s">
        <v>14</v>
      </c>
      <c r="G7" s="390">
        <v>20</v>
      </c>
      <c r="H7" s="391"/>
      <c r="I7" s="392"/>
      <c r="J7" s="12">
        <f>H7*I7+H7</f>
        <v>0</v>
      </c>
      <c r="K7" s="11">
        <f>G7*H7</f>
        <v>0</v>
      </c>
      <c r="L7" s="12">
        <f>M7-K7</f>
        <v>0</v>
      </c>
      <c r="M7" s="242">
        <f>G7*J7</f>
        <v>0</v>
      </c>
      <c r="N7" s="599" t="s">
        <v>104</v>
      </c>
    </row>
    <row r="8" spans="1:14" s="9" customFormat="1" ht="102.75" customHeight="1" x14ac:dyDescent="0.2">
      <c r="A8" s="281" t="s">
        <v>15</v>
      </c>
      <c r="B8" s="393" t="s">
        <v>16</v>
      </c>
      <c r="C8" s="386" t="s">
        <v>386</v>
      </c>
      <c r="D8" s="699"/>
      <c r="E8" s="394"/>
      <c r="F8" s="395" t="s">
        <v>14</v>
      </c>
      <c r="G8" s="396">
        <v>150</v>
      </c>
      <c r="H8" s="397"/>
      <c r="I8" s="398"/>
      <c r="J8" s="12">
        <f t="shared" ref="J8:J11" si="0">H8*I8+H8</f>
        <v>0</v>
      </c>
      <c r="K8" s="11">
        <f t="shared" ref="K8:K11" si="1">G8*H8</f>
        <v>0</v>
      </c>
      <c r="L8" s="12">
        <f t="shared" ref="L8:L11" si="2">M8-K8</f>
        <v>0</v>
      </c>
      <c r="M8" s="242">
        <f t="shared" ref="M8:M11" si="3">G8*J8</f>
        <v>0</v>
      </c>
      <c r="N8" s="599" t="s">
        <v>104</v>
      </c>
    </row>
    <row r="9" spans="1:14" s="9" customFormat="1" ht="100.5" customHeight="1" x14ac:dyDescent="0.2">
      <c r="A9" s="280" t="s">
        <v>17</v>
      </c>
      <c r="B9" s="399" t="s">
        <v>18</v>
      </c>
      <c r="C9" s="386" t="s">
        <v>386</v>
      </c>
      <c r="D9" s="699"/>
      <c r="E9" s="387"/>
      <c r="F9" s="400" t="s">
        <v>14</v>
      </c>
      <c r="G9" s="390">
        <v>20</v>
      </c>
      <c r="H9" s="391"/>
      <c r="I9" s="401"/>
      <c r="J9" s="12">
        <f t="shared" si="0"/>
        <v>0</v>
      </c>
      <c r="K9" s="11">
        <f t="shared" si="1"/>
        <v>0</v>
      </c>
      <c r="L9" s="12">
        <f t="shared" si="2"/>
        <v>0</v>
      </c>
      <c r="M9" s="242">
        <f t="shared" si="3"/>
        <v>0</v>
      </c>
      <c r="N9" s="599" t="s">
        <v>104</v>
      </c>
    </row>
    <row r="10" spans="1:14" s="9" customFormat="1" ht="100.5" customHeight="1" x14ac:dyDescent="0.2">
      <c r="A10" s="280">
        <v>4</v>
      </c>
      <c r="B10" s="399" t="s">
        <v>89</v>
      </c>
      <c r="C10" s="399"/>
      <c r="D10" s="699"/>
      <c r="E10" s="387"/>
      <c r="F10" s="400" t="s">
        <v>14</v>
      </c>
      <c r="G10" s="390">
        <v>150</v>
      </c>
      <c r="H10" s="391"/>
      <c r="I10" s="401"/>
      <c r="J10" s="12">
        <f t="shared" si="0"/>
        <v>0</v>
      </c>
      <c r="K10" s="11">
        <f t="shared" si="1"/>
        <v>0</v>
      </c>
      <c r="L10" s="12">
        <f t="shared" si="2"/>
        <v>0</v>
      </c>
      <c r="M10" s="242">
        <f t="shared" si="3"/>
        <v>0</v>
      </c>
      <c r="N10" s="729"/>
    </row>
    <row r="11" spans="1:14" s="9" customFormat="1" ht="100.5" customHeight="1" x14ac:dyDescent="0.2">
      <c r="A11" s="280">
        <v>5</v>
      </c>
      <c r="B11" s="399" t="s">
        <v>90</v>
      </c>
      <c r="C11" s="399"/>
      <c r="D11" s="699"/>
      <c r="E11" s="387"/>
      <c r="F11" s="400" t="s">
        <v>14</v>
      </c>
      <c r="G11" s="390">
        <v>100</v>
      </c>
      <c r="H11" s="391"/>
      <c r="I11" s="401"/>
      <c r="J11" s="12">
        <f t="shared" si="0"/>
        <v>0</v>
      </c>
      <c r="K11" s="11">
        <f t="shared" si="1"/>
        <v>0</v>
      </c>
      <c r="L11" s="12">
        <f t="shared" si="2"/>
        <v>0</v>
      </c>
      <c r="M11" s="242">
        <f t="shared" si="3"/>
        <v>0</v>
      </c>
      <c r="N11" s="729"/>
    </row>
    <row r="12" spans="1:14" s="9" customFormat="1" x14ac:dyDescent="0.2">
      <c r="A12" s="271"/>
      <c r="B12" s="402"/>
      <c r="C12" s="402"/>
      <c r="D12" s="403"/>
      <c r="E12" s="403"/>
      <c r="F12" s="404"/>
      <c r="G12" s="6"/>
      <c r="H12" s="405" t="s">
        <v>19</v>
      </c>
      <c r="I12" s="406"/>
      <c r="J12" s="406"/>
      <c r="K12" s="407">
        <f>SUM(K7:K11)</f>
        <v>0</v>
      </c>
      <c r="L12" s="408">
        <f>SUM(L7:L11)</f>
        <v>0</v>
      </c>
      <c r="M12" s="409">
        <f>SUM(M7:M11)</f>
        <v>0</v>
      </c>
      <c r="N12" s="599"/>
    </row>
    <row r="13" spans="1:14" s="9" customFormat="1" ht="12" x14ac:dyDescent="0.2">
      <c r="A13" s="271"/>
      <c r="B13" s="233" t="s">
        <v>20</v>
      </c>
      <c r="C13" s="233"/>
      <c r="D13" s="410"/>
      <c r="E13" s="410"/>
      <c r="F13" s="5"/>
      <c r="G13" s="411"/>
      <c r="H13" s="384"/>
      <c r="I13" s="385"/>
      <c r="J13" s="385"/>
      <c r="K13" s="7"/>
      <c r="L13" s="8"/>
      <c r="M13" s="244"/>
      <c r="N13" s="48"/>
    </row>
    <row r="14" spans="1:14" s="9" customFormat="1" ht="39.75" customHeight="1" x14ac:dyDescent="0.2">
      <c r="A14" s="224" t="s">
        <v>1</v>
      </c>
      <c r="B14" s="224" t="s">
        <v>2</v>
      </c>
      <c r="C14" s="224" t="s">
        <v>178</v>
      </c>
      <c r="D14" s="374" t="s">
        <v>3</v>
      </c>
      <c r="E14" s="23" t="s">
        <v>177</v>
      </c>
      <c r="F14" s="224" t="s">
        <v>4</v>
      </c>
      <c r="G14" s="375" t="s">
        <v>5</v>
      </c>
      <c r="H14" s="376" t="s">
        <v>6</v>
      </c>
      <c r="I14" s="377" t="s">
        <v>7</v>
      </c>
      <c r="J14" s="10" t="s">
        <v>112</v>
      </c>
      <c r="K14" s="378" t="s">
        <v>8</v>
      </c>
      <c r="L14" s="376" t="s">
        <v>9</v>
      </c>
      <c r="M14" s="376" t="s">
        <v>10</v>
      </c>
      <c r="N14" s="379" t="s">
        <v>11</v>
      </c>
    </row>
    <row r="15" spans="1:14" s="9" customFormat="1" ht="84" x14ac:dyDescent="0.2">
      <c r="A15" s="686">
        <v>1</v>
      </c>
      <c r="B15" s="55" t="s">
        <v>336</v>
      </c>
      <c r="C15" s="55" t="s">
        <v>313</v>
      </c>
      <c r="D15" s="702"/>
      <c r="E15" s="412"/>
      <c r="F15" s="400" t="s">
        <v>14</v>
      </c>
      <c r="G15" s="413">
        <v>50</v>
      </c>
      <c r="H15" s="414"/>
      <c r="I15" s="401"/>
      <c r="J15" s="12">
        <f t="shared" ref="J15:J24" si="4">H15*I15+H15</f>
        <v>0</v>
      </c>
      <c r="K15" s="11">
        <f t="shared" ref="K15:K24" si="5">G15*H15</f>
        <v>0</v>
      </c>
      <c r="L15" s="12">
        <f t="shared" ref="L15:L24" si="6">M15-K15</f>
        <v>0</v>
      </c>
      <c r="M15" s="242">
        <f t="shared" ref="M15:M24" si="7">G15*J15</f>
        <v>0</v>
      </c>
      <c r="N15" s="599" t="s">
        <v>334</v>
      </c>
    </row>
    <row r="16" spans="1:14" s="9" customFormat="1" ht="84" x14ac:dyDescent="0.2">
      <c r="A16" s="686">
        <v>2</v>
      </c>
      <c r="B16" s="55" t="s">
        <v>323</v>
      </c>
      <c r="C16" s="55"/>
      <c r="D16" s="702"/>
      <c r="E16" s="412"/>
      <c r="F16" s="400" t="s">
        <v>14</v>
      </c>
      <c r="G16" s="413">
        <v>60</v>
      </c>
      <c r="H16" s="414"/>
      <c r="I16" s="401"/>
      <c r="J16" s="12">
        <f t="shared" si="4"/>
        <v>0</v>
      </c>
      <c r="K16" s="11">
        <f t="shared" si="5"/>
        <v>0</v>
      </c>
      <c r="L16" s="12">
        <f t="shared" si="6"/>
        <v>0</v>
      </c>
      <c r="M16" s="242">
        <f t="shared" si="7"/>
        <v>0</v>
      </c>
      <c r="N16" s="599" t="s">
        <v>334</v>
      </c>
    </row>
    <row r="17" spans="1:14" s="9" customFormat="1" ht="102" customHeight="1" x14ac:dyDescent="0.2">
      <c r="A17" s="686">
        <v>3</v>
      </c>
      <c r="B17" s="416" t="s">
        <v>322</v>
      </c>
      <c r="C17" s="416" t="s">
        <v>314</v>
      </c>
      <c r="D17" s="702"/>
      <c r="E17" s="416"/>
      <c r="F17" s="400" t="s">
        <v>14</v>
      </c>
      <c r="G17" s="413">
        <v>2000</v>
      </c>
      <c r="H17" s="414"/>
      <c r="I17" s="401"/>
      <c r="J17" s="12">
        <f t="shared" si="4"/>
        <v>0</v>
      </c>
      <c r="K17" s="11">
        <f t="shared" si="5"/>
        <v>0</v>
      </c>
      <c r="L17" s="12">
        <f t="shared" si="6"/>
        <v>0</v>
      </c>
      <c r="M17" s="242">
        <f t="shared" si="7"/>
        <v>0</v>
      </c>
      <c r="N17" s="599" t="s">
        <v>104</v>
      </c>
    </row>
    <row r="18" spans="1:14" s="9" customFormat="1" ht="133.5" customHeight="1" x14ac:dyDescent="0.2">
      <c r="A18" s="686">
        <v>4</v>
      </c>
      <c r="B18" s="416" t="s">
        <v>324</v>
      </c>
      <c r="C18" s="416" t="s">
        <v>315</v>
      </c>
      <c r="D18" s="412"/>
      <c r="E18" s="412"/>
      <c r="F18" s="400" t="s">
        <v>14</v>
      </c>
      <c r="G18" s="413">
        <v>100</v>
      </c>
      <c r="H18" s="414"/>
      <c r="I18" s="401"/>
      <c r="J18" s="12">
        <f t="shared" si="4"/>
        <v>0</v>
      </c>
      <c r="K18" s="11">
        <f t="shared" si="5"/>
        <v>0</v>
      </c>
      <c r="L18" s="12">
        <f t="shared" si="6"/>
        <v>0</v>
      </c>
      <c r="M18" s="242">
        <f t="shared" si="7"/>
        <v>0</v>
      </c>
      <c r="N18" s="599" t="s">
        <v>334</v>
      </c>
    </row>
    <row r="19" spans="1:14" s="9" customFormat="1" ht="84" x14ac:dyDescent="0.2">
      <c r="A19" s="686">
        <v>5</v>
      </c>
      <c r="B19" s="416" t="s">
        <v>328</v>
      </c>
      <c r="C19" s="416"/>
      <c r="D19" s="418"/>
      <c r="E19" s="418"/>
      <c r="F19" s="400" t="s">
        <v>14</v>
      </c>
      <c r="G19" s="30">
        <v>80</v>
      </c>
      <c r="H19" s="419"/>
      <c r="I19" s="401"/>
      <c r="J19" s="12">
        <f t="shared" si="4"/>
        <v>0</v>
      </c>
      <c r="K19" s="11">
        <f t="shared" si="5"/>
        <v>0</v>
      </c>
      <c r="L19" s="12">
        <f t="shared" si="6"/>
        <v>0</v>
      </c>
      <c r="M19" s="242">
        <f t="shared" si="7"/>
        <v>0</v>
      </c>
      <c r="N19" s="599" t="s">
        <v>334</v>
      </c>
    </row>
    <row r="20" spans="1:14" s="9" customFormat="1" ht="120" x14ac:dyDescent="0.2">
      <c r="A20" s="686">
        <v>6</v>
      </c>
      <c r="B20" s="416" t="s">
        <v>327</v>
      </c>
      <c r="C20" s="416" t="s">
        <v>314</v>
      </c>
      <c r="D20" s="418"/>
      <c r="E20" s="418"/>
      <c r="F20" s="400" t="s">
        <v>14</v>
      </c>
      <c r="G20" s="390">
        <v>100</v>
      </c>
      <c r="H20" s="419"/>
      <c r="I20" s="401"/>
      <c r="J20" s="12">
        <f t="shared" si="4"/>
        <v>0</v>
      </c>
      <c r="K20" s="11">
        <f t="shared" si="5"/>
        <v>0</v>
      </c>
      <c r="L20" s="12">
        <f t="shared" si="6"/>
        <v>0</v>
      </c>
      <c r="M20" s="242">
        <f t="shared" si="7"/>
        <v>0</v>
      </c>
      <c r="N20" s="599" t="s">
        <v>334</v>
      </c>
    </row>
    <row r="21" spans="1:14" s="9" customFormat="1" ht="48" x14ac:dyDescent="0.2">
      <c r="A21" s="686">
        <v>7</v>
      </c>
      <c r="B21" s="416" t="s">
        <v>325</v>
      </c>
      <c r="C21" s="416" t="s">
        <v>326</v>
      </c>
      <c r="D21" s="415"/>
      <c r="E21" s="421"/>
      <c r="F21" s="400" t="s">
        <v>21</v>
      </c>
      <c r="G21" s="30">
        <v>100</v>
      </c>
      <c r="H21" s="420"/>
      <c r="I21" s="401"/>
      <c r="J21" s="12">
        <f t="shared" si="4"/>
        <v>0</v>
      </c>
      <c r="K21" s="11">
        <f t="shared" si="5"/>
        <v>0</v>
      </c>
      <c r="L21" s="12">
        <f t="shared" si="6"/>
        <v>0</v>
      </c>
      <c r="M21" s="242">
        <f t="shared" si="7"/>
        <v>0</v>
      </c>
      <c r="N21" s="599" t="s">
        <v>334</v>
      </c>
    </row>
    <row r="22" spans="1:14" s="9" customFormat="1" ht="87.75" customHeight="1" x14ac:dyDescent="0.2">
      <c r="A22" s="686">
        <v>8</v>
      </c>
      <c r="B22" s="416" t="s">
        <v>160</v>
      </c>
      <c r="C22" s="416"/>
      <c r="D22" s="415"/>
      <c r="E22" s="725"/>
      <c r="F22" s="400" t="s">
        <v>14</v>
      </c>
      <c r="G22" s="30">
        <v>10</v>
      </c>
      <c r="H22" s="420"/>
      <c r="I22" s="401"/>
      <c r="J22" s="12">
        <f t="shared" si="4"/>
        <v>0</v>
      </c>
      <c r="K22" s="11">
        <f t="shared" si="5"/>
        <v>0</v>
      </c>
      <c r="L22" s="12">
        <f t="shared" si="6"/>
        <v>0</v>
      </c>
      <c r="M22" s="242">
        <f t="shared" si="7"/>
        <v>0</v>
      </c>
      <c r="N22" s="599" t="s">
        <v>334</v>
      </c>
    </row>
    <row r="23" spans="1:14" s="9" customFormat="1" ht="91.5" customHeight="1" x14ac:dyDescent="0.2">
      <c r="A23" s="686">
        <v>9</v>
      </c>
      <c r="B23" s="416" t="s">
        <v>440</v>
      </c>
      <c r="C23" s="416" t="s">
        <v>317</v>
      </c>
      <c r="D23" s="415"/>
      <c r="E23" s="421"/>
      <c r="F23" s="400" t="s">
        <v>14</v>
      </c>
      <c r="G23" s="30">
        <v>10</v>
      </c>
      <c r="H23" s="420"/>
      <c r="I23" s="401"/>
      <c r="J23" s="12">
        <f t="shared" si="4"/>
        <v>0</v>
      </c>
      <c r="K23" s="11">
        <f t="shared" si="5"/>
        <v>0</v>
      </c>
      <c r="L23" s="12">
        <f t="shared" si="6"/>
        <v>0</v>
      </c>
      <c r="M23" s="242">
        <f t="shared" si="7"/>
        <v>0</v>
      </c>
      <c r="N23" s="599" t="s">
        <v>334</v>
      </c>
    </row>
    <row r="24" spans="1:14" s="9" customFormat="1" ht="50.25" customHeight="1" x14ac:dyDescent="0.2">
      <c r="A24" s="686">
        <v>10</v>
      </c>
      <c r="B24" s="416" t="s">
        <v>329</v>
      </c>
      <c r="C24" s="416"/>
      <c r="D24" s="415"/>
      <c r="E24" s="705"/>
      <c r="F24" s="400" t="s">
        <v>21</v>
      </c>
      <c r="G24" s="30">
        <v>100</v>
      </c>
      <c r="H24" s="420"/>
      <c r="I24" s="401"/>
      <c r="J24" s="12">
        <f t="shared" si="4"/>
        <v>0</v>
      </c>
      <c r="K24" s="11">
        <f t="shared" si="5"/>
        <v>0</v>
      </c>
      <c r="L24" s="12">
        <f t="shared" si="6"/>
        <v>0</v>
      </c>
      <c r="M24" s="242">
        <f t="shared" si="7"/>
        <v>0</v>
      </c>
      <c r="N24" s="705" t="s">
        <v>334</v>
      </c>
    </row>
    <row r="25" spans="1:14" x14ac:dyDescent="0.2">
      <c r="A25" s="282"/>
      <c r="B25" s="422"/>
      <c r="C25" s="422"/>
      <c r="D25" s="422"/>
      <c r="E25" s="422"/>
      <c r="F25" s="422"/>
      <c r="G25" s="423"/>
      <c r="H25" s="486" t="s">
        <v>19</v>
      </c>
      <c r="I25" s="406"/>
      <c r="J25" s="406"/>
      <c r="K25" s="424">
        <f>SUM(K15:K24)</f>
        <v>0</v>
      </c>
      <c r="L25" s="425">
        <f>SUM(L15:L24)</f>
        <v>0</v>
      </c>
      <c r="M25" s="409">
        <f>SUM(M15:M24)</f>
        <v>0</v>
      </c>
      <c r="N25" s="639"/>
    </row>
    <row r="26" spans="1:14" x14ac:dyDescent="0.2">
      <c r="A26" s="282"/>
      <c r="B26" s="282"/>
      <c r="C26" s="282"/>
      <c r="D26" s="282"/>
      <c r="E26" s="282"/>
      <c r="F26" s="282"/>
      <c r="G26" s="283"/>
      <c r="H26" s="276"/>
      <c r="I26" s="277"/>
      <c r="J26" s="277"/>
      <c r="K26" s="284"/>
      <c r="L26" s="285"/>
      <c r="M26" s="286"/>
      <c r="N26" s="640"/>
    </row>
    <row r="27" spans="1:14" x14ac:dyDescent="0.2">
      <c r="A27" s="282"/>
      <c r="B27" s="282"/>
      <c r="C27" s="282"/>
      <c r="D27" s="282"/>
      <c r="E27" s="282"/>
      <c r="F27" s="282"/>
      <c r="G27" s="283"/>
      <c r="H27" s="276"/>
      <c r="I27" s="277"/>
      <c r="J27" s="277"/>
      <c r="K27" s="284"/>
      <c r="L27" s="285"/>
      <c r="M27" s="286"/>
      <c r="N27" s="640"/>
    </row>
    <row r="28" spans="1:14" x14ac:dyDescent="0.2">
      <c r="A28" s="282"/>
      <c r="B28" s="282"/>
      <c r="C28" s="282"/>
      <c r="D28" s="282"/>
      <c r="E28" s="282"/>
      <c r="F28" s="282"/>
      <c r="G28" s="283"/>
      <c r="H28" s="276"/>
      <c r="I28" s="277"/>
      <c r="J28" s="277"/>
      <c r="K28" s="284"/>
      <c r="L28" s="285"/>
      <c r="M28" s="286"/>
      <c r="N28" s="640"/>
    </row>
    <row r="29" spans="1:14" x14ac:dyDescent="0.2">
      <c r="A29" s="5"/>
      <c r="B29" s="233" t="s">
        <v>272</v>
      </c>
      <c r="C29" s="233"/>
      <c r="D29" s="410"/>
      <c r="E29" s="410"/>
      <c r="F29" s="426"/>
      <c r="G29" s="427"/>
      <c r="H29" s="384"/>
      <c r="I29" s="385"/>
      <c r="J29" s="385"/>
      <c r="K29" s="7"/>
      <c r="L29" s="8"/>
      <c r="M29" s="244"/>
      <c r="N29" s="426"/>
    </row>
    <row r="30" spans="1:14" ht="36" x14ac:dyDescent="0.2">
      <c r="A30" s="224" t="s">
        <v>1</v>
      </c>
      <c r="B30" s="224" t="s">
        <v>2</v>
      </c>
      <c r="C30" s="224" t="s">
        <v>178</v>
      </c>
      <c r="D30" s="374" t="s">
        <v>3</v>
      </c>
      <c r="E30" s="23" t="s">
        <v>177</v>
      </c>
      <c r="F30" s="224" t="s">
        <v>4</v>
      </c>
      <c r="G30" s="375" t="s">
        <v>5</v>
      </c>
      <c r="H30" s="376" t="s">
        <v>6</v>
      </c>
      <c r="I30" s="377" t="s">
        <v>7</v>
      </c>
      <c r="J30" s="10" t="s">
        <v>112</v>
      </c>
      <c r="K30" s="378" t="s">
        <v>8</v>
      </c>
      <c r="L30" s="376" t="s">
        <v>9</v>
      </c>
      <c r="M30" s="376" t="s">
        <v>10</v>
      </c>
      <c r="N30" s="379" t="s">
        <v>11</v>
      </c>
    </row>
    <row r="31" spans="1:14" ht="36" x14ac:dyDescent="0.2">
      <c r="A31" s="428">
        <v>1</v>
      </c>
      <c r="B31" s="429" t="s">
        <v>300</v>
      </c>
      <c r="C31" s="892" t="s">
        <v>302</v>
      </c>
      <c r="D31" s="430"/>
      <c r="E31" s="430"/>
      <c r="F31" s="400" t="s">
        <v>14</v>
      </c>
      <c r="G31" s="390">
        <v>10</v>
      </c>
      <c r="H31" s="419"/>
      <c r="I31" s="401"/>
      <c r="J31" s="12">
        <f t="shared" ref="J31:J32" si="8">H31*I31+H31</f>
        <v>0</v>
      </c>
      <c r="K31" s="11">
        <f t="shared" ref="K31:K32" si="9">G31*H31</f>
        <v>0</v>
      </c>
      <c r="L31" s="12">
        <f t="shared" ref="L31:L32" si="10">M31-K31</f>
        <v>0</v>
      </c>
      <c r="M31" s="242">
        <f t="shared" ref="M31:M32" si="11">G31*J31</f>
        <v>0</v>
      </c>
      <c r="N31" s="599" t="s">
        <v>334</v>
      </c>
    </row>
    <row r="32" spans="1:14" ht="24" x14ac:dyDescent="0.2">
      <c r="A32" s="428">
        <v>2</v>
      </c>
      <c r="B32" s="429" t="s">
        <v>301</v>
      </c>
      <c r="C32" s="893"/>
      <c r="D32" s="430"/>
      <c r="E32" s="430"/>
      <c r="F32" s="400" t="s">
        <v>14</v>
      </c>
      <c r="G32" s="390">
        <v>10</v>
      </c>
      <c r="H32" s="419"/>
      <c r="I32" s="401"/>
      <c r="J32" s="12">
        <f t="shared" si="8"/>
        <v>0</v>
      </c>
      <c r="K32" s="11">
        <f t="shared" si="9"/>
        <v>0</v>
      </c>
      <c r="L32" s="12">
        <f t="shared" si="10"/>
        <v>0</v>
      </c>
      <c r="M32" s="242">
        <f t="shared" si="11"/>
        <v>0</v>
      </c>
      <c r="N32" s="599" t="s">
        <v>334</v>
      </c>
    </row>
    <row r="33" spans="1:14" x14ac:dyDescent="0.2">
      <c r="F33" s="422"/>
      <c r="G33" s="423"/>
      <c r="H33" s="391" t="s">
        <v>19</v>
      </c>
      <c r="I33" s="406"/>
      <c r="J33" s="406"/>
      <c r="K33" s="424">
        <f>SUM(K31:K32)</f>
        <v>0</v>
      </c>
      <c r="L33" s="425">
        <f>SUM(L31:L32)</f>
        <v>0</v>
      </c>
      <c r="M33" s="409">
        <f>SUM(M31:M32)</f>
        <v>0</v>
      </c>
      <c r="N33" s="645"/>
    </row>
    <row r="34" spans="1:14" x14ac:dyDescent="0.2">
      <c r="H34" s="405"/>
      <c r="I34" s="20"/>
      <c r="J34" s="20"/>
      <c r="K34" s="21"/>
      <c r="L34" s="22"/>
      <c r="M34" s="247"/>
      <c r="N34" s="645"/>
    </row>
    <row r="35" spans="1:14" x14ac:dyDescent="0.2">
      <c r="B35" s="233" t="s">
        <v>330</v>
      </c>
      <c r="C35" s="233"/>
      <c r="D35" s="706"/>
      <c r="E35" s="706"/>
      <c r="H35" s="707"/>
    </row>
    <row r="36" spans="1:14" ht="36" x14ac:dyDescent="0.2">
      <c r="A36" s="224" t="s">
        <v>1</v>
      </c>
      <c r="B36" s="224" t="s">
        <v>2</v>
      </c>
      <c r="C36" s="224" t="s">
        <v>178</v>
      </c>
      <c r="D36" s="374" t="s">
        <v>3</v>
      </c>
      <c r="E36" s="23" t="s">
        <v>177</v>
      </c>
      <c r="F36" s="224" t="s">
        <v>4</v>
      </c>
      <c r="G36" s="375" t="s">
        <v>5</v>
      </c>
      <c r="H36" s="376" t="s">
        <v>6</v>
      </c>
      <c r="I36" s="377" t="s">
        <v>7</v>
      </c>
      <c r="J36" s="10" t="s">
        <v>112</v>
      </c>
      <c r="K36" s="378" t="s">
        <v>8</v>
      </c>
      <c r="L36" s="376" t="s">
        <v>9</v>
      </c>
      <c r="M36" s="376" t="s">
        <v>10</v>
      </c>
      <c r="N36" s="379" t="s">
        <v>11</v>
      </c>
    </row>
    <row r="37" spans="1:14" ht="72" x14ac:dyDescent="0.2">
      <c r="A37" s="29">
        <v>1</v>
      </c>
      <c r="B37" s="417" t="s">
        <v>316</v>
      </c>
      <c r="C37" s="417" t="s">
        <v>317</v>
      </c>
      <c r="D37" s="843"/>
      <c r="E37" s="708"/>
      <c r="F37" s="29" t="s">
        <v>21</v>
      </c>
      <c r="G37" s="30">
        <v>5</v>
      </c>
      <c r="H37" s="414"/>
      <c r="I37" s="709"/>
      <c r="J37" s="12">
        <f t="shared" ref="J37:J39" si="12">H37*I37+H37</f>
        <v>0</v>
      </c>
      <c r="K37" s="11">
        <f t="shared" ref="K37:K39" si="13">G37*H37</f>
        <v>0</v>
      </c>
      <c r="L37" s="12">
        <f t="shared" ref="L37:L39" si="14">M37-K37</f>
        <v>0</v>
      </c>
      <c r="M37" s="242">
        <f t="shared" ref="M37:M39" si="15">G37*J37</f>
        <v>0</v>
      </c>
      <c r="N37" s="710" t="s">
        <v>320</v>
      </c>
    </row>
    <row r="38" spans="1:14" ht="72" x14ac:dyDescent="0.2">
      <c r="A38" s="29">
        <v>2</v>
      </c>
      <c r="B38" s="55" t="s">
        <v>331</v>
      </c>
      <c r="C38" s="55" t="s">
        <v>335</v>
      </c>
      <c r="D38" s="708"/>
      <c r="E38" s="711"/>
      <c r="F38" s="31" t="s">
        <v>21</v>
      </c>
      <c r="G38" s="32">
        <v>5</v>
      </c>
      <c r="H38" s="443"/>
      <c r="I38" s="33"/>
      <c r="J38" s="12">
        <f t="shared" si="12"/>
        <v>0</v>
      </c>
      <c r="K38" s="11">
        <f t="shared" si="13"/>
        <v>0</v>
      </c>
      <c r="L38" s="12">
        <f t="shared" si="14"/>
        <v>0</v>
      </c>
      <c r="M38" s="242">
        <f t="shared" si="15"/>
        <v>0</v>
      </c>
      <c r="N38" s="710" t="s">
        <v>320</v>
      </c>
    </row>
    <row r="39" spans="1:14" ht="60" x14ac:dyDescent="0.2">
      <c r="A39" s="29">
        <v>3</v>
      </c>
      <c r="B39" s="55" t="s">
        <v>332</v>
      </c>
      <c r="C39" s="55" t="s">
        <v>333</v>
      </c>
      <c r="D39" s="29"/>
      <c r="E39" s="29"/>
      <c r="F39" s="29" t="s">
        <v>21</v>
      </c>
      <c r="G39" s="30">
        <v>150</v>
      </c>
      <c r="H39" s="414"/>
      <c r="I39" s="709"/>
      <c r="J39" s="12">
        <f t="shared" si="12"/>
        <v>0</v>
      </c>
      <c r="K39" s="11">
        <f t="shared" si="13"/>
        <v>0</v>
      </c>
      <c r="L39" s="12">
        <f t="shared" si="14"/>
        <v>0</v>
      </c>
      <c r="M39" s="242">
        <f t="shared" si="15"/>
        <v>0</v>
      </c>
      <c r="N39" s="710" t="s">
        <v>195</v>
      </c>
    </row>
    <row r="40" spans="1:14" x14ac:dyDescent="0.2">
      <c r="A40" s="712"/>
      <c r="B40" s="713"/>
      <c r="C40" s="713"/>
      <c r="D40" s="712"/>
      <c r="E40" s="712"/>
      <c r="F40" s="712"/>
      <c r="G40" s="714"/>
      <c r="H40" s="715" t="s">
        <v>19</v>
      </c>
      <c r="I40" s="716"/>
      <c r="J40" s="717"/>
      <c r="K40" s="718">
        <f>SUM(K37:K39)</f>
        <v>0</v>
      </c>
      <c r="L40" s="718">
        <f>SUM(L37:L39)</f>
        <v>0</v>
      </c>
      <c r="M40" s="719">
        <f>SUM(M37:M39)</f>
        <v>0</v>
      </c>
      <c r="N40" s="645"/>
    </row>
    <row r="41" spans="1:14" s="27" customFormat="1" x14ac:dyDescent="0.2">
      <c r="A41" s="130"/>
      <c r="B41" s="111"/>
      <c r="C41" s="111"/>
      <c r="D41" s="130"/>
      <c r="E41" s="130"/>
      <c r="F41" s="130"/>
      <c r="G41" s="131"/>
      <c r="H41" s="696"/>
      <c r="I41" s="130"/>
      <c r="J41" s="132"/>
      <c r="K41" s="132"/>
      <c r="L41" s="132"/>
      <c r="M41" s="697"/>
      <c r="N41" s="648"/>
    </row>
    <row r="42" spans="1:14" x14ac:dyDescent="0.2">
      <c r="A42" s="432"/>
      <c r="B42" s="233" t="s">
        <v>273</v>
      </c>
      <c r="C42" s="233"/>
      <c r="D42" s="433"/>
      <c r="E42" s="433"/>
      <c r="F42" s="434"/>
      <c r="G42" s="435"/>
      <c r="H42" s="436"/>
      <c r="I42" s="434"/>
      <c r="J42" s="437"/>
      <c r="K42" s="437"/>
      <c r="L42" s="437"/>
      <c r="M42" s="438"/>
    </row>
    <row r="43" spans="1:14" ht="36" x14ac:dyDescent="0.2">
      <c r="A43" s="224" t="s">
        <v>1</v>
      </c>
      <c r="B43" s="224" t="s">
        <v>2</v>
      </c>
      <c r="C43" s="224" t="s">
        <v>178</v>
      </c>
      <c r="D43" s="374" t="s">
        <v>3</v>
      </c>
      <c r="E43" s="23" t="s">
        <v>177</v>
      </c>
      <c r="F43" s="224" t="s">
        <v>4</v>
      </c>
      <c r="G43" s="375" t="s">
        <v>5</v>
      </c>
      <c r="H43" s="376" t="s">
        <v>6</v>
      </c>
      <c r="I43" s="377" t="s">
        <v>7</v>
      </c>
      <c r="J43" s="10" t="s">
        <v>112</v>
      </c>
      <c r="K43" s="378" t="s">
        <v>8</v>
      </c>
      <c r="L43" s="376" t="s">
        <v>9</v>
      </c>
      <c r="M43" s="376" t="s">
        <v>10</v>
      </c>
      <c r="N43" s="379" t="s">
        <v>11</v>
      </c>
    </row>
    <row r="44" spans="1:14" ht="48" x14ac:dyDescent="0.2">
      <c r="A44" s="439">
        <v>1</v>
      </c>
      <c r="B44" s="55" t="s">
        <v>432</v>
      </c>
      <c r="C44" s="26" t="s">
        <v>433</v>
      </c>
      <c r="D44" s="841"/>
      <c r="E44" s="430"/>
      <c r="F44" s="442" t="s">
        <v>14</v>
      </c>
      <c r="G44" s="32">
        <v>600</v>
      </c>
      <c r="H44" s="443"/>
      <c r="I44" s="33"/>
      <c r="J44" s="12">
        <f t="shared" ref="J44:J48" si="16">H44*I44+H44</f>
        <v>0</v>
      </c>
      <c r="K44" s="11">
        <f t="shared" ref="K44:K48" si="17">G44*H44</f>
        <v>0</v>
      </c>
      <c r="L44" s="12">
        <f t="shared" ref="L44:L48" si="18">M44-K44</f>
        <v>0</v>
      </c>
      <c r="M44" s="242">
        <f t="shared" ref="M44:M48" si="19">G44*J44</f>
        <v>0</v>
      </c>
      <c r="N44" s="203" t="s">
        <v>334</v>
      </c>
    </row>
    <row r="45" spans="1:14" ht="48" x14ac:dyDescent="0.2">
      <c r="A45" s="439">
        <v>2</v>
      </c>
      <c r="B45" s="55" t="s">
        <v>431</v>
      </c>
      <c r="C45" s="26" t="s">
        <v>433</v>
      </c>
      <c r="D45" s="841"/>
      <c r="E45" s="430"/>
      <c r="F45" s="442" t="s">
        <v>14</v>
      </c>
      <c r="G45" s="32">
        <v>4000</v>
      </c>
      <c r="H45" s="443"/>
      <c r="I45" s="33"/>
      <c r="J45" s="12">
        <f t="shared" si="16"/>
        <v>0</v>
      </c>
      <c r="K45" s="11">
        <f t="shared" si="17"/>
        <v>0</v>
      </c>
      <c r="L45" s="12">
        <f t="shared" si="18"/>
        <v>0</v>
      </c>
      <c r="M45" s="242">
        <f t="shared" si="19"/>
        <v>0</v>
      </c>
      <c r="N45" s="203" t="s">
        <v>334</v>
      </c>
    </row>
    <row r="46" spans="1:14" x14ac:dyDescent="0.2">
      <c r="A46" s="439">
        <v>3</v>
      </c>
      <c r="B46" s="851" t="s">
        <v>446</v>
      </c>
      <c r="C46" s="452"/>
      <c r="D46" s="842"/>
      <c r="E46" s="852"/>
      <c r="F46" s="442" t="s">
        <v>14</v>
      </c>
      <c r="G46" s="32">
        <v>60</v>
      </c>
      <c r="H46" s="443"/>
      <c r="I46" s="33"/>
      <c r="J46" s="12">
        <f t="shared" si="16"/>
        <v>0</v>
      </c>
      <c r="K46" s="11">
        <f t="shared" si="17"/>
        <v>0</v>
      </c>
      <c r="L46" s="12">
        <f t="shared" si="18"/>
        <v>0</v>
      </c>
      <c r="M46" s="242">
        <f t="shared" si="19"/>
        <v>0</v>
      </c>
      <c r="N46" s="849"/>
    </row>
    <row r="47" spans="1:14" ht="60" x14ac:dyDescent="0.2">
      <c r="A47" s="439">
        <v>4</v>
      </c>
      <c r="B47" s="839" t="s">
        <v>23</v>
      </c>
      <c r="C47" s="444"/>
      <c r="D47" s="842"/>
      <c r="E47" s="445"/>
      <c r="F47" s="442" t="s">
        <v>14</v>
      </c>
      <c r="G47" s="32">
        <v>30</v>
      </c>
      <c r="H47" s="443"/>
      <c r="I47" s="33"/>
      <c r="J47" s="12">
        <f t="shared" si="16"/>
        <v>0</v>
      </c>
      <c r="K47" s="11">
        <f t="shared" si="17"/>
        <v>0</v>
      </c>
      <c r="L47" s="12">
        <f t="shared" si="18"/>
        <v>0</v>
      </c>
      <c r="M47" s="242">
        <f t="shared" si="19"/>
        <v>0</v>
      </c>
      <c r="N47" s="646" t="s">
        <v>334</v>
      </c>
    </row>
    <row r="48" spans="1:14" ht="60" x14ac:dyDescent="0.2">
      <c r="A48" s="439">
        <v>5</v>
      </c>
      <c r="B48" s="840" t="s">
        <v>24</v>
      </c>
      <c r="C48" s="813"/>
      <c r="D48" s="841"/>
      <c r="E48" s="441"/>
      <c r="F48" s="453" t="s">
        <v>14</v>
      </c>
      <c r="G48" s="446">
        <v>30</v>
      </c>
      <c r="H48" s="447"/>
      <c r="I48" s="595"/>
      <c r="J48" s="12">
        <f t="shared" si="16"/>
        <v>0</v>
      </c>
      <c r="K48" s="11">
        <f t="shared" si="17"/>
        <v>0</v>
      </c>
      <c r="L48" s="12">
        <f t="shared" si="18"/>
        <v>0</v>
      </c>
      <c r="M48" s="242">
        <f t="shared" si="19"/>
        <v>0</v>
      </c>
      <c r="N48" s="203" t="s">
        <v>334</v>
      </c>
    </row>
    <row r="49" spans="1:14" x14ac:dyDescent="0.2">
      <c r="A49" s="27"/>
      <c r="B49" s="63"/>
      <c r="C49" s="63"/>
      <c r="D49" s="27"/>
      <c r="E49" s="27"/>
      <c r="F49" s="448"/>
      <c r="G49" s="449"/>
      <c r="H49" s="454" t="s">
        <v>19</v>
      </c>
      <c r="I49" s="792"/>
      <c r="J49" s="451"/>
      <c r="K49" s="424">
        <f>SUM(K44:K48)</f>
        <v>0</v>
      </c>
      <c r="L49" s="425">
        <f>SUM(L44:L48)</f>
        <v>0</v>
      </c>
      <c r="M49" s="409">
        <f>SUM(M44:M48)</f>
        <v>0</v>
      </c>
      <c r="N49" s="647"/>
    </row>
    <row r="50" spans="1:14" x14ac:dyDescent="0.2">
      <c r="A50" s="297"/>
      <c r="B50" s="298"/>
      <c r="C50" s="298"/>
      <c r="D50" s="297"/>
      <c r="E50" s="297"/>
      <c r="F50" s="299"/>
      <c r="G50" s="300"/>
      <c r="H50" s="301"/>
      <c r="I50" s="302"/>
      <c r="J50" s="303"/>
      <c r="K50" s="284"/>
      <c r="L50" s="285"/>
      <c r="M50" s="286"/>
      <c r="N50" s="644"/>
    </row>
    <row r="51" spans="1:14" x14ac:dyDescent="0.2">
      <c r="A51" s="432"/>
      <c r="B51" s="233" t="s">
        <v>274</v>
      </c>
      <c r="C51" s="233"/>
      <c r="D51" s="433"/>
      <c r="E51" s="433"/>
      <c r="F51" s="434"/>
      <c r="G51" s="435"/>
      <c r="H51" s="436"/>
      <c r="I51" s="434"/>
      <c r="J51" s="437"/>
      <c r="K51" s="437"/>
      <c r="L51" s="437"/>
      <c r="M51" s="438"/>
    </row>
    <row r="52" spans="1:14" ht="36" x14ac:dyDescent="0.2">
      <c r="A52" s="224" t="s">
        <v>1</v>
      </c>
      <c r="B52" s="224" t="s">
        <v>2</v>
      </c>
      <c r="C52" s="224" t="s">
        <v>178</v>
      </c>
      <c r="D52" s="374" t="s">
        <v>3</v>
      </c>
      <c r="E52" s="23" t="s">
        <v>177</v>
      </c>
      <c r="F52" s="224" t="s">
        <v>4</v>
      </c>
      <c r="G52" s="375" t="s">
        <v>5</v>
      </c>
      <c r="H52" s="376" t="s">
        <v>6</v>
      </c>
      <c r="I52" s="377" t="s">
        <v>7</v>
      </c>
      <c r="J52" s="10" t="s">
        <v>112</v>
      </c>
      <c r="K52" s="378" t="s">
        <v>8</v>
      </c>
      <c r="L52" s="376" t="s">
        <v>9</v>
      </c>
      <c r="M52" s="376" t="s">
        <v>10</v>
      </c>
      <c r="N52" s="379" t="s">
        <v>11</v>
      </c>
    </row>
    <row r="53" spans="1:14" x14ac:dyDescent="0.2">
      <c r="A53" s="441">
        <v>1</v>
      </c>
      <c r="B53" s="26" t="s">
        <v>248</v>
      </c>
      <c r="C53" s="452"/>
      <c r="D53" s="445"/>
      <c r="E53" s="441"/>
      <c r="F53" s="453" t="s">
        <v>14</v>
      </c>
      <c r="G53" s="446">
        <v>4500</v>
      </c>
      <c r="H53" s="447"/>
      <c r="I53" s="735"/>
      <c r="J53" s="12">
        <f t="shared" ref="J53:J55" si="20">H53*I53+H53</f>
        <v>0</v>
      </c>
      <c r="K53" s="11">
        <f t="shared" ref="K53:K55" si="21">G53*H53</f>
        <v>0</v>
      </c>
      <c r="L53" s="12">
        <f t="shared" ref="L53:L55" si="22">M53-K53</f>
        <v>0</v>
      </c>
      <c r="M53" s="242">
        <f t="shared" ref="M53:M55" si="23">G53*J53</f>
        <v>0</v>
      </c>
      <c r="N53" s="203" t="s">
        <v>334</v>
      </c>
    </row>
    <row r="54" spans="1:14" ht="24" x14ac:dyDescent="0.2">
      <c r="A54" s="441">
        <v>2</v>
      </c>
      <c r="B54" s="26" t="s">
        <v>419</v>
      </c>
      <c r="C54" s="452"/>
      <c r="D54" s="827"/>
      <c r="E54" s="441"/>
      <c r="F54" s="453" t="s">
        <v>21</v>
      </c>
      <c r="G54" s="446">
        <v>50</v>
      </c>
      <c r="H54" s="447"/>
      <c r="I54" s="735"/>
      <c r="J54" s="12">
        <f t="shared" si="20"/>
        <v>0</v>
      </c>
      <c r="K54" s="11">
        <f t="shared" si="21"/>
        <v>0</v>
      </c>
      <c r="L54" s="12">
        <f t="shared" si="22"/>
        <v>0</v>
      </c>
      <c r="M54" s="242">
        <f t="shared" si="23"/>
        <v>0</v>
      </c>
      <c r="N54" s="203" t="s">
        <v>195</v>
      </c>
    </row>
    <row r="55" spans="1:14" ht="36" x14ac:dyDescent="0.2">
      <c r="A55" s="441">
        <v>3</v>
      </c>
      <c r="B55" s="26" t="s">
        <v>249</v>
      </c>
      <c r="C55" s="26" t="s">
        <v>291</v>
      </c>
      <c r="D55" s="441"/>
      <c r="E55" s="441"/>
      <c r="F55" s="453" t="s">
        <v>14</v>
      </c>
      <c r="G55" s="446">
        <v>1000</v>
      </c>
      <c r="H55" s="447"/>
      <c r="I55" s="33"/>
      <c r="J55" s="12">
        <f t="shared" si="20"/>
        <v>0</v>
      </c>
      <c r="K55" s="11">
        <f t="shared" si="21"/>
        <v>0</v>
      </c>
      <c r="L55" s="12">
        <f t="shared" si="22"/>
        <v>0</v>
      </c>
      <c r="M55" s="242">
        <f t="shared" si="23"/>
        <v>0</v>
      </c>
      <c r="N55" s="203" t="s">
        <v>334</v>
      </c>
    </row>
    <row r="56" spans="1:14" x14ac:dyDescent="0.2">
      <c r="A56" s="27"/>
      <c r="B56" s="63"/>
      <c r="C56" s="63"/>
      <c r="D56" s="27"/>
      <c r="E56" s="27"/>
      <c r="F56" s="448"/>
      <c r="G56" s="449"/>
      <c r="H56" s="454" t="s">
        <v>19</v>
      </c>
      <c r="I56" s="450"/>
      <c r="J56" s="451"/>
      <c r="K56" s="424">
        <f>SUM(K53:K55)</f>
        <v>0</v>
      </c>
      <c r="L56" s="425">
        <f>SUM(L53:L55)</f>
        <v>0</v>
      </c>
      <c r="M56" s="409">
        <f>SUM(M53:M55)</f>
        <v>0</v>
      </c>
      <c r="N56" s="645"/>
    </row>
    <row r="57" spans="1:14" ht="36" x14ac:dyDescent="0.2">
      <c r="A57" s="27"/>
      <c r="B57" s="63" t="s">
        <v>111</v>
      </c>
      <c r="C57" s="63"/>
      <c r="D57" s="27"/>
      <c r="E57" s="27"/>
      <c r="F57" s="448"/>
      <c r="G57" s="449"/>
      <c r="H57" s="455"/>
      <c r="I57" s="456"/>
      <c r="J57" s="457"/>
      <c r="K57" s="117"/>
      <c r="L57" s="107"/>
      <c r="M57" s="249"/>
      <c r="N57" s="645"/>
    </row>
    <row r="58" spans="1:14" x14ac:dyDescent="0.2">
      <c r="A58" s="130"/>
      <c r="B58" s="170"/>
      <c r="C58" s="170"/>
      <c r="D58" s="130"/>
      <c r="E58" s="130"/>
      <c r="F58" s="133"/>
      <c r="G58" s="134"/>
      <c r="H58" s="214"/>
      <c r="I58" s="135"/>
      <c r="J58" s="188"/>
      <c r="K58" s="117"/>
      <c r="L58" s="107"/>
      <c r="M58" s="249"/>
      <c r="N58" s="645"/>
    </row>
    <row r="59" spans="1:14" x14ac:dyDescent="0.2">
      <c r="A59" s="130"/>
      <c r="B59" s="170"/>
      <c r="C59" s="170"/>
      <c r="D59" s="130"/>
      <c r="E59" s="130"/>
      <c r="F59" s="130"/>
      <c r="G59" s="131"/>
      <c r="H59" s="213"/>
      <c r="I59" s="130"/>
      <c r="J59" s="132"/>
      <c r="K59" s="35"/>
      <c r="L59" s="35"/>
      <c r="M59" s="248"/>
    </row>
    <row r="60" spans="1:14" x14ac:dyDescent="0.2">
      <c r="A60" s="432"/>
      <c r="B60" s="230" t="s">
        <v>275</v>
      </c>
      <c r="C60" s="230"/>
      <c r="D60" s="433"/>
      <c r="E60" s="433"/>
      <c r="F60" s="434"/>
      <c r="G60" s="435"/>
      <c r="H60" s="436"/>
      <c r="I60" s="434"/>
      <c r="J60" s="437"/>
      <c r="K60" s="437"/>
      <c r="L60" s="437"/>
      <c r="M60" s="438"/>
    </row>
    <row r="61" spans="1:14" ht="36" x14ac:dyDescent="0.2">
      <c r="A61" s="224" t="s">
        <v>1</v>
      </c>
      <c r="B61" s="224" t="s">
        <v>2</v>
      </c>
      <c r="C61" s="224" t="s">
        <v>178</v>
      </c>
      <c r="D61" s="374" t="s">
        <v>3</v>
      </c>
      <c r="E61" s="23" t="s">
        <v>177</v>
      </c>
      <c r="F61" s="224" t="s">
        <v>4</v>
      </c>
      <c r="G61" s="375" t="s">
        <v>5</v>
      </c>
      <c r="H61" s="376" t="s">
        <v>6</v>
      </c>
      <c r="I61" s="377" t="s">
        <v>7</v>
      </c>
      <c r="J61" s="10" t="s">
        <v>112</v>
      </c>
      <c r="K61" s="378" t="s">
        <v>8</v>
      </c>
      <c r="L61" s="376" t="s">
        <v>9</v>
      </c>
      <c r="M61" s="376" t="s">
        <v>10</v>
      </c>
      <c r="N61" s="379" t="s">
        <v>11</v>
      </c>
    </row>
    <row r="62" spans="1:14" x14ac:dyDescent="0.2">
      <c r="A62" s="28">
        <v>1</v>
      </c>
      <c r="B62" s="55" t="s">
        <v>25</v>
      </c>
      <c r="C62" s="895" t="s">
        <v>196</v>
      </c>
      <c r="D62" s="28"/>
      <c r="E62" s="28"/>
      <c r="F62" s="458" t="s">
        <v>14</v>
      </c>
      <c r="G62" s="446">
        <v>20</v>
      </c>
      <c r="H62" s="459"/>
      <c r="I62" s="33"/>
      <c r="J62" s="12">
        <f t="shared" ref="J62:J68" si="24">H62*I62+H62</f>
        <v>0</v>
      </c>
      <c r="K62" s="11">
        <f t="shared" ref="K62:K68" si="25">G62*H62</f>
        <v>0</v>
      </c>
      <c r="L62" s="12">
        <f t="shared" ref="L62:L68" si="26">M62-K62</f>
        <v>0</v>
      </c>
      <c r="M62" s="242">
        <f t="shared" ref="M62:M68" si="27">G62*J62</f>
        <v>0</v>
      </c>
      <c r="N62" s="639" t="s">
        <v>195</v>
      </c>
    </row>
    <row r="63" spans="1:14" x14ac:dyDescent="0.2">
      <c r="A63" s="28">
        <v>2</v>
      </c>
      <c r="B63" s="55" t="s">
        <v>26</v>
      </c>
      <c r="C63" s="896"/>
      <c r="D63" s="28"/>
      <c r="E63" s="28"/>
      <c r="F63" s="458" t="s">
        <v>14</v>
      </c>
      <c r="G63" s="446">
        <v>10</v>
      </c>
      <c r="H63" s="459"/>
      <c r="I63" s="33"/>
      <c r="J63" s="12">
        <f t="shared" si="24"/>
        <v>0</v>
      </c>
      <c r="K63" s="11">
        <f t="shared" si="25"/>
        <v>0</v>
      </c>
      <c r="L63" s="12">
        <f t="shared" si="26"/>
        <v>0</v>
      </c>
      <c r="M63" s="242">
        <f t="shared" si="27"/>
        <v>0</v>
      </c>
      <c r="N63" s="639" t="s">
        <v>334</v>
      </c>
    </row>
    <row r="64" spans="1:14" x14ac:dyDescent="0.2">
      <c r="A64" s="28">
        <v>3</v>
      </c>
      <c r="B64" s="55" t="s">
        <v>27</v>
      </c>
      <c r="C64" s="896"/>
      <c r="D64" s="28"/>
      <c r="E64" s="28"/>
      <c r="F64" s="458" t="s">
        <v>14</v>
      </c>
      <c r="G64" s="446">
        <v>30</v>
      </c>
      <c r="H64" s="459"/>
      <c r="I64" s="33"/>
      <c r="J64" s="12">
        <f t="shared" si="24"/>
        <v>0</v>
      </c>
      <c r="K64" s="11">
        <f t="shared" si="25"/>
        <v>0</v>
      </c>
      <c r="L64" s="12">
        <f t="shared" si="26"/>
        <v>0</v>
      </c>
      <c r="M64" s="242">
        <f t="shared" si="27"/>
        <v>0</v>
      </c>
      <c r="N64" s="639" t="s">
        <v>334</v>
      </c>
    </row>
    <row r="65" spans="1:14" x14ac:dyDescent="0.2">
      <c r="A65" s="28">
        <v>4</v>
      </c>
      <c r="B65" s="55" t="s">
        <v>28</v>
      </c>
      <c r="C65" s="896"/>
      <c r="D65" s="28"/>
      <c r="E65" s="28"/>
      <c r="F65" s="458" t="s">
        <v>14</v>
      </c>
      <c r="G65" s="446">
        <v>20</v>
      </c>
      <c r="H65" s="459"/>
      <c r="I65" s="33"/>
      <c r="J65" s="12">
        <f t="shared" si="24"/>
        <v>0</v>
      </c>
      <c r="K65" s="11">
        <f t="shared" si="25"/>
        <v>0</v>
      </c>
      <c r="L65" s="12">
        <f t="shared" si="26"/>
        <v>0</v>
      </c>
      <c r="M65" s="242">
        <f t="shared" si="27"/>
        <v>0</v>
      </c>
      <c r="N65" s="639" t="s">
        <v>334</v>
      </c>
    </row>
    <row r="66" spans="1:14" x14ac:dyDescent="0.2">
      <c r="A66" s="28">
        <v>5</v>
      </c>
      <c r="B66" s="55" t="s">
        <v>29</v>
      </c>
      <c r="C66" s="897"/>
      <c r="D66" s="28"/>
      <c r="E66" s="28"/>
      <c r="F66" s="458" t="s">
        <v>14</v>
      </c>
      <c r="G66" s="446">
        <v>20</v>
      </c>
      <c r="H66" s="459"/>
      <c r="I66" s="33"/>
      <c r="J66" s="12">
        <f t="shared" si="24"/>
        <v>0</v>
      </c>
      <c r="K66" s="11">
        <f t="shared" si="25"/>
        <v>0</v>
      </c>
      <c r="L66" s="12">
        <f t="shared" si="26"/>
        <v>0</v>
      </c>
      <c r="M66" s="242">
        <f t="shared" si="27"/>
        <v>0</v>
      </c>
      <c r="N66" s="639" t="s">
        <v>334</v>
      </c>
    </row>
    <row r="67" spans="1:14" ht="36" x14ac:dyDescent="0.2">
      <c r="A67" s="460">
        <v>6</v>
      </c>
      <c r="B67" s="452" t="s">
        <v>129</v>
      </c>
      <c r="C67" s="26" t="s">
        <v>196</v>
      </c>
      <c r="D67" s="461"/>
      <c r="E67" s="440"/>
      <c r="F67" s="458" t="s">
        <v>14</v>
      </c>
      <c r="G67" s="462">
        <v>80</v>
      </c>
      <c r="H67" s="459"/>
      <c r="I67" s="33"/>
      <c r="J67" s="12">
        <f t="shared" si="24"/>
        <v>0</v>
      </c>
      <c r="K67" s="11">
        <f t="shared" si="25"/>
        <v>0</v>
      </c>
      <c r="L67" s="12">
        <f t="shared" si="26"/>
        <v>0</v>
      </c>
      <c r="M67" s="242">
        <f t="shared" si="27"/>
        <v>0</v>
      </c>
      <c r="N67" s="639" t="s">
        <v>195</v>
      </c>
    </row>
    <row r="68" spans="1:14" ht="36" x14ac:dyDescent="0.2">
      <c r="A68" s="28">
        <v>7</v>
      </c>
      <c r="B68" s="26" t="s">
        <v>133</v>
      </c>
      <c r="C68" s="26" t="s">
        <v>196</v>
      </c>
      <c r="D68" s="440"/>
      <c r="E68" s="440"/>
      <c r="F68" s="453" t="s">
        <v>14</v>
      </c>
      <c r="G68" s="446">
        <v>30</v>
      </c>
      <c r="H68" s="459"/>
      <c r="I68" s="33"/>
      <c r="J68" s="12">
        <f t="shared" si="24"/>
        <v>0</v>
      </c>
      <c r="K68" s="11">
        <f t="shared" si="25"/>
        <v>0</v>
      </c>
      <c r="L68" s="12">
        <f t="shared" si="26"/>
        <v>0</v>
      </c>
      <c r="M68" s="242">
        <f t="shared" si="27"/>
        <v>0</v>
      </c>
      <c r="N68" s="639" t="s">
        <v>334</v>
      </c>
    </row>
    <row r="69" spans="1:14" x14ac:dyDescent="0.2">
      <c r="A69" s="25"/>
      <c r="B69" s="25"/>
      <c r="C69" s="25"/>
      <c r="D69" s="25"/>
      <c r="E69" s="25"/>
      <c r="F69" s="25"/>
      <c r="G69" s="64"/>
      <c r="H69" s="463" t="s">
        <v>19</v>
      </c>
      <c r="I69" s="464"/>
      <c r="J69" s="465"/>
      <c r="K69" s="424">
        <f>SUM(K62:K68)</f>
        <v>0</v>
      </c>
      <c r="L69" s="425">
        <f>SUM(L62:L68)</f>
        <v>0</v>
      </c>
      <c r="M69" s="409">
        <f>SUM(M62:M68)</f>
        <v>0</v>
      </c>
      <c r="N69" s="639"/>
    </row>
    <row r="70" spans="1:14" s="27" customFormat="1" x14ac:dyDescent="0.2">
      <c r="A70" s="297"/>
      <c r="B70" s="298"/>
      <c r="C70" s="298"/>
      <c r="D70" s="297"/>
      <c r="E70" s="297"/>
      <c r="F70" s="297"/>
      <c r="G70" s="306"/>
      <c r="H70" s="307"/>
      <c r="I70" s="308"/>
      <c r="J70" s="309"/>
      <c r="K70" s="309"/>
      <c r="L70" s="309"/>
      <c r="M70" s="310"/>
      <c r="N70" s="644"/>
    </row>
    <row r="71" spans="1:14" s="27" customFormat="1" x14ac:dyDescent="0.2">
      <c r="A71" s="297"/>
      <c r="B71" s="298"/>
      <c r="C71" s="298"/>
      <c r="D71" s="297"/>
      <c r="E71" s="297"/>
      <c r="F71" s="297"/>
      <c r="G71" s="306"/>
      <c r="H71" s="311"/>
      <c r="I71" s="297"/>
      <c r="J71" s="312"/>
      <c r="K71" s="312"/>
      <c r="L71" s="312"/>
      <c r="M71" s="313"/>
      <c r="N71" s="644"/>
    </row>
    <row r="72" spans="1:14" s="27" customFormat="1" x14ac:dyDescent="0.2">
      <c r="A72" s="432"/>
      <c r="B72" s="233" t="s">
        <v>276</v>
      </c>
      <c r="C72" s="233"/>
      <c r="D72" s="433"/>
      <c r="E72" s="433"/>
      <c r="F72" s="434"/>
      <c r="G72" s="435"/>
      <c r="H72" s="436"/>
      <c r="I72" s="434"/>
      <c r="J72" s="437"/>
      <c r="K72" s="437"/>
      <c r="L72" s="437"/>
      <c r="M72" s="438"/>
      <c r="N72" s="643"/>
    </row>
    <row r="73" spans="1:14" s="27" customFormat="1" ht="36" x14ac:dyDescent="0.2">
      <c r="A73" s="224" t="s">
        <v>1</v>
      </c>
      <c r="B73" s="224" t="s">
        <v>2</v>
      </c>
      <c r="C73" s="224" t="s">
        <v>178</v>
      </c>
      <c r="D73" s="374" t="s">
        <v>3</v>
      </c>
      <c r="E73" s="23" t="s">
        <v>177</v>
      </c>
      <c r="F73" s="224" t="s">
        <v>4</v>
      </c>
      <c r="G73" s="375" t="s">
        <v>5</v>
      </c>
      <c r="H73" s="376" t="s">
        <v>6</v>
      </c>
      <c r="I73" s="377" t="s">
        <v>7</v>
      </c>
      <c r="J73" s="10" t="s">
        <v>112</v>
      </c>
      <c r="K73" s="378" t="s">
        <v>8</v>
      </c>
      <c r="L73" s="376" t="s">
        <v>9</v>
      </c>
      <c r="M73" s="376" t="s">
        <v>10</v>
      </c>
      <c r="N73" s="379" t="s">
        <v>11</v>
      </c>
    </row>
    <row r="74" spans="1:14" s="27" customFormat="1" ht="138.75" customHeight="1" x14ac:dyDescent="0.2">
      <c r="A74" s="439">
        <v>8</v>
      </c>
      <c r="B74" s="55" t="s">
        <v>344</v>
      </c>
      <c r="C74" s="733" t="s">
        <v>345</v>
      </c>
      <c r="D74" s="734"/>
      <c r="E74" s="441"/>
      <c r="F74" s="453" t="s">
        <v>14</v>
      </c>
      <c r="G74" s="446">
        <v>30</v>
      </c>
      <c r="H74" s="447"/>
      <c r="I74" s="735"/>
      <c r="J74" s="12">
        <f>H74*I74+H74</f>
        <v>0</v>
      </c>
      <c r="K74" s="11">
        <f>G74*H74</f>
        <v>0</v>
      </c>
      <c r="L74" s="12">
        <f>M74-K74</f>
        <v>0</v>
      </c>
      <c r="M74" s="242">
        <f>G74*J74</f>
        <v>0</v>
      </c>
      <c r="N74" s="203" t="s">
        <v>334</v>
      </c>
    </row>
    <row r="75" spans="1:14" s="27" customFormat="1" x14ac:dyDescent="0.2">
      <c r="B75" s="63"/>
      <c r="C75" s="63"/>
      <c r="F75" s="448"/>
      <c r="G75" s="449"/>
      <c r="H75" s="454" t="s">
        <v>19</v>
      </c>
      <c r="I75" s="450"/>
      <c r="J75" s="451"/>
      <c r="K75" s="424">
        <f>SUM(K74:K74)</f>
        <v>0</v>
      </c>
      <c r="L75" s="425">
        <f>SUM(L74:L74)</f>
        <v>0</v>
      </c>
      <c r="M75" s="409">
        <f>SUM(M74:M74)</f>
        <v>0</v>
      </c>
      <c r="N75" s="645"/>
    </row>
    <row r="76" spans="1:14" s="27" customFormat="1" x14ac:dyDescent="0.2">
      <c r="A76" s="130"/>
      <c r="B76" s="170"/>
      <c r="C76" s="170"/>
      <c r="D76" s="130"/>
      <c r="E76" s="130"/>
      <c r="F76" s="130"/>
      <c r="G76" s="131"/>
      <c r="H76" s="213"/>
      <c r="I76" s="130"/>
      <c r="J76" s="132"/>
      <c r="K76" s="35"/>
      <c r="L76" s="35"/>
      <c r="M76" s="248"/>
      <c r="N76" s="645"/>
    </row>
    <row r="77" spans="1:14" x14ac:dyDescent="0.2">
      <c r="A77" s="110"/>
      <c r="B77" s="128"/>
      <c r="C77" s="128"/>
      <c r="D77" s="110"/>
      <c r="E77" s="110"/>
      <c r="F77" s="110"/>
      <c r="G77" s="124"/>
      <c r="H77" s="211"/>
      <c r="I77" s="110"/>
      <c r="J77" s="125"/>
    </row>
    <row r="78" spans="1:14" s="9" customFormat="1" ht="12" x14ac:dyDescent="0.2">
      <c r="A78" s="38"/>
      <c r="B78" s="229"/>
      <c r="C78" s="229"/>
      <c r="D78" s="126"/>
      <c r="E78" s="126"/>
      <c r="F78" s="126"/>
      <c r="G78" s="136"/>
      <c r="H78" s="212"/>
      <c r="I78" s="41"/>
      <c r="J78" s="41"/>
      <c r="K78" s="20"/>
      <c r="L78" s="8"/>
      <c r="M78" s="244"/>
      <c r="N78" s="48"/>
    </row>
    <row r="79" spans="1:14" s="9" customFormat="1" ht="12" x14ac:dyDescent="0.2">
      <c r="A79" s="5"/>
      <c r="B79" s="230" t="s">
        <v>277</v>
      </c>
      <c r="C79" s="230"/>
      <c r="D79" s="382"/>
      <c r="E79" s="382"/>
      <c r="F79" s="403"/>
      <c r="G79" s="411"/>
      <c r="H79" s="384"/>
      <c r="I79" s="385"/>
      <c r="J79" s="385"/>
      <c r="K79" s="7"/>
      <c r="L79" s="8"/>
      <c r="M79" s="244"/>
      <c r="N79" s="48"/>
    </row>
    <row r="80" spans="1:14" s="16" customFormat="1" ht="36" x14ac:dyDescent="0.2">
      <c r="A80" s="224" t="s">
        <v>1</v>
      </c>
      <c r="B80" s="224" t="s">
        <v>2</v>
      </c>
      <c r="C80" s="224" t="s">
        <v>178</v>
      </c>
      <c r="D80" s="374" t="s">
        <v>3</v>
      </c>
      <c r="E80" s="23" t="s">
        <v>177</v>
      </c>
      <c r="F80" s="224" t="s">
        <v>4</v>
      </c>
      <c r="G80" s="375" t="s">
        <v>5</v>
      </c>
      <c r="H80" s="376" t="s">
        <v>6</v>
      </c>
      <c r="I80" s="377" t="s">
        <v>7</v>
      </c>
      <c r="J80" s="10" t="s">
        <v>112</v>
      </c>
      <c r="K80" s="378" t="s">
        <v>8</v>
      </c>
      <c r="L80" s="376" t="s">
        <v>9</v>
      </c>
      <c r="M80" s="376" t="s">
        <v>10</v>
      </c>
      <c r="N80" s="379" t="s">
        <v>11</v>
      </c>
    </row>
    <row r="81" spans="1:14" s="9" customFormat="1" ht="72" x14ac:dyDescent="0.2">
      <c r="A81" s="737">
        <v>1</v>
      </c>
      <c r="B81" s="738" t="s">
        <v>346</v>
      </c>
      <c r="C81" s="55" t="s">
        <v>347</v>
      </c>
      <c r="D81" s="736"/>
      <c r="E81" s="739"/>
      <c r="F81" s="740" t="s">
        <v>14</v>
      </c>
      <c r="G81" s="741">
        <v>30</v>
      </c>
      <c r="H81" s="471"/>
      <c r="I81" s="33"/>
      <c r="J81" s="12">
        <f t="shared" ref="J81:J87" si="28">H81*I81+H81</f>
        <v>0</v>
      </c>
      <c r="K81" s="11">
        <f t="shared" ref="K81:K87" si="29">G81*H81</f>
        <v>0</v>
      </c>
      <c r="L81" s="12">
        <f t="shared" ref="L81:L87" si="30">M81-K81</f>
        <v>0</v>
      </c>
      <c r="M81" s="242">
        <f t="shared" ref="M81:M87" si="31">G81*J81</f>
        <v>0</v>
      </c>
      <c r="N81" s="729" t="s">
        <v>334</v>
      </c>
    </row>
    <row r="82" spans="1:14" s="9" customFormat="1" ht="72" x14ac:dyDescent="0.2">
      <c r="A82" s="737">
        <v>2</v>
      </c>
      <c r="B82" s="738" t="s">
        <v>34</v>
      </c>
      <c r="C82" s="55" t="s">
        <v>347</v>
      </c>
      <c r="D82" s="736"/>
      <c r="E82" s="739"/>
      <c r="F82" s="740" t="s">
        <v>14</v>
      </c>
      <c r="G82" s="741">
        <v>50</v>
      </c>
      <c r="H82" s="471"/>
      <c r="I82" s="33"/>
      <c r="J82" s="12">
        <f t="shared" si="28"/>
        <v>0</v>
      </c>
      <c r="K82" s="11">
        <f t="shared" si="29"/>
        <v>0</v>
      </c>
      <c r="L82" s="12">
        <f t="shared" si="30"/>
        <v>0</v>
      </c>
      <c r="M82" s="242">
        <f t="shared" si="31"/>
        <v>0</v>
      </c>
      <c r="N82" s="729" t="s">
        <v>334</v>
      </c>
    </row>
    <row r="83" spans="1:14" s="9" customFormat="1" ht="72" x14ac:dyDescent="0.2">
      <c r="A83" s="737">
        <v>3</v>
      </c>
      <c r="B83" s="738" t="s">
        <v>35</v>
      </c>
      <c r="C83" s="55" t="s">
        <v>347</v>
      </c>
      <c r="D83" s="736"/>
      <c r="E83" s="739"/>
      <c r="F83" s="740" t="s">
        <v>14</v>
      </c>
      <c r="G83" s="741">
        <v>70</v>
      </c>
      <c r="H83" s="471"/>
      <c r="I83" s="33"/>
      <c r="J83" s="12">
        <f t="shared" si="28"/>
        <v>0</v>
      </c>
      <c r="K83" s="11">
        <f t="shared" si="29"/>
        <v>0</v>
      </c>
      <c r="L83" s="12">
        <f t="shared" si="30"/>
        <v>0</v>
      </c>
      <c r="M83" s="242">
        <f t="shared" si="31"/>
        <v>0</v>
      </c>
      <c r="N83" s="729" t="s">
        <v>334</v>
      </c>
    </row>
    <row r="84" spans="1:14" s="9" customFormat="1" ht="72" x14ac:dyDescent="0.2">
      <c r="A84" s="737">
        <v>4</v>
      </c>
      <c r="B84" s="738" t="s">
        <v>36</v>
      </c>
      <c r="C84" s="55" t="s">
        <v>347</v>
      </c>
      <c r="D84" s="736"/>
      <c r="E84" s="739"/>
      <c r="F84" s="740" t="s">
        <v>14</v>
      </c>
      <c r="G84" s="741">
        <v>100</v>
      </c>
      <c r="H84" s="471"/>
      <c r="I84" s="33"/>
      <c r="J84" s="12">
        <f t="shared" si="28"/>
        <v>0</v>
      </c>
      <c r="K84" s="11">
        <f t="shared" si="29"/>
        <v>0</v>
      </c>
      <c r="L84" s="12">
        <f t="shared" si="30"/>
        <v>0</v>
      </c>
      <c r="M84" s="242">
        <f t="shared" si="31"/>
        <v>0</v>
      </c>
      <c r="N84" s="729" t="s">
        <v>334</v>
      </c>
    </row>
    <row r="85" spans="1:14" s="9" customFormat="1" ht="72" x14ac:dyDescent="0.2">
      <c r="A85" s="737">
        <v>5</v>
      </c>
      <c r="B85" s="738" t="s">
        <v>37</v>
      </c>
      <c r="C85" s="55" t="s">
        <v>347</v>
      </c>
      <c r="D85" s="736"/>
      <c r="E85" s="739"/>
      <c r="F85" s="740" t="s">
        <v>14</v>
      </c>
      <c r="G85" s="741">
        <v>100</v>
      </c>
      <c r="H85" s="471"/>
      <c r="I85" s="33"/>
      <c r="J85" s="12">
        <f t="shared" si="28"/>
        <v>0</v>
      </c>
      <c r="K85" s="11">
        <f t="shared" si="29"/>
        <v>0</v>
      </c>
      <c r="L85" s="12">
        <f t="shared" si="30"/>
        <v>0</v>
      </c>
      <c r="M85" s="242">
        <f t="shared" si="31"/>
        <v>0</v>
      </c>
      <c r="N85" s="729" t="s">
        <v>195</v>
      </c>
    </row>
    <row r="86" spans="1:14" s="9" customFormat="1" ht="72" x14ac:dyDescent="0.2">
      <c r="A86" s="737">
        <v>6</v>
      </c>
      <c r="B86" s="738" t="s">
        <v>110</v>
      </c>
      <c r="C86" s="55" t="s">
        <v>347</v>
      </c>
      <c r="D86" s="736"/>
      <c r="E86" s="739"/>
      <c r="F86" s="740" t="s">
        <v>14</v>
      </c>
      <c r="G86" s="741">
        <v>2000</v>
      </c>
      <c r="H86" s="471"/>
      <c r="I86" s="33"/>
      <c r="J86" s="12">
        <f t="shared" si="28"/>
        <v>0</v>
      </c>
      <c r="K86" s="11">
        <f t="shared" si="29"/>
        <v>0</v>
      </c>
      <c r="L86" s="12">
        <f t="shared" si="30"/>
        <v>0</v>
      </c>
      <c r="M86" s="242">
        <f t="shared" si="31"/>
        <v>0</v>
      </c>
      <c r="N86" s="729" t="s">
        <v>195</v>
      </c>
    </row>
    <row r="87" spans="1:14" s="9" customFormat="1" ht="72" x14ac:dyDescent="0.2">
      <c r="A87" s="737">
        <v>7</v>
      </c>
      <c r="B87" s="738" t="s">
        <v>38</v>
      </c>
      <c r="C87" s="55" t="s">
        <v>347</v>
      </c>
      <c r="D87" s="736"/>
      <c r="E87" s="739"/>
      <c r="F87" s="740" t="s">
        <v>14</v>
      </c>
      <c r="G87" s="741">
        <v>100</v>
      </c>
      <c r="H87" s="471"/>
      <c r="I87" s="33"/>
      <c r="J87" s="12">
        <f t="shared" si="28"/>
        <v>0</v>
      </c>
      <c r="K87" s="11">
        <f t="shared" si="29"/>
        <v>0</v>
      </c>
      <c r="L87" s="12">
        <f t="shared" si="30"/>
        <v>0</v>
      </c>
      <c r="M87" s="242">
        <f t="shared" si="31"/>
        <v>0</v>
      </c>
      <c r="N87" s="822" t="s">
        <v>334</v>
      </c>
    </row>
    <row r="88" spans="1:14" s="9" customFormat="1" ht="16.5" customHeight="1" x14ac:dyDescent="0.2">
      <c r="A88" s="742"/>
      <c r="B88" s="47"/>
      <c r="C88" s="47"/>
      <c r="D88" s="743"/>
      <c r="E88" s="743"/>
      <c r="F88" s="744"/>
      <c r="G88" s="745"/>
      <c r="H88" s="471" t="s">
        <v>39</v>
      </c>
      <c r="I88" s="746"/>
      <c r="J88" s="747"/>
      <c r="K88" s="748">
        <f>SUM(K81:K87)</f>
        <v>0</v>
      </c>
      <c r="L88" s="748">
        <f>SUM(L81:L87)</f>
        <v>0</v>
      </c>
      <c r="M88" s="719">
        <f>SUM(M81:M87)</f>
        <v>0</v>
      </c>
      <c r="N88" s="729"/>
    </row>
    <row r="89" spans="1:14" s="9" customFormat="1" ht="16.5" customHeight="1" x14ac:dyDescent="0.2">
      <c r="A89" s="742"/>
      <c r="B89" s="47"/>
      <c r="C89" s="47"/>
      <c r="D89" s="743"/>
      <c r="E89" s="743"/>
      <c r="F89" s="744"/>
      <c r="G89" s="745"/>
      <c r="H89" s="691"/>
      <c r="I89" s="875"/>
      <c r="J89" s="876"/>
      <c r="K89" s="465"/>
      <c r="L89" s="465"/>
      <c r="M89" s="877"/>
      <c r="N89" s="871"/>
    </row>
    <row r="90" spans="1:14" s="9" customFormat="1" ht="16.5" customHeight="1" x14ac:dyDescent="0.2">
      <c r="A90" s="432"/>
      <c r="B90" s="233" t="s">
        <v>487</v>
      </c>
      <c r="C90" s="233"/>
      <c r="D90" s="433"/>
      <c r="E90" s="433"/>
      <c r="F90" s="434"/>
      <c r="G90" s="435"/>
      <c r="H90" s="436"/>
      <c r="I90" s="434"/>
      <c r="J90" s="437"/>
      <c r="K90" s="437"/>
      <c r="L90" s="437"/>
      <c r="M90" s="438"/>
      <c r="N90" s="643"/>
    </row>
    <row r="91" spans="1:14" s="9" customFormat="1" ht="37.5" customHeight="1" x14ac:dyDescent="0.2">
      <c r="A91" s="224" t="s">
        <v>1</v>
      </c>
      <c r="B91" s="224" t="s">
        <v>2</v>
      </c>
      <c r="C91" s="224" t="s">
        <v>178</v>
      </c>
      <c r="D91" s="374" t="s">
        <v>3</v>
      </c>
      <c r="E91" s="23" t="s">
        <v>177</v>
      </c>
      <c r="F91" s="224" t="s">
        <v>4</v>
      </c>
      <c r="G91" s="375" t="s">
        <v>5</v>
      </c>
      <c r="H91" s="376" t="s">
        <v>6</v>
      </c>
      <c r="I91" s="377" t="s">
        <v>7</v>
      </c>
      <c r="J91" s="10" t="s">
        <v>112</v>
      </c>
      <c r="K91" s="378" t="s">
        <v>8</v>
      </c>
      <c r="L91" s="376" t="s">
        <v>9</v>
      </c>
      <c r="M91" s="376" t="s">
        <v>10</v>
      </c>
      <c r="N91" s="379" t="s">
        <v>11</v>
      </c>
    </row>
    <row r="92" spans="1:14" s="9" customFormat="1" ht="51" customHeight="1" x14ac:dyDescent="0.2">
      <c r="A92" s="439">
        <v>1</v>
      </c>
      <c r="B92" s="415" t="s">
        <v>380</v>
      </c>
      <c r="C92" s="415" t="s">
        <v>337</v>
      </c>
      <c r="D92" s="328"/>
      <c r="E92" s="870"/>
      <c r="F92" s="870" t="s">
        <v>21</v>
      </c>
      <c r="G92" s="703">
        <v>40</v>
      </c>
      <c r="H92" s="391"/>
      <c r="I92" s="401"/>
      <c r="J92" s="12">
        <f t="shared" ref="J92" si="32">H92*I92+H92</f>
        <v>0</v>
      </c>
      <c r="K92" s="11">
        <f t="shared" ref="K92" si="33">G92*H92</f>
        <v>0</v>
      </c>
      <c r="L92" s="12">
        <f t="shared" ref="L92" si="34">M92-K92</f>
        <v>0</v>
      </c>
      <c r="M92" s="242">
        <f t="shared" ref="M92" si="35">G92*J92</f>
        <v>0</v>
      </c>
      <c r="N92" s="869" t="s">
        <v>195</v>
      </c>
    </row>
    <row r="93" spans="1:14" s="9" customFormat="1" ht="16.5" customHeight="1" x14ac:dyDescent="0.2">
      <c r="A93" s="27"/>
      <c r="B93" s="63"/>
      <c r="C93" s="63"/>
      <c r="D93" s="27"/>
      <c r="E93" s="27"/>
      <c r="F93" s="448"/>
      <c r="G93" s="449"/>
      <c r="H93" s="454" t="s">
        <v>19</v>
      </c>
      <c r="I93" s="450"/>
      <c r="J93" s="451"/>
      <c r="K93" s="424">
        <f>SUM(K92:K92)</f>
        <v>0</v>
      </c>
      <c r="L93" s="425">
        <f>SUM(L92:L92)</f>
        <v>0</v>
      </c>
      <c r="M93" s="409">
        <f>SUM(M92:M92)</f>
        <v>0</v>
      </c>
      <c r="N93" s="645"/>
    </row>
    <row r="94" spans="1:14" s="9" customFormat="1" ht="16.5" customHeight="1" x14ac:dyDescent="0.2">
      <c r="A94" s="742"/>
      <c r="B94" s="47"/>
      <c r="C94" s="47"/>
      <c r="D94" s="743"/>
      <c r="E94" s="743"/>
      <c r="F94" s="744"/>
      <c r="G94" s="745"/>
      <c r="H94" s="691"/>
      <c r="I94" s="875"/>
      <c r="J94" s="876"/>
      <c r="K94" s="465"/>
      <c r="L94" s="465"/>
      <c r="M94" s="877"/>
      <c r="N94" s="871"/>
    </row>
    <row r="95" spans="1:14" s="9" customFormat="1" ht="16.5" customHeight="1" x14ac:dyDescent="0.2">
      <c r="A95" s="742"/>
      <c r="B95" s="47"/>
      <c r="C95" s="47"/>
      <c r="D95" s="743"/>
      <c r="E95" s="743"/>
      <c r="F95" s="744"/>
      <c r="G95" s="745"/>
      <c r="H95" s="691"/>
      <c r="I95" s="875"/>
      <c r="J95" s="876"/>
      <c r="K95" s="465"/>
      <c r="L95" s="465"/>
      <c r="M95" s="877"/>
      <c r="N95" s="871"/>
    </row>
    <row r="96" spans="1:14" s="9" customFormat="1" ht="23.25" customHeight="1" x14ac:dyDescent="0.2">
      <c r="A96" s="138"/>
      <c r="B96" s="148"/>
      <c r="C96" s="148"/>
      <c r="D96" s="137"/>
      <c r="E96" s="137"/>
      <c r="F96" s="139"/>
      <c r="G96" s="140"/>
      <c r="H96" s="215"/>
      <c r="I96" s="141"/>
      <c r="J96" s="187"/>
      <c r="K96" s="8"/>
      <c r="L96" s="8"/>
      <c r="M96" s="250"/>
      <c r="N96" s="48"/>
    </row>
    <row r="97" spans="1:14" s="9" customFormat="1" ht="23.25" customHeight="1" x14ac:dyDescent="0.2">
      <c r="A97" s="5"/>
      <c r="B97" s="230" t="s">
        <v>278</v>
      </c>
      <c r="C97" s="230"/>
      <c r="D97" s="466"/>
      <c r="E97" s="466"/>
      <c r="F97" s="403"/>
      <c r="G97" s="411"/>
      <c r="H97" s="384"/>
      <c r="I97" s="385"/>
      <c r="J97" s="385"/>
      <c r="K97" s="7"/>
      <c r="L97" s="8"/>
      <c r="M97" s="244"/>
      <c r="N97" s="48"/>
    </row>
    <row r="98" spans="1:14" s="9" customFormat="1" ht="34.5" customHeight="1" x14ac:dyDescent="0.2">
      <c r="A98" s="224" t="s">
        <v>1</v>
      </c>
      <c r="B98" s="224" t="s">
        <v>2</v>
      </c>
      <c r="C98" s="224" t="s">
        <v>178</v>
      </c>
      <c r="D98" s="374" t="s">
        <v>3</v>
      </c>
      <c r="E98" s="23" t="s">
        <v>177</v>
      </c>
      <c r="F98" s="224" t="s">
        <v>4</v>
      </c>
      <c r="G98" s="375" t="s">
        <v>5</v>
      </c>
      <c r="H98" s="376" t="s">
        <v>6</v>
      </c>
      <c r="I98" s="377" t="s">
        <v>7</v>
      </c>
      <c r="J98" s="10" t="s">
        <v>112</v>
      </c>
      <c r="K98" s="378" t="s">
        <v>8</v>
      </c>
      <c r="L98" s="376" t="s">
        <v>9</v>
      </c>
      <c r="M98" s="376" t="s">
        <v>10</v>
      </c>
      <c r="N98" s="379" t="s">
        <v>11</v>
      </c>
    </row>
    <row r="99" spans="1:14" s="9" customFormat="1" ht="153" customHeight="1" x14ac:dyDescent="0.2">
      <c r="A99" s="467">
        <v>1</v>
      </c>
      <c r="B99" s="415" t="s">
        <v>265</v>
      </c>
      <c r="C99" s="415" t="s">
        <v>266</v>
      </c>
      <c r="D99" s="468"/>
      <c r="E99" s="468"/>
      <c r="F99" s="469" t="s">
        <v>21</v>
      </c>
      <c r="G99" s="470">
        <v>100</v>
      </c>
      <c r="H99" s="471"/>
      <c r="I99" s="33"/>
      <c r="J99" s="12">
        <f t="shared" ref="J99:J104" si="36">H99*I99+H99</f>
        <v>0</v>
      </c>
      <c r="K99" s="11">
        <f t="shared" ref="K99:K104" si="37">G99*H99</f>
        <v>0</v>
      </c>
      <c r="L99" s="12">
        <f t="shared" ref="L99:L104" si="38">M99-K99</f>
        <v>0</v>
      </c>
      <c r="M99" s="242">
        <f t="shared" ref="M99:M104" si="39">G99*J99</f>
        <v>0</v>
      </c>
      <c r="N99" s="599" t="s">
        <v>195</v>
      </c>
    </row>
    <row r="100" spans="1:14" s="9" customFormat="1" ht="117" customHeight="1" x14ac:dyDescent="0.2">
      <c r="A100" s="467">
        <v>2</v>
      </c>
      <c r="B100" s="415" t="s">
        <v>267</v>
      </c>
      <c r="C100" s="415" t="s">
        <v>197</v>
      </c>
      <c r="D100" s="468"/>
      <c r="E100" s="468"/>
      <c r="F100" s="469" t="s">
        <v>21</v>
      </c>
      <c r="G100" s="470">
        <v>500</v>
      </c>
      <c r="H100" s="471"/>
      <c r="I100" s="33"/>
      <c r="J100" s="12">
        <f t="shared" si="36"/>
        <v>0</v>
      </c>
      <c r="K100" s="11">
        <f t="shared" si="37"/>
        <v>0</v>
      </c>
      <c r="L100" s="12">
        <f t="shared" si="38"/>
        <v>0</v>
      </c>
      <c r="M100" s="242">
        <f t="shared" si="39"/>
        <v>0</v>
      </c>
      <c r="N100" s="599" t="s">
        <v>195</v>
      </c>
    </row>
    <row r="101" spans="1:14" s="9" customFormat="1" ht="123.75" customHeight="1" x14ac:dyDescent="0.2">
      <c r="A101" s="467">
        <v>3</v>
      </c>
      <c r="B101" s="415" t="s">
        <v>268</v>
      </c>
      <c r="C101" s="415" t="s">
        <v>197</v>
      </c>
      <c r="D101" s="468"/>
      <c r="E101" s="468"/>
      <c r="F101" s="469" t="s">
        <v>21</v>
      </c>
      <c r="G101" s="470">
        <v>300</v>
      </c>
      <c r="H101" s="471"/>
      <c r="I101" s="33"/>
      <c r="J101" s="12">
        <f t="shared" si="36"/>
        <v>0</v>
      </c>
      <c r="K101" s="11">
        <f t="shared" si="37"/>
        <v>0</v>
      </c>
      <c r="L101" s="12">
        <f t="shared" si="38"/>
        <v>0</v>
      </c>
      <c r="M101" s="242">
        <f t="shared" si="39"/>
        <v>0</v>
      </c>
      <c r="N101" s="599" t="s">
        <v>195</v>
      </c>
    </row>
    <row r="102" spans="1:14" s="9" customFormat="1" ht="120" customHeight="1" x14ac:dyDescent="0.2">
      <c r="A102" s="467">
        <v>4</v>
      </c>
      <c r="B102" s="415" t="s">
        <v>269</v>
      </c>
      <c r="C102" s="415" t="s">
        <v>197</v>
      </c>
      <c r="D102" s="468"/>
      <c r="E102" s="468"/>
      <c r="F102" s="469" t="s">
        <v>21</v>
      </c>
      <c r="G102" s="470">
        <v>500</v>
      </c>
      <c r="H102" s="471"/>
      <c r="I102" s="33"/>
      <c r="J102" s="12">
        <f t="shared" si="36"/>
        <v>0</v>
      </c>
      <c r="K102" s="11">
        <f t="shared" si="37"/>
        <v>0</v>
      </c>
      <c r="L102" s="12">
        <f t="shared" si="38"/>
        <v>0</v>
      </c>
      <c r="M102" s="242">
        <f t="shared" si="39"/>
        <v>0</v>
      </c>
      <c r="N102" s="599" t="s">
        <v>195</v>
      </c>
    </row>
    <row r="103" spans="1:14" s="9" customFormat="1" ht="117" customHeight="1" x14ac:dyDescent="0.2">
      <c r="A103" s="467">
        <v>5</v>
      </c>
      <c r="B103" s="415" t="s">
        <v>270</v>
      </c>
      <c r="C103" s="415" t="s">
        <v>197</v>
      </c>
      <c r="D103" s="468"/>
      <c r="E103" s="468"/>
      <c r="F103" s="469" t="s">
        <v>21</v>
      </c>
      <c r="G103" s="470">
        <v>300</v>
      </c>
      <c r="H103" s="471"/>
      <c r="I103" s="33"/>
      <c r="J103" s="12">
        <f t="shared" si="36"/>
        <v>0</v>
      </c>
      <c r="K103" s="11">
        <f t="shared" si="37"/>
        <v>0</v>
      </c>
      <c r="L103" s="12">
        <f t="shared" si="38"/>
        <v>0</v>
      </c>
      <c r="M103" s="242">
        <f t="shared" si="39"/>
        <v>0</v>
      </c>
      <c r="N103" s="599" t="s">
        <v>195</v>
      </c>
    </row>
    <row r="104" spans="1:14" s="9" customFormat="1" ht="122.25" customHeight="1" x14ac:dyDescent="0.2">
      <c r="A104" s="467">
        <v>6</v>
      </c>
      <c r="B104" s="415" t="s">
        <v>271</v>
      </c>
      <c r="C104" s="415" t="s">
        <v>197</v>
      </c>
      <c r="D104" s="468"/>
      <c r="E104" s="468"/>
      <c r="F104" s="469" t="s">
        <v>21</v>
      </c>
      <c r="G104" s="470">
        <v>200</v>
      </c>
      <c r="H104" s="471"/>
      <c r="I104" s="33"/>
      <c r="J104" s="12">
        <f t="shared" si="36"/>
        <v>0</v>
      </c>
      <c r="K104" s="11">
        <f t="shared" si="37"/>
        <v>0</v>
      </c>
      <c r="L104" s="12">
        <f t="shared" si="38"/>
        <v>0</v>
      </c>
      <c r="M104" s="242">
        <f t="shared" si="39"/>
        <v>0</v>
      </c>
      <c r="N104" s="599" t="s">
        <v>195</v>
      </c>
    </row>
    <row r="105" spans="1:14" s="9" customFormat="1" x14ac:dyDescent="0.2">
      <c r="A105" s="5"/>
      <c r="B105" s="225"/>
      <c r="C105" s="225"/>
      <c r="D105" s="36"/>
      <c r="E105" s="36"/>
      <c r="F105" s="37"/>
      <c r="G105" s="6"/>
      <c r="H105" s="471" t="s">
        <v>39</v>
      </c>
      <c r="I105" s="472"/>
      <c r="J105" s="472"/>
      <c r="K105" s="431">
        <f>SUM(K99:K104)</f>
        <v>0</v>
      </c>
      <c r="L105" s="408">
        <f>SUM(L99:L104)</f>
        <v>0</v>
      </c>
      <c r="M105" s="409">
        <f>SUM(M99:M104)</f>
        <v>0</v>
      </c>
      <c r="N105" s="599"/>
    </row>
    <row r="106" spans="1:14" s="9" customFormat="1" ht="12" x14ac:dyDescent="0.2">
      <c r="A106" s="38"/>
      <c r="B106" s="228"/>
      <c r="C106" s="228"/>
      <c r="D106" s="142"/>
      <c r="E106" s="142"/>
      <c r="F106" s="143"/>
      <c r="G106" s="40"/>
      <c r="H106" s="156"/>
      <c r="I106" s="41"/>
      <c r="J106" s="41"/>
      <c r="K106" s="21"/>
      <c r="L106" s="22"/>
      <c r="M106" s="247"/>
      <c r="N106" s="48"/>
    </row>
    <row r="107" spans="1:14" s="9" customFormat="1" ht="12" x14ac:dyDescent="0.2">
      <c r="A107" s="5"/>
      <c r="B107" s="230" t="s">
        <v>279</v>
      </c>
      <c r="C107" s="230"/>
      <c r="D107" s="466"/>
      <c r="E107" s="466"/>
      <c r="F107" s="403"/>
      <c r="G107" s="411"/>
      <c r="H107" s="384"/>
      <c r="I107" s="385"/>
      <c r="J107" s="385"/>
      <c r="K107" s="7"/>
      <c r="L107" s="8"/>
      <c r="M107" s="244"/>
      <c r="N107" s="48"/>
    </row>
    <row r="108" spans="1:14" s="9" customFormat="1" ht="36" x14ac:dyDescent="0.2">
      <c r="A108" s="224" t="s">
        <v>1</v>
      </c>
      <c r="B108" s="224" t="s">
        <v>2</v>
      </c>
      <c r="C108" s="224" t="s">
        <v>178</v>
      </c>
      <c r="D108" s="374" t="s">
        <v>3</v>
      </c>
      <c r="E108" s="23" t="s">
        <v>177</v>
      </c>
      <c r="F108" s="224" t="s">
        <v>4</v>
      </c>
      <c r="G108" s="375" t="s">
        <v>5</v>
      </c>
      <c r="H108" s="376" t="s">
        <v>6</v>
      </c>
      <c r="I108" s="377" t="s">
        <v>7</v>
      </c>
      <c r="J108" s="10" t="s">
        <v>112</v>
      </c>
      <c r="K108" s="378" t="s">
        <v>8</v>
      </c>
      <c r="L108" s="376" t="s">
        <v>9</v>
      </c>
      <c r="M108" s="376" t="s">
        <v>10</v>
      </c>
      <c r="N108" s="379" t="s">
        <v>11</v>
      </c>
    </row>
    <row r="109" spans="1:14" s="9" customFormat="1" ht="32.25" customHeight="1" x14ac:dyDescent="0.2">
      <c r="A109" s="593">
        <v>1</v>
      </c>
      <c r="B109" s="678" t="s">
        <v>296</v>
      </c>
      <c r="C109" s="892" t="s">
        <v>308</v>
      </c>
      <c r="D109" s="594"/>
      <c r="E109" s="679"/>
      <c r="F109" s="680" t="s">
        <v>298</v>
      </c>
      <c r="G109" s="681">
        <v>80</v>
      </c>
      <c r="H109" s="471"/>
      <c r="I109" s="595"/>
      <c r="J109" s="12">
        <f t="shared" ref="J109:J111" si="40">H109*I109+H109</f>
        <v>0</v>
      </c>
      <c r="K109" s="11">
        <f t="shared" ref="K109:K111" si="41">G109*H109</f>
        <v>0</v>
      </c>
      <c r="L109" s="12">
        <f t="shared" ref="L109:L111" si="42">M109-K109</f>
        <v>0</v>
      </c>
      <c r="M109" s="242">
        <f t="shared" ref="M109:M111" si="43">G109*J109</f>
        <v>0</v>
      </c>
      <c r="N109" s="596" t="s">
        <v>334</v>
      </c>
    </row>
    <row r="110" spans="1:14" s="9" customFormat="1" ht="33.75" customHeight="1" x14ac:dyDescent="0.2">
      <c r="A110" s="593">
        <v>2</v>
      </c>
      <c r="B110" s="225" t="s">
        <v>297</v>
      </c>
      <c r="C110" s="894"/>
      <c r="D110" s="682"/>
      <c r="E110" s="682"/>
      <c r="F110" s="680" t="s">
        <v>298</v>
      </c>
      <c r="G110" s="683">
        <v>70</v>
      </c>
      <c r="H110" s="684"/>
      <c r="I110" s="595"/>
      <c r="J110" s="12">
        <f t="shared" si="40"/>
        <v>0</v>
      </c>
      <c r="K110" s="11">
        <f t="shared" si="41"/>
        <v>0</v>
      </c>
      <c r="L110" s="12">
        <f t="shared" si="42"/>
        <v>0</v>
      </c>
      <c r="M110" s="242">
        <f t="shared" si="43"/>
        <v>0</v>
      </c>
      <c r="N110" s="596" t="s">
        <v>334</v>
      </c>
    </row>
    <row r="111" spans="1:14" s="9" customFormat="1" ht="52.5" customHeight="1" x14ac:dyDescent="0.2">
      <c r="A111" s="467">
        <v>3</v>
      </c>
      <c r="B111" s="399" t="s">
        <v>309</v>
      </c>
      <c r="C111" s="893"/>
      <c r="D111" s="594"/>
      <c r="E111" s="594"/>
      <c r="F111" s="680" t="s">
        <v>299</v>
      </c>
      <c r="G111" s="685">
        <v>20</v>
      </c>
      <c r="H111" s="471"/>
      <c r="I111" s="595"/>
      <c r="J111" s="12">
        <f t="shared" si="40"/>
        <v>0</v>
      </c>
      <c r="K111" s="11">
        <f t="shared" si="41"/>
        <v>0</v>
      </c>
      <c r="L111" s="12">
        <f t="shared" si="42"/>
        <v>0</v>
      </c>
      <c r="M111" s="242">
        <f t="shared" si="43"/>
        <v>0</v>
      </c>
      <c r="N111" s="596" t="s">
        <v>334</v>
      </c>
    </row>
    <row r="112" spans="1:14" s="9" customFormat="1" x14ac:dyDescent="0.2">
      <c r="A112" s="5"/>
      <c r="B112" s="225"/>
      <c r="C112" s="225"/>
      <c r="D112" s="36"/>
      <c r="E112" s="36"/>
      <c r="F112" s="37"/>
      <c r="G112" s="6"/>
      <c r="H112" s="471" t="s">
        <v>39</v>
      </c>
      <c r="I112" s="20"/>
      <c r="J112" s="20"/>
      <c r="K112" s="431">
        <f>SUM(K109:K111)</f>
        <v>0</v>
      </c>
      <c r="L112" s="408">
        <f>SUM(L109:L111)</f>
        <v>0</v>
      </c>
      <c r="M112" s="409">
        <f>SUM(M109:M111)</f>
        <v>0</v>
      </c>
      <c r="N112" s="48"/>
    </row>
    <row r="113" spans="1:14" s="9" customFormat="1" x14ac:dyDescent="0.2">
      <c r="A113" s="5"/>
      <c r="B113" s="690" t="s">
        <v>280</v>
      </c>
      <c r="C113" s="225"/>
      <c r="D113" s="36"/>
      <c r="E113" s="36"/>
      <c r="F113" s="37"/>
      <c r="G113" s="6"/>
      <c r="H113" s="691"/>
      <c r="I113" s="20"/>
      <c r="J113" s="20"/>
      <c r="K113" s="219"/>
      <c r="L113" s="220"/>
      <c r="M113" s="249"/>
      <c r="N113" s="48"/>
    </row>
    <row r="114" spans="1:14" s="9" customFormat="1" ht="36" x14ac:dyDescent="0.2">
      <c r="A114" s="224" t="s">
        <v>1</v>
      </c>
      <c r="B114" s="224" t="s">
        <v>2</v>
      </c>
      <c r="C114" s="224" t="s">
        <v>178</v>
      </c>
      <c r="D114" s="374" t="s">
        <v>3</v>
      </c>
      <c r="E114" s="23" t="s">
        <v>177</v>
      </c>
      <c r="F114" s="224" t="s">
        <v>4</v>
      </c>
      <c r="G114" s="375" t="s">
        <v>5</v>
      </c>
      <c r="H114" s="376" t="s">
        <v>6</v>
      </c>
      <c r="I114" s="377" t="s">
        <v>7</v>
      </c>
      <c r="J114" s="10" t="s">
        <v>112</v>
      </c>
      <c r="K114" s="378" t="s">
        <v>8</v>
      </c>
      <c r="L114" s="376" t="s">
        <v>9</v>
      </c>
      <c r="M114" s="376" t="s">
        <v>10</v>
      </c>
      <c r="N114" s="379" t="s">
        <v>11</v>
      </c>
    </row>
    <row r="115" spans="1:14" s="9" customFormat="1" ht="96" x14ac:dyDescent="0.2">
      <c r="A115" s="593">
        <v>1</v>
      </c>
      <c r="B115" s="493" t="s">
        <v>321</v>
      </c>
      <c r="C115" s="692" t="s">
        <v>290</v>
      </c>
      <c r="D115" s="468"/>
      <c r="E115" s="468"/>
      <c r="F115" s="693" t="s">
        <v>14</v>
      </c>
      <c r="G115" s="694">
        <v>250</v>
      </c>
      <c r="H115" s="471"/>
      <c r="I115" s="595"/>
      <c r="J115" s="12">
        <f>H115*I115+H115</f>
        <v>0</v>
      </c>
      <c r="K115" s="11">
        <f>G115*H115</f>
        <v>0</v>
      </c>
      <c r="L115" s="12">
        <f>M115-K115</f>
        <v>0</v>
      </c>
      <c r="M115" s="242">
        <f>G115*J115</f>
        <v>0</v>
      </c>
      <c r="N115" s="596" t="s">
        <v>195</v>
      </c>
    </row>
    <row r="116" spans="1:14" s="9" customFormat="1" x14ac:dyDescent="0.2">
      <c r="A116" s="5"/>
      <c r="B116" s="225"/>
      <c r="C116" s="225"/>
      <c r="D116" s="36"/>
      <c r="E116" s="36"/>
      <c r="F116" s="37"/>
      <c r="G116" s="6"/>
      <c r="H116" s="695" t="s">
        <v>39</v>
      </c>
      <c r="I116" s="20"/>
      <c r="J116" s="20"/>
      <c r="K116" s="431">
        <f>SUM(K113:K115)</f>
        <v>0</v>
      </c>
      <c r="L116" s="408">
        <f>SUM(L113:L115)</f>
        <v>0</v>
      </c>
      <c r="M116" s="409">
        <f>SUM(M113:M115)</f>
        <v>0</v>
      </c>
      <c r="N116" s="48"/>
    </row>
    <row r="117" spans="1:14" s="9" customFormat="1" x14ac:dyDescent="0.2">
      <c r="A117" s="5"/>
      <c r="B117" s="225"/>
      <c r="C117" s="225"/>
      <c r="D117" s="36"/>
      <c r="E117" s="36"/>
      <c r="F117" s="37"/>
      <c r="G117" s="6"/>
      <c r="H117" s="218"/>
      <c r="I117" s="20"/>
      <c r="J117" s="20"/>
      <c r="K117" s="219"/>
      <c r="L117" s="220"/>
      <c r="M117" s="249"/>
      <c r="N117" s="48"/>
    </row>
    <row r="118" spans="1:14" s="9" customFormat="1" ht="12" x14ac:dyDescent="0.2">
      <c r="A118" s="5"/>
      <c r="B118" s="230" t="s">
        <v>281</v>
      </c>
      <c r="C118" s="230"/>
      <c r="D118" s="466"/>
      <c r="E118" s="466"/>
      <c r="F118" s="403"/>
      <c r="G118" s="411"/>
      <c r="H118" s="726"/>
      <c r="I118" s="385"/>
      <c r="J118" s="385"/>
      <c r="K118" s="7"/>
      <c r="L118" s="8"/>
      <c r="M118" s="244"/>
      <c r="N118" s="48"/>
    </row>
    <row r="119" spans="1:14" s="9" customFormat="1" ht="36" x14ac:dyDescent="0.2">
      <c r="A119" s="224" t="s">
        <v>1</v>
      </c>
      <c r="B119" s="224" t="s">
        <v>2</v>
      </c>
      <c r="C119" s="224" t="s">
        <v>178</v>
      </c>
      <c r="D119" s="374" t="s">
        <v>3</v>
      </c>
      <c r="E119" s="23" t="s">
        <v>177</v>
      </c>
      <c r="F119" s="224" t="s">
        <v>4</v>
      </c>
      <c r="G119" s="375" t="s">
        <v>5</v>
      </c>
      <c r="H119" s="376" t="s">
        <v>6</v>
      </c>
      <c r="I119" s="377" t="s">
        <v>7</v>
      </c>
      <c r="J119" s="10" t="s">
        <v>112</v>
      </c>
      <c r="K119" s="378" t="s">
        <v>8</v>
      </c>
      <c r="L119" s="376" t="s">
        <v>9</v>
      </c>
      <c r="M119" s="376" t="s">
        <v>10</v>
      </c>
      <c r="N119" s="379" t="s">
        <v>11</v>
      </c>
    </row>
    <row r="120" spans="1:14" s="9" customFormat="1" ht="48" x14ac:dyDescent="0.2">
      <c r="A120" s="593">
        <v>2</v>
      </c>
      <c r="B120" s="493" t="s">
        <v>109</v>
      </c>
      <c r="C120" s="692" t="s">
        <v>339</v>
      </c>
      <c r="D120" s="727"/>
      <c r="E120" s="468"/>
      <c r="F120" s="693" t="s">
        <v>14</v>
      </c>
      <c r="G120" s="694">
        <v>4000</v>
      </c>
      <c r="H120" s="471"/>
      <c r="I120" s="595"/>
      <c r="J120" s="12">
        <f>H120*I120+H120</f>
        <v>0</v>
      </c>
      <c r="K120" s="11">
        <f>G120*H120</f>
        <v>0</v>
      </c>
      <c r="L120" s="12">
        <f>M120-K120</f>
        <v>0</v>
      </c>
      <c r="M120" s="242">
        <f>G120*J120</f>
        <v>0</v>
      </c>
      <c r="N120" s="596" t="s">
        <v>382</v>
      </c>
    </row>
    <row r="121" spans="1:14" s="9" customFormat="1" x14ac:dyDescent="0.2">
      <c r="A121" s="5"/>
      <c r="B121" s="225"/>
      <c r="C121" s="225"/>
      <c r="D121" s="36"/>
      <c r="E121" s="36"/>
      <c r="F121" s="37"/>
      <c r="G121" s="6"/>
      <c r="H121" s="695" t="s">
        <v>39</v>
      </c>
      <c r="I121" s="20"/>
      <c r="J121" s="20"/>
      <c r="K121" s="431">
        <f>SUM(K118:K120)</f>
        <v>0</v>
      </c>
      <c r="L121" s="408">
        <f>SUM(L118:L120)</f>
        <v>0</v>
      </c>
      <c r="M121" s="409">
        <f>SUM(M118:M120)</f>
        <v>0</v>
      </c>
      <c r="N121" s="48"/>
    </row>
    <row r="122" spans="1:14" s="9" customFormat="1" x14ac:dyDescent="0.2">
      <c r="A122" s="271"/>
      <c r="B122" s="321"/>
      <c r="C122" s="321"/>
      <c r="D122" s="322"/>
      <c r="E122" s="322"/>
      <c r="F122" s="323"/>
      <c r="G122" s="273"/>
      <c r="H122" s="324"/>
      <c r="I122" s="290"/>
      <c r="J122" s="290"/>
      <c r="K122" s="325"/>
      <c r="L122" s="326"/>
      <c r="M122" s="286"/>
      <c r="N122" s="295"/>
    </row>
    <row r="123" spans="1:14" s="9" customFormat="1" ht="12" x14ac:dyDescent="0.2">
      <c r="A123" s="600"/>
      <c r="B123" s="601" t="s">
        <v>282</v>
      </c>
      <c r="C123" s="601"/>
      <c r="D123" s="602"/>
      <c r="E123" s="602"/>
      <c r="F123" s="603"/>
      <c r="G123" s="604"/>
      <c r="H123" s="605"/>
      <c r="I123" s="606"/>
      <c r="J123" s="606"/>
      <c r="K123" s="607"/>
      <c r="L123" s="608"/>
      <c r="M123" s="609"/>
      <c r="N123" s="649"/>
    </row>
    <row r="124" spans="1:14" s="16" customFormat="1" ht="36" x14ac:dyDescent="0.2">
      <c r="A124" s="610" t="s">
        <v>1</v>
      </c>
      <c r="B124" s="610" t="s">
        <v>2</v>
      </c>
      <c r="C124" s="610" t="s">
        <v>178</v>
      </c>
      <c r="D124" s="611" t="s">
        <v>3</v>
      </c>
      <c r="E124" s="612" t="s">
        <v>177</v>
      </c>
      <c r="F124" s="610" t="s">
        <v>4</v>
      </c>
      <c r="G124" s="613" t="s">
        <v>5</v>
      </c>
      <c r="H124" s="614" t="s">
        <v>6</v>
      </c>
      <c r="I124" s="615" t="s">
        <v>7</v>
      </c>
      <c r="J124" s="616" t="s">
        <v>112</v>
      </c>
      <c r="K124" s="617" t="s">
        <v>8</v>
      </c>
      <c r="L124" s="614" t="s">
        <v>9</v>
      </c>
      <c r="M124" s="614" t="s">
        <v>10</v>
      </c>
      <c r="N124" s="618" t="s">
        <v>11</v>
      </c>
    </row>
    <row r="125" spans="1:14" s="9" customFormat="1" ht="34.5" customHeight="1" x14ac:dyDescent="0.2">
      <c r="A125" s="619">
        <v>1</v>
      </c>
      <c r="B125" s="620" t="s">
        <v>245</v>
      </c>
      <c r="C125" s="898" t="s">
        <v>247</v>
      </c>
      <c r="D125" s="799"/>
      <c r="E125" s="621"/>
      <c r="F125" s="622" t="s">
        <v>14</v>
      </c>
      <c r="G125" s="623">
        <v>450</v>
      </c>
      <c r="H125" s="624"/>
      <c r="I125" s="625"/>
      <c r="J125" s="12">
        <f t="shared" ref="J125:J127" si="44">H125*I125+H125</f>
        <v>0</v>
      </c>
      <c r="K125" s="11">
        <f t="shared" ref="K125:K127" si="45">G125*H125</f>
        <v>0</v>
      </c>
      <c r="L125" s="12">
        <f t="shared" ref="L125:L127" si="46">M125-K125</f>
        <v>0</v>
      </c>
      <c r="M125" s="242">
        <f t="shared" ref="M125:M127" si="47">G125*J125</f>
        <v>0</v>
      </c>
      <c r="N125" s="641" t="s">
        <v>195</v>
      </c>
    </row>
    <row r="126" spans="1:14" s="9" customFormat="1" ht="48" x14ac:dyDescent="0.2">
      <c r="A126" s="626">
        <v>2</v>
      </c>
      <c r="B126" s="627" t="s">
        <v>246</v>
      </c>
      <c r="C126" s="899"/>
      <c r="D126" s="799"/>
      <c r="E126" s="621"/>
      <c r="F126" s="628" t="s">
        <v>14</v>
      </c>
      <c r="G126" s="629">
        <v>800</v>
      </c>
      <c r="H126" s="630"/>
      <c r="I126" s="631"/>
      <c r="J126" s="12">
        <f t="shared" si="44"/>
        <v>0</v>
      </c>
      <c r="K126" s="11">
        <f t="shared" si="45"/>
        <v>0</v>
      </c>
      <c r="L126" s="12">
        <f t="shared" si="46"/>
        <v>0</v>
      </c>
      <c r="M126" s="242">
        <f t="shared" si="47"/>
        <v>0</v>
      </c>
      <c r="N126" s="641" t="s">
        <v>195</v>
      </c>
    </row>
    <row r="127" spans="1:14" s="9" customFormat="1" ht="60" x14ac:dyDescent="0.2">
      <c r="A127" s="626">
        <v>3</v>
      </c>
      <c r="B127" s="627" t="s">
        <v>40</v>
      </c>
      <c r="C127" s="701"/>
      <c r="D127" s="812"/>
      <c r="E127" s="621"/>
      <c r="F127" s="628" t="s">
        <v>14</v>
      </c>
      <c r="G127" s="629">
        <v>150</v>
      </c>
      <c r="H127" s="630"/>
      <c r="I127" s="631"/>
      <c r="J127" s="12">
        <f t="shared" si="44"/>
        <v>0</v>
      </c>
      <c r="K127" s="11">
        <f t="shared" si="45"/>
        <v>0</v>
      </c>
      <c r="L127" s="12">
        <f t="shared" si="46"/>
        <v>0</v>
      </c>
      <c r="M127" s="242">
        <f t="shared" si="47"/>
        <v>0</v>
      </c>
      <c r="N127" s="641" t="s">
        <v>195</v>
      </c>
    </row>
    <row r="128" spans="1:14" s="9" customFormat="1" x14ac:dyDescent="0.2">
      <c r="A128" s="600"/>
      <c r="B128" s="632"/>
      <c r="C128" s="632"/>
      <c r="D128" s="603"/>
      <c r="E128" s="603"/>
      <c r="F128" s="633"/>
      <c r="G128" s="604"/>
      <c r="H128" s="700" t="s">
        <v>19</v>
      </c>
      <c r="I128" s="634"/>
      <c r="J128" s="634"/>
      <c r="K128" s="635">
        <f>SUM(K125:K127)</f>
        <v>0</v>
      </c>
      <c r="L128" s="636">
        <f>SUM(L125:L127)</f>
        <v>0</v>
      </c>
      <c r="M128" s="637">
        <f>SUM(M125:M127)</f>
        <v>0</v>
      </c>
      <c r="N128" s="641"/>
    </row>
    <row r="129" spans="1:14" s="9" customFormat="1" ht="12" x14ac:dyDescent="0.2">
      <c r="A129" s="38"/>
      <c r="B129" s="234"/>
      <c r="C129" s="234"/>
      <c r="D129" s="144"/>
      <c r="E129" s="144"/>
      <c r="F129" s="39"/>
      <c r="G129" s="40"/>
      <c r="H129" s="156"/>
      <c r="I129" s="41"/>
      <c r="J129" s="41"/>
      <c r="K129" s="21"/>
      <c r="L129" s="22"/>
      <c r="M129" s="247"/>
      <c r="N129" s="48"/>
    </row>
    <row r="130" spans="1:14" s="9" customFormat="1" ht="12" x14ac:dyDescent="0.2">
      <c r="A130" s="5"/>
      <c r="B130" s="763" t="s">
        <v>283</v>
      </c>
      <c r="C130" s="763"/>
      <c r="D130" s="764"/>
      <c r="E130" s="764"/>
      <c r="F130" s="765"/>
      <c r="G130" s="6"/>
      <c r="H130" s="384"/>
      <c r="I130" s="385"/>
      <c r="J130" s="385"/>
      <c r="K130" s="7"/>
      <c r="L130" s="8"/>
      <c r="M130" s="244"/>
      <c r="N130" s="48"/>
    </row>
    <row r="131" spans="1:14" s="9" customFormat="1" ht="36" x14ac:dyDescent="0.2">
      <c r="A131" s="224" t="s">
        <v>1</v>
      </c>
      <c r="B131" s="224" t="s">
        <v>2</v>
      </c>
      <c r="C131" s="224" t="s">
        <v>178</v>
      </c>
      <c r="D131" s="374" t="s">
        <v>3</v>
      </c>
      <c r="E131" s="23" t="s">
        <v>177</v>
      </c>
      <c r="F131" s="224" t="s">
        <v>4</v>
      </c>
      <c r="G131" s="375" t="s">
        <v>5</v>
      </c>
      <c r="H131" s="376" t="s">
        <v>6</v>
      </c>
      <c r="I131" s="377" t="s">
        <v>7</v>
      </c>
      <c r="J131" s="10" t="s">
        <v>112</v>
      </c>
      <c r="K131" s="378" t="s">
        <v>8</v>
      </c>
      <c r="L131" s="376" t="s">
        <v>9</v>
      </c>
      <c r="M131" s="376" t="s">
        <v>10</v>
      </c>
      <c r="N131" s="379" t="s">
        <v>11</v>
      </c>
    </row>
    <row r="132" spans="1:14" s="9" customFormat="1" ht="48" x14ac:dyDescent="0.2">
      <c r="A132" s="766">
        <v>1</v>
      </c>
      <c r="B132" s="399" t="s">
        <v>168</v>
      </c>
      <c r="C132" s="759"/>
      <c r="D132" s="767"/>
      <c r="E132" s="767"/>
      <c r="F132" s="737" t="s">
        <v>14</v>
      </c>
      <c r="G132" s="741">
        <v>50</v>
      </c>
      <c r="H132" s="471"/>
      <c r="I132" s="595"/>
      <c r="J132" s="12">
        <f t="shared" ref="J132:J134" si="48">H132*I132+H132</f>
        <v>0</v>
      </c>
      <c r="K132" s="11">
        <f t="shared" ref="K132:K134" si="49">G132*H132</f>
        <v>0</v>
      </c>
      <c r="L132" s="12">
        <f t="shared" ref="L132:L134" si="50">M132-K132</f>
        <v>0</v>
      </c>
      <c r="M132" s="242">
        <f t="shared" ref="M132:M134" si="51">G132*J132</f>
        <v>0</v>
      </c>
      <c r="N132" s="596" t="s">
        <v>334</v>
      </c>
    </row>
    <row r="133" spans="1:14" s="9" customFormat="1" ht="144" x14ac:dyDescent="0.2">
      <c r="A133" s="766">
        <v>2</v>
      </c>
      <c r="B133" s="429" t="s">
        <v>354</v>
      </c>
      <c r="C133" s="429" t="s">
        <v>355</v>
      </c>
      <c r="D133" s="767"/>
      <c r="E133" s="767"/>
      <c r="F133" s="737" t="s">
        <v>14</v>
      </c>
      <c r="G133" s="741">
        <v>100</v>
      </c>
      <c r="H133" s="471"/>
      <c r="I133" s="595"/>
      <c r="J133" s="12">
        <f t="shared" si="48"/>
        <v>0</v>
      </c>
      <c r="K133" s="11">
        <f t="shared" si="49"/>
        <v>0</v>
      </c>
      <c r="L133" s="12">
        <f t="shared" si="50"/>
        <v>0</v>
      </c>
      <c r="M133" s="242">
        <f t="shared" si="51"/>
        <v>0</v>
      </c>
      <c r="N133" s="596" t="s">
        <v>334</v>
      </c>
    </row>
    <row r="134" spans="1:14" s="9" customFormat="1" ht="36" x14ac:dyDescent="0.2">
      <c r="A134" s="766">
        <v>3</v>
      </c>
      <c r="B134" s="399" t="s">
        <v>131</v>
      </c>
      <c r="C134" s="759"/>
      <c r="D134" s="767"/>
      <c r="E134" s="767"/>
      <c r="F134" s="737" t="s">
        <v>14</v>
      </c>
      <c r="G134" s="741">
        <v>100</v>
      </c>
      <c r="H134" s="471"/>
      <c r="I134" s="595"/>
      <c r="J134" s="12">
        <f t="shared" si="48"/>
        <v>0</v>
      </c>
      <c r="K134" s="11">
        <f t="shared" si="49"/>
        <v>0</v>
      </c>
      <c r="L134" s="12">
        <f t="shared" si="50"/>
        <v>0</v>
      </c>
      <c r="M134" s="242">
        <f t="shared" si="51"/>
        <v>0</v>
      </c>
      <c r="N134" s="596" t="s">
        <v>334</v>
      </c>
    </row>
    <row r="135" spans="1:14" s="9" customFormat="1" x14ac:dyDescent="0.2">
      <c r="A135" s="5"/>
      <c r="B135" s="768"/>
      <c r="C135" s="768"/>
      <c r="D135" s="765"/>
      <c r="E135" s="765"/>
      <c r="F135" s="404"/>
      <c r="G135" s="6"/>
      <c r="H135" s="486" t="s">
        <v>19</v>
      </c>
      <c r="I135" s="20"/>
      <c r="J135" s="20"/>
      <c r="K135" s="407">
        <f>SUM(K132:K134)</f>
        <v>0</v>
      </c>
      <c r="L135" s="769">
        <f>SUM(L132:L134)</f>
        <v>0</v>
      </c>
      <c r="M135" s="770">
        <f>SUM(M132:M134)</f>
        <v>0</v>
      </c>
      <c r="N135" s="48"/>
    </row>
    <row r="136" spans="1:14" s="9" customFormat="1" ht="12" x14ac:dyDescent="0.2">
      <c r="A136" s="38"/>
      <c r="B136" s="234"/>
      <c r="C136" s="234"/>
      <c r="D136" s="144"/>
      <c r="E136" s="144"/>
      <c r="F136" s="39"/>
      <c r="G136" s="40"/>
      <c r="H136" s="156"/>
      <c r="I136" s="41"/>
      <c r="J136" s="41"/>
      <c r="K136" s="21"/>
      <c r="L136" s="22"/>
      <c r="M136" s="247"/>
      <c r="N136" s="48"/>
    </row>
    <row r="137" spans="1:14" s="9" customFormat="1" ht="12" x14ac:dyDescent="0.2">
      <c r="A137" s="5"/>
      <c r="B137" s="230" t="s">
        <v>366</v>
      </c>
      <c r="C137" s="230"/>
      <c r="D137" s="466"/>
      <c r="E137" s="466"/>
      <c r="F137" s="403"/>
      <c r="G137" s="411"/>
      <c r="H137" s="726"/>
      <c r="I137" s="385"/>
      <c r="J137" s="385"/>
      <c r="K137" s="7"/>
      <c r="L137" s="8"/>
      <c r="M137" s="244"/>
      <c r="N137" s="848"/>
    </row>
    <row r="138" spans="1:14" s="9" customFormat="1" ht="36" x14ac:dyDescent="0.2">
      <c r="A138" s="224" t="s">
        <v>1</v>
      </c>
      <c r="B138" s="224" t="s">
        <v>2</v>
      </c>
      <c r="C138" s="224" t="s">
        <v>178</v>
      </c>
      <c r="D138" s="374" t="s">
        <v>3</v>
      </c>
      <c r="E138" s="23" t="s">
        <v>177</v>
      </c>
      <c r="F138" s="224" t="s">
        <v>4</v>
      </c>
      <c r="G138" s="375" t="s">
        <v>5</v>
      </c>
      <c r="H138" s="376" t="s">
        <v>6</v>
      </c>
      <c r="I138" s="377" t="s">
        <v>7</v>
      </c>
      <c r="J138" s="10" t="s">
        <v>112</v>
      </c>
      <c r="K138" s="378" t="s">
        <v>8</v>
      </c>
      <c r="L138" s="376" t="s">
        <v>9</v>
      </c>
      <c r="M138" s="376" t="s">
        <v>10</v>
      </c>
      <c r="N138" s="379" t="s">
        <v>11</v>
      </c>
    </row>
    <row r="139" spans="1:14" s="9" customFormat="1" ht="36" x14ac:dyDescent="0.2">
      <c r="A139" s="593">
        <v>1</v>
      </c>
      <c r="B139" s="493" t="s">
        <v>441</v>
      </c>
      <c r="C139" s="692" t="s">
        <v>442</v>
      </c>
      <c r="D139" s="727"/>
      <c r="E139" s="468"/>
      <c r="F139" s="693" t="s">
        <v>14</v>
      </c>
      <c r="G139" s="694">
        <v>10</v>
      </c>
      <c r="H139" s="471"/>
      <c r="I139" s="595"/>
      <c r="J139" s="12">
        <f>H139*I139+H139</f>
        <v>0</v>
      </c>
      <c r="K139" s="11">
        <f>G139*H139</f>
        <v>0</v>
      </c>
      <c r="L139" s="12">
        <f>M139-K139</f>
        <v>0</v>
      </c>
      <c r="M139" s="242">
        <f>G139*J139</f>
        <v>0</v>
      </c>
      <c r="N139" s="596" t="s">
        <v>195</v>
      </c>
    </row>
    <row r="140" spans="1:14" s="9" customFormat="1" x14ac:dyDescent="0.2">
      <c r="A140" s="5"/>
      <c r="B140" s="225"/>
      <c r="C140" s="225"/>
      <c r="D140" s="36"/>
      <c r="E140" s="36"/>
      <c r="F140" s="37"/>
      <c r="G140" s="6"/>
      <c r="H140" s="695" t="s">
        <v>39</v>
      </c>
      <c r="I140" s="20"/>
      <c r="J140" s="20"/>
      <c r="K140" s="431">
        <f>SUM(K137:K139)</f>
        <v>0</v>
      </c>
      <c r="L140" s="408">
        <f>SUM(L137:L139)</f>
        <v>0</v>
      </c>
      <c r="M140" s="409">
        <f>SUM(M137:M139)</f>
        <v>0</v>
      </c>
      <c r="N140" s="848"/>
    </row>
    <row r="141" spans="1:14" s="9" customFormat="1" ht="12" x14ac:dyDescent="0.2">
      <c r="A141" s="5"/>
      <c r="B141" s="768"/>
      <c r="C141" s="768"/>
      <c r="D141" s="765"/>
      <c r="E141" s="765"/>
      <c r="F141" s="404"/>
      <c r="G141" s="6"/>
      <c r="H141" s="405"/>
      <c r="I141" s="20"/>
      <c r="J141" s="20"/>
      <c r="K141" s="21"/>
      <c r="L141" s="22"/>
      <c r="M141" s="247"/>
      <c r="N141" s="848"/>
    </row>
    <row r="142" spans="1:14" s="9" customFormat="1" ht="12" x14ac:dyDescent="0.2">
      <c r="A142" s="5"/>
      <c r="B142" s="749" t="s">
        <v>284</v>
      </c>
      <c r="C142" s="749"/>
      <c r="D142" s="750"/>
      <c r="E142" s="750"/>
      <c r="F142" s="751"/>
      <c r="G142" s="752"/>
      <c r="H142" s="384"/>
      <c r="I142" s="385"/>
      <c r="J142" s="385"/>
      <c r="K142" s="7"/>
      <c r="L142" s="8"/>
      <c r="M142" s="244"/>
      <c r="N142" s="796"/>
    </row>
    <row r="143" spans="1:14" s="16" customFormat="1" ht="36" x14ac:dyDescent="0.2">
      <c r="A143" s="224" t="s">
        <v>1</v>
      </c>
      <c r="B143" s="224" t="s">
        <v>2</v>
      </c>
      <c r="C143" s="224" t="s">
        <v>178</v>
      </c>
      <c r="D143" s="374" t="s">
        <v>3</v>
      </c>
      <c r="E143" s="23" t="s">
        <v>177</v>
      </c>
      <c r="F143" s="224" t="s">
        <v>4</v>
      </c>
      <c r="G143" s="375" t="s">
        <v>5</v>
      </c>
      <c r="H143" s="376" t="s">
        <v>6</v>
      </c>
      <c r="I143" s="377" t="s">
        <v>7</v>
      </c>
      <c r="J143" s="10" t="s">
        <v>112</v>
      </c>
      <c r="K143" s="378" t="s">
        <v>8</v>
      </c>
      <c r="L143" s="376" t="s">
        <v>9</v>
      </c>
      <c r="M143" s="376" t="s">
        <v>10</v>
      </c>
      <c r="N143" s="379" t="s">
        <v>11</v>
      </c>
    </row>
    <row r="144" spans="1:14" s="9" customFormat="1" ht="22.5" customHeight="1" x14ac:dyDescent="0.2">
      <c r="A144" s="758">
        <v>1</v>
      </c>
      <c r="B144" s="429" t="s">
        <v>42</v>
      </c>
      <c r="C144" s="429"/>
      <c r="D144" s="760"/>
      <c r="E144" s="760"/>
      <c r="F144" s="758" t="s">
        <v>14</v>
      </c>
      <c r="G144" s="741">
        <v>10</v>
      </c>
      <c r="H144" s="797"/>
      <c r="I144" s="33"/>
      <c r="J144" s="12">
        <f t="shared" ref="J144:J148" si="52">H144*I144+H144</f>
        <v>0</v>
      </c>
      <c r="K144" s="11">
        <f t="shared" ref="K144:K148" si="53">G144*H144</f>
        <v>0</v>
      </c>
      <c r="L144" s="12">
        <f t="shared" ref="L144:L148" si="54">M144-K144</f>
        <v>0</v>
      </c>
      <c r="M144" s="242">
        <f t="shared" ref="M144:M148" si="55">G144*J144</f>
        <v>0</v>
      </c>
      <c r="N144" s="795" t="s">
        <v>195</v>
      </c>
    </row>
    <row r="145" spans="1:14" s="9" customFormat="1" ht="22.5" customHeight="1" x14ac:dyDescent="0.2">
      <c r="A145" s="758">
        <v>2</v>
      </c>
      <c r="B145" s="429" t="s">
        <v>43</v>
      </c>
      <c r="C145" s="429"/>
      <c r="D145" s="760"/>
      <c r="E145" s="760"/>
      <c r="F145" s="758" t="s">
        <v>14</v>
      </c>
      <c r="G145" s="741">
        <v>10</v>
      </c>
      <c r="H145" s="797"/>
      <c r="I145" s="33"/>
      <c r="J145" s="12">
        <f t="shared" si="52"/>
        <v>0</v>
      </c>
      <c r="K145" s="11">
        <f t="shared" si="53"/>
        <v>0</v>
      </c>
      <c r="L145" s="12">
        <f t="shared" si="54"/>
        <v>0</v>
      </c>
      <c r="M145" s="242">
        <f t="shared" si="55"/>
        <v>0</v>
      </c>
      <c r="N145" s="795" t="s">
        <v>334</v>
      </c>
    </row>
    <row r="146" spans="1:14" s="9" customFormat="1" ht="22.5" customHeight="1" x14ac:dyDescent="0.2">
      <c r="A146" s="758">
        <v>3</v>
      </c>
      <c r="B146" s="429" t="s">
        <v>41</v>
      </c>
      <c r="C146" s="429"/>
      <c r="D146" s="760"/>
      <c r="E146" s="760"/>
      <c r="F146" s="758" t="s">
        <v>14</v>
      </c>
      <c r="G146" s="741">
        <v>10</v>
      </c>
      <c r="H146" s="797"/>
      <c r="I146" s="33"/>
      <c r="J146" s="12">
        <f t="shared" si="52"/>
        <v>0</v>
      </c>
      <c r="K146" s="11">
        <f t="shared" si="53"/>
        <v>0</v>
      </c>
      <c r="L146" s="12">
        <f t="shared" si="54"/>
        <v>0</v>
      </c>
      <c r="M146" s="242">
        <f t="shared" si="55"/>
        <v>0</v>
      </c>
      <c r="N146" s="850" t="s">
        <v>195</v>
      </c>
    </row>
    <row r="147" spans="1:14" s="9" customFormat="1" ht="60" x14ac:dyDescent="0.2">
      <c r="A147" s="758">
        <v>4</v>
      </c>
      <c r="B147" s="429" t="s">
        <v>348</v>
      </c>
      <c r="C147" s="429" t="s">
        <v>349</v>
      </c>
      <c r="D147" s="760"/>
      <c r="E147" s="760"/>
      <c r="F147" s="758" t="s">
        <v>14</v>
      </c>
      <c r="G147" s="741">
        <v>20</v>
      </c>
      <c r="H147" s="797"/>
      <c r="I147" s="33"/>
      <c r="J147" s="12">
        <f t="shared" si="52"/>
        <v>0</v>
      </c>
      <c r="K147" s="11">
        <f t="shared" si="53"/>
        <v>0</v>
      </c>
      <c r="L147" s="12">
        <f t="shared" si="54"/>
        <v>0</v>
      </c>
      <c r="M147" s="242">
        <f t="shared" si="55"/>
        <v>0</v>
      </c>
      <c r="N147" s="795" t="s">
        <v>334</v>
      </c>
    </row>
    <row r="148" spans="1:14" s="9" customFormat="1" ht="22.5" customHeight="1" x14ac:dyDescent="0.2">
      <c r="A148" s="758">
        <v>5</v>
      </c>
      <c r="B148" s="429" t="s">
        <v>350</v>
      </c>
      <c r="C148" s="429" t="s">
        <v>351</v>
      </c>
      <c r="D148" s="760"/>
      <c r="E148" s="760"/>
      <c r="F148" s="758" t="s">
        <v>14</v>
      </c>
      <c r="G148" s="741">
        <v>40</v>
      </c>
      <c r="H148" s="797"/>
      <c r="I148" s="33"/>
      <c r="J148" s="12">
        <f t="shared" si="52"/>
        <v>0</v>
      </c>
      <c r="K148" s="11">
        <f t="shared" si="53"/>
        <v>0</v>
      </c>
      <c r="L148" s="12">
        <f t="shared" si="54"/>
        <v>0</v>
      </c>
      <c r="M148" s="242">
        <f t="shared" si="55"/>
        <v>0</v>
      </c>
      <c r="N148" s="795">
        <v>1</v>
      </c>
    </row>
    <row r="149" spans="1:14" s="9" customFormat="1" x14ac:dyDescent="0.2">
      <c r="A149" s="5"/>
      <c r="B149" s="761"/>
      <c r="C149" s="761"/>
      <c r="D149" s="383"/>
      <c r="E149" s="383"/>
      <c r="F149" s="404"/>
      <c r="G149" s="6"/>
      <c r="H149" s="715" t="s">
        <v>19</v>
      </c>
      <c r="I149" s="472"/>
      <c r="J149" s="472"/>
      <c r="K149" s="431">
        <f>SUM(K144:K148)</f>
        <v>0</v>
      </c>
      <c r="L149" s="408">
        <f>SUM(L144:L148)</f>
        <v>0</v>
      </c>
      <c r="M149" s="409">
        <f>SUM(M144:M148)</f>
        <v>0</v>
      </c>
      <c r="N149" s="795"/>
    </row>
    <row r="150" spans="1:14" s="9" customFormat="1" ht="12" x14ac:dyDescent="0.2">
      <c r="A150" s="271"/>
      <c r="B150" s="327"/>
      <c r="C150" s="327"/>
      <c r="D150" s="272"/>
      <c r="E150" s="272"/>
      <c r="F150" s="275"/>
      <c r="G150" s="273"/>
      <c r="H150" s="276"/>
      <c r="I150" s="290"/>
      <c r="J150" s="290"/>
      <c r="K150" s="291"/>
      <c r="L150" s="292"/>
      <c r="M150" s="293"/>
      <c r="N150" s="295"/>
    </row>
    <row r="151" spans="1:14" s="9" customFormat="1" ht="12" x14ac:dyDescent="0.2">
      <c r="A151" s="5"/>
      <c r="B151" s="749" t="s">
        <v>447</v>
      </c>
      <c r="C151" s="749"/>
      <c r="D151" s="750"/>
      <c r="E151" s="750"/>
      <c r="F151" s="751"/>
      <c r="G151" s="752"/>
      <c r="H151" s="384"/>
      <c r="I151" s="385"/>
      <c r="J151" s="385"/>
      <c r="K151" s="7"/>
      <c r="L151" s="8"/>
      <c r="M151" s="244"/>
      <c r="N151" s="48"/>
    </row>
    <row r="152" spans="1:14" s="9" customFormat="1" ht="36" x14ac:dyDescent="0.2">
      <c r="A152" s="224" t="s">
        <v>1</v>
      </c>
      <c r="B152" s="224" t="s">
        <v>2</v>
      </c>
      <c r="C152" s="224" t="s">
        <v>178</v>
      </c>
      <c r="D152" s="374" t="s">
        <v>3</v>
      </c>
      <c r="E152" s="23" t="s">
        <v>177</v>
      </c>
      <c r="F152" s="224" t="s">
        <v>4</v>
      </c>
      <c r="G152" s="375" t="s">
        <v>5</v>
      </c>
      <c r="H152" s="376" t="s">
        <v>6</v>
      </c>
      <c r="I152" s="377" t="s">
        <v>7</v>
      </c>
      <c r="J152" s="10" t="s">
        <v>112</v>
      </c>
      <c r="K152" s="378" t="s">
        <v>8</v>
      </c>
      <c r="L152" s="376" t="s">
        <v>9</v>
      </c>
      <c r="M152" s="376" t="s">
        <v>10</v>
      </c>
      <c r="N152" s="379" t="s">
        <v>11</v>
      </c>
    </row>
    <row r="153" spans="1:14" s="9" customFormat="1" ht="84" x14ac:dyDescent="0.2">
      <c r="A153" s="753" t="s">
        <v>12</v>
      </c>
      <c r="B153" s="754" t="s">
        <v>44</v>
      </c>
      <c r="C153" s="754" t="s">
        <v>352</v>
      </c>
      <c r="D153" s="755"/>
      <c r="E153" s="755"/>
      <c r="F153" s="753" t="s">
        <v>14</v>
      </c>
      <c r="G153" s="756">
        <v>200</v>
      </c>
      <c r="H153" s="757"/>
      <c r="I153" s="33"/>
      <c r="J153" s="12">
        <f t="shared" ref="J153:J154" si="56">H153*I153+H153</f>
        <v>0</v>
      </c>
      <c r="K153" s="11">
        <f t="shared" ref="K153:K154" si="57">G153*H153</f>
        <v>0</v>
      </c>
      <c r="L153" s="12">
        <f t="shared" ref="L153:L154" si="58">M153-K153</f>
        <v>0</v>
      </c>
      <c r="M153" s="242">
        <f t="shared" ref="M153:M154" si="59">G153*J153</f>
        <v>0</v>
      </c>
      <c r="N153" s="729" t="s">
        <v>195</v>
      </c>
    </row>
    <row r="154" spans="1:14" s="9" customFormat="1" ht="36" x14ac:dyDescent="0.2">
      <c r="A154" s="758" t="s">
        <v>15</v>
      </c>
      <c r="B154" s="759" t="s">
        <v>114</v>
      </c>
      <c r="C154" s="759" t="s">
        <v>353</v>
      </c>
      <c r="D154" s="760"/>
      <c r="E154" s="760"/>
      <c r="F154" s="758" t="s">
        <v>14</v>
      </c>
      <c r="G154" s="741">
        <v>30</v>
      </c>
      <c r="H154" s="471"/>
      <c r="I154" s="595"/>
      <c r="J154" s="12">
        <f t="shared" si="56"/>
        <v>0</v>
      </c>
      <c r="K154" s="11">
        <f t="shared" si="57"/>
        <v>0</v>
      </c>
      <c r="L154" s="12">
        <f t="shared" si="58"/>
        <v>0</v>
      </c>
      <c r="M154" s="242">
        <f t="shared" si="59"/>
        <v>0</v>
      </c>
      <c r="N154" s="729" t="s">
        <v>334</v>
      </c>
    </row>
    <row r="155" spans="1:14" s="9" customFormat="1" x14ac:dyDescent="0.2">
      <c r="A155" s="5"/>
      <c r="B155" s="761"/>
      <c r="C155" s="761"/>
      <c r="D155" s="383"/>
      <c r="E155" s="383"/>
      <c r="F155" s="404"/>
      <c r="G155" s="6"/>
      <c r="H155" s="405" t="s">
        <v>19</v>
      </c>
      <c r="I155" s="20"/>
      <c r="J155" s="20"/>
      <c r="K155" s="431">
        <f>SUM(K153:K154)</f>
        <v>0</v>
      </c>
      <c r="L155" s="408">
        <f>SUM(L153:L154)</f>
        <v>0</v>
      </c>
      <c r="M155" s="409">
        <f>SUM(M153:M154)</f>
        <v>0</v>
      </c>
      <c r="N155" s="729"/>
    </row>
    <row r="156" spans="1:14" s="9" customFormat="1" ht="12" x14ac:dyDescent="0.2">
      <c r="A156" s="5"/>
      <c r="B156" s="762"/>
      <c r="C156" s="762"/>
      <c r="D156" s="404"/>
      <c r="E156" s="404"/>
      <c r="F156" s="404"/>
      <c r="G156" s="411"/>
      <c r="H156" s="384"/>
      <c r="I156" s="20"/>
      <c r="J156" s="20"/>
      <c r="K156" s="20"/>
      <c r="L156" s="8"/>
      <c r="M156" s="244"/>
      <c r="N156" s="48"/>
    </row>
    <row r="157" spans="1:14" x14ac:dyDescent="0.2">
      <c r="A157" s="110"/>
      <c r="B157" s="128"/>
      <c r="C157" s="128"/>
      <c r="D157" s="110"/>
      <c r="E157" s="110"/>
      <c r="F157" s="110"/>
      <c r="G157" s="124"/>
      <c r="H157" s="211"/>
      <c r="I157" s="110"/>
      <c r="J157" s="125"/>
    </row>
    <row r="158" spans="1:14" s="43" customFormat="1" x14ac:dyDescent="0.2">
      <c r="A158" s="473"/>
      <c r="B158" s="474" t="s">
        <v>448</v>
      </c>
      <c r="C158" s="474"/>
      <c r="D158" s="42"/>
      <c r="E158" s="42"/>
      <c r="F158" s="42"/>
      <c r="G158" s="475"/>
      <c r="H158" s="239"/>
      <c r="I158" s="476"/>
      <c r="J158" s="50"/>
      <c r="K158" s="477"/>
      <c r="L158" s="478"/>
      <c r="M158" s="244"/>
      <c r="N158" s="642"/>
    </row>
    <row r="159" spans="1:14" s="42" customFormat="1" ht="36" x14ac:dyDescent="0.2">
      <c r="A159" s="224" t="s">
        <v>1</v>
      </c>
      <c r="B159" s="224" t="s">
        <v>2</v>
      </c>
      <c r="C159" s="224" t="s">
        <v>178</v>
      </c>
      <c r="D159" s="374" t="s">
        <v>3</v>
      </c>
      <c r="E159" s="23" t="s">
        <v>177</v>
      </c>
      <c r="F159" s="224" t="s">
        <v>4</v>
      </c>
      <c r="G159" s="375" t="s">
        <v>5</v>
      </c>
      <c r="H159" s="376" t="s">
        <v>6</v>
      </c>
      <c r="I159" s="377" t="s">
        <v>7</v>
      </c>
      <c r="J159" s="10" t="s">
        <v>112</v>
      </c>
      <c r="K159" s="378" t="s">
        <v>8</v>
      </c>
      <c r="L159" s="376" t="s">
        <v>9</v>
      </c>
      <c r="M159" s="376" t="s">
        <v>10</v>
      </c>
      <c r="N159" s="379" t="s">
        <v>11</v>
      </c>
    </row>
    <row r="160" spans="1:14" s="44" customFormat="1" ht="24" x14ac:dyDescent="0.2">
      <c r="A160" s="479">
        <v>7</v>
      </c>
      <c r="B160" s="847" t="s">
        <v>226</v>
      </c>
      <c r="C160" s="415"/>
      <c r="D160" s="720"/>
      <c r="E160" s="483"/>
      <c r="F160" s="483" t="s">
        <v>46</v>
      </c>
      <c r="G160" s="703">
        <v>500</v>
      </c>
      <c r="H160" s="391"/>
      <c r="I160" s="401"/>
      <c r="J160" s="12">
        <f t="shared" ref="J160:J190" si="60">H160*I160+H160</f>
        <v>0</v>
      </c>
      <c r="K160" s="11">
        <f t="shared" ref="K160:K190" si="61">G160*H160</f>
        <v>0</v>
      </c>
      <c r="L160" s="12">
        <f t="shared" ref="L160:L190" si="62">M160-K160</f>
        <v>0</v>
      </c>
      <c r="M160" s="242">
        <f t="shared" ref="M160:M190" si="63">G160*J160</f>
        <v>0</v>
      </c>
      <c r="N160" s="704" t="s">
        <v>382</v>
      </c>
    </row>
    <row r="161" spans="1:14" s="44" customFormat="1" ht="77.25" customHeight="1" x14ac:dyDescent="0.2">
      <c r="A161" s="479">
        <v>8</v>
      </c>
      <c r="B161" s="415" t="s">
        <v>406</v>
      </c>
      <c r="C161" s="415" t="s">
        <v>381</v>
      </c>
      <c r="D161" s="720"/>
      <c r="E161" s="720"/>
      <c r="F161" s="720" t="s">
        <v>14</v>
      </c>
      <c r="G161" s="703">
        <v>600</v>
      </c>
      <c r="H161" s="391"/>
      <c r="I161" s="401"/>
      <c r="J161" s="12">
        <f t="shared" si="60"/>
        <v>0</v>
      </c>
      <c r="K161" s="11">
        <f t="shared" si="61"/>
        <v>0</v>
      </c>
      <c r="L161" s="12">
        <f t="shared" si="62"/>
        <v>0</v>
      </c>
      <c r="M161" s="242">
        <f t="shared" si="63"/>
        <v>0</v>
      </c>
      <c r="N161" s="704" t="s">
        <v>183</v>
      </c>
    </row>
    <row r="162" spans="1:14" s="44" customFormat="1" ht="54.75" customHeight="1" x14ac:dyDescent="0.2">
      <c r="A162" s="479">
        <v>9</v>
      </c>
      <c r="B162" s="415" t="s">
        <v>407</v>
      </c>
      <c r="C162" s="415" t="s">
        <v>381</v>
      </c>
      <c r="D162" s="720"/>
      <c r="E162" s="720"/>
      <c r="F162" s="720" t="s">
        <v>14</v>
      </c>
      <c r="G162" s="703">
        <v>1500</v>
      </c>
      <c r="H162" s="391"/>
      <c r="I162" s="401"/>
      <c r="J162" s="12">
        <f t="shared" si="60"/>
        <v>0</v>
      </c>
      <c r="K162" s="11">
        <f t="shared" si="61"/>
        <v>0</v>
      </c>
      <c r="L162" s="12">
        <f t="shared" si="62"/>
        <v>0</v>
      </c>
      <c r="M162" s="242">
        <f t="shared" si="63"/>
        <v>0</v>
      </c>
      <c r="N162" s="704" t="s">
        <v>183</v>
      </c>
    </row>
    <row r="163" spans="1:14" s="44" customFormat="1" ht="54" customHeight="1" x14ac:dyDescent="0.2">
      <c r="A163" s="479">
        <v>10</v>
      </c>
      <c r="B163" s="415" t="s">
        <v>408</v>
      </c>
      <c r="C163" s="415" t="s">
        <v>381</v>
      </c>
      <c r="D163" s="720"/>
      <c r="E163" s="720"/>
      <c r="F163" s="720" t="s">
        <v>14</v>
      </c>
      <c r="G163" s="703">
        <v>300</v>
      </c>
      <c r="H163" s="391"/>
      <c r="I163" s="401"/>
      <c r="J163" s="12">
        <f t="shared" si="60"/>
        <v>0</v>
      </c>
      <c r="K163" s="11">
        <f t="shared" si="61"/>
        <v>0</v>
      </c>
      <c r="L163" s="12">
        <f t="shared" si="62"/>
        <v>0</v>
      </c>
      <c r="M163" s="242">
        <f t="shared" si="63"/>
        <v>0</v>
      </c>
      <c r="N163" s="704" t="s">
        <v>183</v>
      </c>
    </row>
    <row r="164" spans="1:14" s="44" customFormat="1" ht="12" x14ac:dyDescent="0.2">
      <c r="A164" s="479">
        <v>11</v>
      </c>
      <c r="B164" s="415" t="s">
        <v>49</v>
      </c>
      <c r="C164" s="415"/>
      <c r="D164" s="720"/>
      <c r="E164" s="720"/>
      <c r="F164" s="720" t="s">
        <v>14</v>
      </c>
      <c r="G164" s="703">
        <v>60</v>
      </c>
      <c r="H164" s="391"/>
      <c r="I164" s="401"/>
      <c r="J164" s="12">
        <f t="shared" si="60"/>
        <v>0</v>
      </c>
      <c r="K164" s="11">
        <f t="shared" si="61"/>
        <v>0</v>
      </c>
      <c r="L164" s="12">
        <f t="shared" si="62"/>
        <v>0</v>
      </c>
      <c r="M164" s="242">
        <f t="shared" si="63"/>
        <v>0</v>
      </c>
      <c r="N164" s="704" t="s">
        <v>334</v>
      </c>
    </row>
    <row r="165" spans="1:14" s="44" customFormat="1" ht="12" x14ac:dyDescent="0.2">
      <c r="A165" s="479">
        <v>12</v>
      </c>
      <c r="B165" s="415" t="s">
        <v>409</v>
      </c>
      <c r="C165" s="415"/>
      <c r="D165" s="720"/>
      <c r="E165" s="720"/>
      <c r="F165" s="720" t="s">
        <v>30</v>
      </c>
      <c r="G165" s="703">
        <v>50</v>
      </c>
      <c r="H165" s="391"/>
      <c r="I165" s="401"/>
      <c r="J165" s="12">
        <f t="shared" si="60"/>
        <v>0</v>
      </c>
      <c r="K165" s="11">
        <f t="shared" si="61"/>
        <v>0</v>
      </c>
      <c r="L165" s="12">
        <f t="shared" si="62"/>
        <v>0</v>
      </c>
      <c r="M165" s="242">
        <f t="shared" si="63"/>
        <v>0</v>
      </c>
      <c r="N165" s="794" t="s">
        <v>334</v>
      </c>
    </row>
    <row r="166" spans="1:14" s="44" customFormat="1" ht="12" x14ac:dyDescent="0.2">
      <c r="A166" s="479">
        <v>13</v>
      </c>
      <c r="B166" s="415" t="s">
        <v>410</v>
      </c>
      <c r="C166" s="415"/>
      <c r="D166" s="720"/>
      <c r="E166" s="720"/>
      <c r="F166" s="720" t="s">
        <v>30</v>
      </c>
      <c r="G166" s="703">
        <v>150</v>
      </c>
      <c r="H166" s="391"/>
      <c r="I166" s="401"/>
      <c r="J166" s="12">
        <f t="shared" si="60"/>
        <v>0</v>
      </c>
      <c r="K166" s="11">
        <f t="shared" si="61"/>
        <v>0</v>
      </c>
      <c r="L166" s="12">
        <f t="shared" si="62"/>
        <v>0</v>
      </c>
      <c r="M166" s="242">
        <f t="shared" si="63"/>
        <v>0</v>
      </c>
      <c r="N166" s="794" t="s">
        <v>334</v>
      </c>
    </row>
    <row r="167" spans="1:14" s="44" customFormat="1" ht="60" x14ac:dyDescent="0.2">
      <c r="A167" s="479">
        <v>14</v>
      </c>
      <c r="B167" s="415" t="s">
        <v>418</v>
      </c>
      <c r="C167" s="415"/>
      <c r="D167" s="720"/>
      <c r="E167" s="720"/>
      <c r="F167" s="720" t="s">
        <v>30</v>
      </c>
      <c r="G167" s="703">
        <v>250</v>
      </c>
      <c r="H167" s="391"/>
      <c r="I167" s="401"/>
      <c r="J167" s="12">
        <f t="shared" si="60"/>
        <v>0</v>
      </c>
      <c r="K167" s="11">
        <f t="shared" si="61"/>
        <v>0</v>
      </c>
      <c r="L167" s="12">
        <f t="shared" si="62"/>
        <v>0</v>
      </c>
      <c r="M167" s="242">
        <f t="shared" si="63"/>
        <v>0</v>
      </c>
      <c r="N167" s="794" t="s">
        <v>334</v>
      </c>
    </row>
    <row r="168" spans="1:14" s="44" customFormat="1" ht="12" x14ac:dyDescent="0.2">
      <c r="A168" s="479">
        <v>15</v>
      </c>
      <c r="B168" s="415" t="s">
        <v>50</v>
      </c>
      <c r="C168" s="884" t="s">
        <v>231</v>
      </c>
      <c r="D168" s="720"/>
      <c r="E168" s="720"/>
      <c r="F168" s="720" t="s">
        <v>30</v>
      </c>
      <c r="G168" s="703">
        <v>100</v>
      </c>
      <c r="H168" s="391"/>
      <c r="I168" s="401"/>
      <c r="J168" s="12">
        <f t="shared" si="60"/>
        <v>0</v>
      </c>
      <c r="K168" s="11">
        <f t="shared" si="61"/>
        <v>0</v>
      </c>
      <c r="L168" s="12">
        <f t="shared" si="62"/>
        <v>0</v>
      </c>
      <c r="M168" s="242">
        <f t="shared" si="63"/>
        <v>0</v>
      </c>
      <c r="N168" s="794" t="s">
        <v>382</v>
      </c>
    </row>
    <row r="169" spans="1:14" s="44" customFormat="1" ht="12" x14ac:dyDescent="0.2">
      <c r="A169" s="479">
        <v>16</v>
      </c>
      <c r="B169" s="415" t="s">
        <v>379</v>
      </c>
      <c r="C169" s="904"/>
      <c r="D169" s="795"/>
      <c r="E169" s="795"/>
      <c r="F169" s="795" t="s">
        <v>30</v>
      </c>
      <c r="G169" s="703">
        <v>25</v>
      </c>
      <c r="H169" s="391"/>
      <c r="I169" s="401"/>
      <c r="J169" s="12">
        <f t="shared" si="60"/>
        <v>0</v>
      </c>
      <c r="K169" s="11">
        <f t="shared" si="61"/>
        <v>0</v>
      </c>
      <c r="L169" s="12">
        <f t="shared" si="62"/>
        <v>0</v>
      </c>
      <c r="M169" s="242">
        <f t="shared" si="63"/>
        <v>0</v>
      </c>
      <c r="N169" s="794" t="s">
        <v>334</v>
      </c>
    </row>
    <row r="170" spans="1:14" s="44" customFormat="1" ht="12" x14ac:dyDescent="0.2">
      <c r="A170" s="479">
        <v>17</v>
      </c>
      <c r="B170" s="415" t="s">
        <v>51</v>
      </c>
      <c r="C170" s="904"/>
      <c r="D170" s="720"/>
      <c r="E170" s="720"/>
      <c r="F170" s="720" t="s">
        <v>46</v>
      </c>
      <c r="G170" s="703">
        <v>300</v>
      </c>
      <c r="H170" s="391"/>
      <c r="I170" s="401"/>
      <c r="J170" s="12">
        <f t="shared" si="60"/>
        <v>0</v>
      </c>
      <c r="K170" s="11">
        <f t="shared" si="61"/>
        <v>0</v>
      </c>
      <c r="L170" s="12">
        <f t="shared" si="62"/>
        <v>0</v>
      </c>
      <c r="M170" s="242">
        <f t="shared" si="63"/>
        <v>0</v>
      </c>
      <c r="N170" s="794" t="s">
        <v>334</v>
      </c>
    </row>
    <row r="171" spans="1:14" s="44" customFormat="1" ht="12" x14ac:dyDescent="0.2">
      <c r="A171" s="479">
        <v>18</v>
      </c>
      <c r="B171" s="415" t="s">
        <v>52</v>
      </c>
      <c r="C171" s="904"/>
      <c r="D171" s="720"/>
      <c r="E171" s="720"/>
      <c r="F171" s="720" t="s">
        <v>30</v>
      </c>
      <c r="G171" s="703">
        <v>10</v>
      </c>
      <c r="H171" s="391"/>
      <c r="I171" s="401"/>
      <c r="J171" s="12">
        <f t="shared" si="60"/>
        <v>0</v>
      </c>
      <c r="K171" s="11">
        <f t="shared" si="61"/>
        <v>0</v>
      </c>
      <c r="L171" s="12">
        <f t="shared" si="62"/>
        <v>0</v>
      </c>
      <c r="M171" s="242">
        <f t="shared" si="63"/>
        <v>0</v>
      </c>
      <c r="N171" s="794" t="s">
        <v>334</v>
      </c>
    </row>
    <row r="172" spans="1:14" s="44" customFormat="1" ht="12" x14ac:dyDescent="0.2">
      <c r="A172" s="479">
        <v>19</v>
      </c>
      <c r="B172" s="415" t="s">
        <v>53</v>
      </c>
      <c r="C172" s="904"/>
      <c r="D172" s="720"/>
      <c r="E172" s="720"/>
      <c r="F172" s="720" t="s">
        <v>46</v>
      </c>
      <c r="G172" s="703">
        <v>800</v>
      </c>
      <c r="H172" s="391"/>
      <c r="I172" s="401"/>
      <c r="J172" s="12">
        <f t="shared" si="60"/>
        <v>0</v>
      </c>
      <c r="K172" s="11">
        <f t="shared" si="61"/>
        <v>0</v>
      </c>
      <c r="L172" s="12">
        <f t="shared" si="62"/>
        <v>0</v>
      </c>
      <c r="M172" s="242">
        <f t="shared" si="63"/>
        <v>0</v>
      </c>
      <c r="N172" s="794" t="s">
        <v>382</v>
      </c>
    </row>
    <row r="173" spans="1:14" s="44" customFormat="1" ht="12" x14ac:dyDescent="0.2">
      <c r="A173" s="479">
        <v>20</v>
      </c>
      <c r="B173" s="415" t="s">
        <v>54</v>
      </c>
      <c r="C173" s="904"/>
      <c r="D173" s="720"/>
      <c r="E173" s="720"/>
      <c r="F173" s="720" t="s">
        <v>46</v>
      </c>
      <c r="G173" s="703">
        <v>700</v>
      </c>
      <c r="H173" s="391"/>
      <c r="I173" s="401"/>
      <c r="J173" s="12">
        <f t="shared" si="60"/>
        <v>0</v>
      </c>
      <c r="K173" s="11">
        <f t="shared" si="61"/>
        <v>0</v>
      </c>
      <c r="L173" s="12">
        <f t="shared" si="62"/>
        <v>0</v>
      </c>
      <c r="M173" s="242">
        <f t="shared" si="63"/>
        <v>0</v>
      </c>
      <c r="N173" s="794" t="s">
        <v>382</v>
      </c>
    </row>
    <row r="174" spans="1:14" s="44" customFormat="1" ht="12" x14ac:dyDescent="0.2">
      <c r="A174" s="479">
        <v>21</v>
      </c>
      <c r="B174" s="415" t="s">
        <v>100</v>
      </c>
      <c r="C174" s="904"/>
      <c r="D174" s="720"/>
      <c r="E174" s="720"/>
      <c r="F174" s="720" t="s">
        <v>46</v>
      </c>
      <c r="G174" s="703">
        <v>400</v>
      </c>
      <c r="H174" s="391"/>
      <c r="I174" s="401"/>
      <c r="J174" s="12">
        <f t="shared" si="60"/>
        <v>0</v>
      </c>
      <c r="K174" s="11">
        <f t="shared" si="61"/>
        <v>0</v>
      </c>
      <c r="L174" s="12">
        <f t="shared" si="62"/>
        <v>0</v>
      </c>
      <c r="M174" s="242">
        <f t="shared" si="63"/>
        <v>0</v>
      </c>
      <c r="N174" s="794" t="s">
        <v>382</v>
      </c>
    </row>
    <row r="175" spans="1:14" s="44" customFormat="1" ht="12" x14ac:dyDescent="0.2">
      <c r="A175" s="479">
        <v>22</v>
      </c>
      <c r="B175" s="415" t="s">
        <v>101</v>
      </c>
      <c r="C175" s="885"/>
      <c r="D175" s="720"/>
      <c r="E175" s="720"/>
      <c r="F175" s="720" t="s">
        <v>46</v>
      </c>
      <c r="G175" s="703">
        <v>600</v>
      </c>
      <c r="H175" s="391"/>
      <c r="I175" s="401"/>
      <c r="J175" s="12">
        <f t="shared" si="60"/>
        <v>0</v>
      </c>
      <c r="K175" s="11">
        <f t="shared" si="61"/>
        <v>0</v>
      </c>
      <c r="L175" s="12">
        <f t="shared" si="62"/>
        <v>0</v>
      </c>
      <c r="M175" s="242">
        <f t="shared" si="63"/>
        <v>0</v>
      </c>
      <c r="N175" s="794" t="s">
        <v>382</v>
      </c>
    </row>
    <row r="176" spans="1:14" s="44" customFormat="1" ht="12" x14ac:dyDescent="0.2">
      <c r="A176" s="479">
        <v>23</v>
      </c>
      <c r="B176" s="415" t="s">
        <v>102</v>
      </c>
      <c r="C176" s="415"/>
      <c r="D176" s="720"/>
      <c r="E176" s="720"/>
      <c r="F176" s="720" t="s">
        <v>30</v>
      </c>
      <c r="G176" s="703">
        <v>200</v>
      </c>
      <c r="H176" s="391"/>
      <c r="I176" s="401"/>
      <c r="J176" s="12">
        <f t="shared" si="60"/>
        <v>0</v>
      </c>
      <c r="K176" s="11">
        <f t="shared" si="61"/>
        <v>0</v>
      </c>
      <c r="L176" s="12">
        <f t="shared" si="62"/>
        <v>0</v>
      </c>
      <c r="M176" s="242">
        <f t="shared" si="63"/>
        <v>0</v>
      </c>
      <c r="N176" s="794" t="s">
        <v>334</v>
      </c>
    </row>
    <row r="177" spans="1:14" s="44" customFormat="1" ht="12" x14ac:dyDescent="0.2">
      <c r="A177" s="479">
        <v>24</v>
      </c>
      <c r="B177" s="415" t="s">
        <v>103</v>
      </c>
      <c r="C177" s="415"/>
      <c r="D177" s="720"/>
      <c r="E177" s="720"/>
      <c r="F177" s="720" t="s">
        <v>30</v>
      </c>
      <c r="G177" s="703">
        <v>150</v>
      </c>
      <c r="H177" s="391"/>
      <c r="I177" s="401"/>
      <c r="J177" s="12">
        <f t="shared" si="60"/>
        <v>0</v>
      </c>
      <c r="K177" s="11">
        <f t="shared" si="61"/>
        <v>0</v>
      </c>
      <c r="L177" s="12">
        <f t="shared" si="62"/>
        <v>0</v>
      </c>
      <c r="M177" s="242">
        <f t="shared" si="63"/>
        <v>0</v>
      </c>
      <c r="N177" s="794" t="s">
        <v>334</v>
      </c>
    </row>
    <row r="178" spans="1:14" s="44" customFormat="1" ht="31.5" customHeight="1" x14ac:dyDescent="0.2">
      <c r="A178" s="479">
        <v>25</v>
      </c>
      <c r="B178" s="415" t="s">
        <v>232</v>
      </c>
      <c r="C178" s="415" t="s">
        <v>417</v>
      </c>
      <c r="D178" s="720"/>
      <c r="E178" s="720"/>
      <c r="F178" s="720" t="s">
        <v>30</v>
      </c>
      <c r="G178" s="703">
        <v>120</v>
      </c>
      <c r="H178" s="391"/>
      <c r="I178" s="401"/>
      <c r="J178" s="12">
        <f t="shared" si="60"/>
        <v>0</v>
      </c>
      <c r="K178" s="11">
        <f t="shared" si="61"/>
        <v>0</v>
      </c>
      <c r="L178" s="12">
        <f t="shared" si="62"/>
        <v>0</v>
      </c>
      <c r="M178" s="242">
        <f t="shared" si="63"/>
        <v>0</v>
      </c>
      <c r="N178" s="794" t="s">
        <v>334</v>
      </c>
    </row>
    <row r="179" spans="1:14" s="44" customFormat="1" ht="48" x14ac:dyDescent="0.2">
      <c r="A179" s="479">
        <v>26</v>
      </c>
      <c r="B179" s="415" t="s">
        <v>405</v>
      </c>
      <c r="C179" s="415"/>
      <c r="D179" s="720"/>
      <c r="E179" s="720"/>
      <c r="F179" s="720" t="s">
        <v>14</v>
      </c>
      <c r="G179" s="703">
        <v>100</v>
      </c>
      <c r="H179" s="391"/>
      <c r="I179" s="401"/>
      <c r="J179" s="12">
        <f t="shared" si="60"/>
        <v>0</v>
      </c>
      <c r="K179" s="11">
        <f t="shared" si="61"/>
        <v>0</v>
      </c>
      <c r="L179" s="12">
        <f t="shared" si="62"/>
        <v>0</v>
      </c>
      <c r="M179" s="242">
        <f t="shared" si="63"/>
        <v>0</v>
      </c>
      <c r="N179" s="794" t="s">
        <v>334</v>
      </c>
    </row>
    <row r="180" spans="1:14" s="44" customFormat="1" ht="12" x14ac:dyDescent="0.2">
      <c r="A180" s="479">
        <v>27</v>
      </c>
      <c r="B180" s="415" t="s">
        <v>161</v>
      </c>
      <c r="C180" s="415"/>
      <c r="D180" s="720"/>
      <c r="E180" s="720"/>
      <c r="F180" s="720" t="s">
        <v>14</v>
      </c>
      <c r="G180" s="703">
        <v>250</v>
      </c>
      <c r="H180" s="391"/>
      <c r="I180" s="401"/>
      <c r="J180" s="12">
        <f t="shared" si="60"/>
        <v>0</v>
      </c>
      <c r="K180" s="11">
        <f t="shared" si="61"/>
        <v>0</v>
      </c>
      <c r="L180" s="12">
        <f t="shared" si="62"/>
        <v>0</v>
      </c>
      <c r="M180" s="242">
        <f t="shared" si="63"/>
        <v>0</v>
      </c>
      <c r="N180" s="794" t="s">
        <v>334</v>
      </c>
    </row>
    <row r="181" spans="1:14" s="44" customFormat="1" ht="60" x14ac:dyDescent="0.2">
      <c r="A181" s="479">
        <v>28</v>
      </c>
      <c r="B181" s="415" t="s">
        <v>234</v>
      </c>
      <c r="C181" s="884" t="s">
        <v>230</v>
      </c>
      <c r="D181" s="552"/>
      <c r="E181" s="720"/>
      <c r="F181" s="720" t="s">
        <v>14</v>
      </c>
      <c r="G181" s="703">
        <v>300</v>
      </c>
      <c r="H181" s="826"/>
      <c r="I181" s="401"/>
      <c r="J181" s="12">
        <f t="shared" si="60"/>
        <v>0</v>
      </c>
      <c r="K181" s="11">
        <f t="shared" si="61"/>
        <v>0</v>
      </c>
      <c r="L181" s="12">
        <f t="shared" si="62"/>
        <v>0</v>
      </c>
      <c r="M181" s="242">
        <f t="shared" si="63"/>
        <v>0</v>
      </c>
      <c r="N181" s="794" t="s">
        <v>334</v>
      </c>
    </row>
    <row r="182" spans="1:14" s="44" customFormat="1" ht="60" x14ac:dyDescent="0.2">
      <c r="A182" s="479">
        <v>29</v>
      </c>
      <c r="B182" s="415" t="s">
        <v>235</v>
      </c>
      <c r="C182" s="904"/>
      <c r="D182" s="720"/>
      <c r="E182" s="720"/>
      <c r="F182" s="720" t="s">
        <v>14</v>
      </c>
      <c r="G182" s="703">
        <v>300</v>
      </c>
      <c r="H182" s="826"/>
      <c r="I182" s="401"/>
      <c r="J182" s="12">
        <f t="shared" si="60"/>
        <v>0</v>
      </c>
      <c r="K182" s="11">
        <f t="shared" si="61"/>
        <v>0</v>
      </c>
      <c r="L182" s="12">
        <f t="shared" si="62"/>
        <v>0</v>
      </c>
      <c r="M182" s="242">
        <f t="shared" si="63"/>
        <v>0</v>
      </c>
      <c r="N182" s="794" t="s">
        <v>334</v>
      </c>
    </row>
    <row r="183" spans="1:14" s="44" customFormat="1" ht="60" x14ac:dyDescent="0.2">
      <c r="A183" s="479">
        <v>30</v>
      </c>
      <c r="B183" s="415" t="s">
        <v>236</v>
      </c>
      <c r="C183" s="904"/>
      <c r="D183" s="720"/>
      <c r="E183" s="720"/>
      <c r="F183" s="720" t="s">
        <v>14</v>
      </c>
      <c r="G183" s="703">
        <v>200</v>
      </c>
      <c r="H183" s="826"/>
      <c r="I183" s="401"/>
      <c r="J183" s="12">
        <f t="shared" si="60"/>
        <v>0</v>
      </c>
      <c r="K183" s="11">
        <f t="shared" si="61"/>
        <v>0</v>
      </c>
      <c r="L183" s="12">
        <f t="shared" si="62"/>
        <v>0</v>
      </c>
      <c r="M183" s="242">
        <f t="shared" si="63"/>
        <v>0</v>
      </c>
      <c r="N183" s="794" t="s">
        <v>334</v>
      </c>
    </row>
    <row r="184" spans="1:14" s="44" customFormat="1" ht="60" x14ac:dyDescent="0.2">
      <c r="A184" s="479">
        <v>31</v>
      </c>
      <c r="B184" s="415" t="s">
        <v>152</v>
      </c>
      <c r="C184" s="904"/>
      <c r="D184" s="720"/>
      <c r="E184" s="720"/>
      <c r="F184" s="720" t="s">
        <v>21</v>
      </c>
      <c r="G184" s="703">
        <v>5000</v>
      </c>
      <c r="H184" s="391"/>
      <c r="I184" s="401"/>
      <c r="J184" s="12">
        <f t="shared" si="60"/>
        <v>0</v>
      </c>
      <c r="K184" s="11">
        <f t="shared" si="61"/>
        <v>0</v>
      </c>
      <c r="L184" s="12">
        <f t="shared" si="62"/>
        <v>0</v>
      </c>
      <c r="M184" s="242">
        <f t="shared" si="63"/>
        <v>0</v>
      </c>
      <c r="N184" s="794" t="s">
        <v>334</v>
      </c>
    </row>
    <row r="185" spans="1:14" s="44" customFormat="1" ht="24" x14ac:dyDescent="0.2">
      <c r="A185" s="479">
        <v>32</v>
      </c>
      <c r="B185" s="415" t="s">
        <v>153</v>
      </c>
      <c r="C185" s="904"/>
      <c r="D185" s="720"/>
      <c r="E185" s="720"/>
      <c r="F185" s="720" t="s">
        <v>21</v>
      </c>
      <c r="G185" s="703">
        <v>3000</v>
      </c>
      <c r="H185" s="391"/>
      <c r="I185" s="401"/>
      <c r="J185" s="12">
        <f t="shared" si="60"/>
        <v>0</v>
      </c>
      <c r="K185" s="11">
        <f t="shared" si="61"/>
        <v>0</v>
      </c>
      <c r="L185" s="12">
        <f t="shared" si="62"/>
        <v>0</v>
      </c>
      <c r="M185" s="242">
        <f t="shared" si="63"/>
        <v>0</v>
      </c>
      <c r="N185" s="794" t="s">
        <v>334</v>
      </c>
    </row>
    <row r="186" spans="1:14" s="44" customFormat="1" ht="24" x14ac:dyDescent="0.2">
      <c r="A186" s="479">
        <v>35</v>
      </c>
      <c r="B186" s="415" t="s">
        <v>128</v>
      </c>
      <c r="C186" s="415"/>
      <c r="D186" s="720"/>
      <c r="E186" s="720"/>
      <c r="F186" s="720" t="s">
        <v>14</v>
      </c>
      <c r="G186" s="703">
        <v>1000</v>
      </c>
      <c r="H186" s="391"/>
      <c r="I186" s="401"/>
      <c r="J186" s="12">
        <f t="shared" si="60"/>
        <v>0</v>
      </c>
      <c r="K186" s="11">
        <f t="shared" si="61"/>
        <v>0</v>
      </c>
      <c r="L186" s="12">
        <f t="shared" si="62"/>
        <v>0</v>
      </c>
      <c r="M186" s="242">
        <f t="shared" si="63"/>
        <v>0</v>
      </c>
      <c r="N186" s="794" t="s">
        <v>334</v>
      </c>
    </row>
    <row r="187" spans="1:14" s="44" customFormat="1" ht="36" x14ac:dyDescent="0.2">
      <c r="A187" s="479">
        <v>41</v>
      </c>
      <c r="B187" s="415" t="s">
        <v>184</v>
      </c>
      <c r="C187" s="835"/>
      <c r="D187" s="328"/>
      <c r="E187" s="698"/>
      <c r="F187" s="698" t="s">
        <v>21</v>
      </c>
      <c r="G187" s="703">
        <v>100</v>
      </c>
      <c r="H187" s="391"/>
      <c r="I187" s="401"/>
      <c r="J187" s="12">
        <f t="shared" si="60"/>
        <v>0</v>
      </c>
      <c r="K187" s="11">
        <f t="shared" si="61"/>
        <v>0</v>
      </c>
      <c r="L187" s="12">
        <f t="shared" si="62"/>
        <v>0</v>
      </c>
      <c r="M187" s="242">
        <f t="shared" si="63"/>
        <v>0</v>
      </c>
      <c r="N187" s="794" t="s">
        <v>334</v>
      </c>
    </row>
    <row r="188" spans="1:14" s="44" customFormat="1" ht="108" x14ac:dyDescent="0.2">
      <c r="A188" s="479">
        <v>45</v>
      </c>
      <c r="B188" s="415" t="s">
        <v>240</v>
      </c>
      <c r="C188" s="901" t="s">
        <v>289</v>
      </c>
      <c r="D188" s="729"/>
      <c r="E188" s="729"/>
      <c r="F188" s="729" t="s">
        <v>14</v>
      </c>
      <c r="G188" s="703">
        <v>6000</v>
      </c>
      <c r="H188" s="391"/>
      <c r="I188" s="401"/>
      <c r="J188" s="12">
        <f t="shared" si="60"/>
        <v>0</v>
      </c>
      <c r="K188" s="11">
        <f t="shared" si="61"/>
        <v>0</v>
      </c>
      <c r="L188" s="12">
        <f t="shared" si="62"/>
        <v>0</v>
      </c>
      <c r="M188" s="242">
        <f t="shared" si="63"/>
        <v>0</v>
      </c>
      <c r="N188" s="794" t="s">
        <v>334</v>
      </c>
    </row>
    <row r="189" spans="1:14" s="44" customFormat="1" ht="108" x14ac:dyDescent="0.2">
      <c r="A189" s="479">
        <v>46</v>
      </c>
      <c r="B189" s="415" t="s">
        <v>241</v>
      </c>
      <c r="C189" s="902"/>
      <c r="D189" s="729"/>
      <c r="E189" s="729"/>
      <c r="F189" s="729" t="s">
        <v>14</v>
      </c>
      <c r="G189" s="703">
        <v>6000</v>
      </c>
      <c r="H189" s="391"/>
      <c r="I189" s="401"/>
      <c r="J189" s="12">
        <f t="shared" si="60"/>
        <v>0</v>
      </c>
      <c r="K189" s="11">
        <f t="shared" si="61"/>
        <v>0</v>
      </c>
      <c r="L189" s="12">
        <f t="shared" si="62"/>
        <v>0</v>
      </c>
      <c r="M189" s="242">
        <f t="shared" si="63"/>
        <v>0</v>
      </c>
      <c r="N189" s="794" t="s">
        <v>183</v>
      </c>
    </row>
    <row r="190" spans="1:14" s="44" customFormat="1" ht="108" x14ac:dyDescent="0.2">
      <c r="A190" s="479">
        <v>47</v>
      </c>
      <c r="B190" s="415" t="s">
        <v>242</v>
      </c>
      <c r="C190" s="903"/>
      <c r="D190" s="729"/>
      <c r="E190" s="729"/>
      <c r="F190" s="729" t="s">
        <v>14</v>
      </c>
      <c r="G190" s="703">
        <v>1000</v>
      </c>
      <c r="H190" s="391"/>
      <c r="I190" s="401"/>
      <c r="J190" s="12">
        <f t="shared" si="60"/>
        <v>0</v>
      </c>
      <c r="K190" s="11">
        <f t="shared" si="61"/>
        <v>0</v>
      </c>
      <c r="L190" s="12">
        <f t="shared" si="62"/>
        <v>0</v>
      </c>
      <c r="M190" s="242">
        <f t="shared" si="63"/>
        <v>0</v>
      </c>
      <c r="N190" s="794" t="s">
        <v>334</v>
      </c>
    </row>
    <row r="191" spans="1:14" s="44" customFormat="1" x14ac:dyDescent="0.2">
      <c r="B191" s="47"/>
      <c r="C191" s="47"/>
      <c r="D191" s="48"/>
      <c r="E191" s="48"/>
      <c r="F191" s="48"/>
      <c r="G191" s="116"/>
      <c r="H191" s="239" t="s">
        <v>19</v>
      </c>
      <c r="I191" s="1"/>
      <c r="J191" s="3"/>
      <c r="K191" s="771">
        <f>SUM(K160:K190)</f>
        <v>0</v>
      </c>
      <c r="L191" s="771">
        <f>SUM(L160:L190)</f>
        <v>0</v>
      </c>
      <c r="M191" s="772">
        <f>SUM(M160:M190)</f>
        <v>0</v>
      </c>
      <c r="N191" s="203"/>
    </row>
    <row r="192" spans="1:14" s="44" customFormat="1" ht="12" x14ac:dyDescent="0.2">
      <c r="A192" s="329"/>
      <c r="B192" s="800" t="s">
        <v>488</v>
      </c>
      <c r="C192" s="800"/>
      <c r="D192" s="801"/>
      <c r="E192" s="801"/>
      <c r="F192" s="802"/>
      <c r="G192" s="803"/>
      <c r="H192" s="69"/>
      <c r="I192" s="88"/>
      <c r="J192" s="190"/>
      <c r="K192" s="89"/>
      <c r="L192" s="90"/>
      <c r="M192" s="251"/>
      <c r="N192" s="83"/>
    </row>
    <row r="193" spans="1:14" s="44" customFormat="1" ht="36" x14ac:dyDescent="0.2">
      <c r="A193" s="318" t="s">
        <v>1</v>
      </c>
      <c r="B193" s="91" t="s">
        <v>2</v>
      </c>
      <c r="C193" s="91" t="s">
        <v>178</v>
      </c>
      <c r="D193" s="269" t="s">
        <v>3</v>
      </c>
      <c r="E193" s="510" t="s">
        <v>177</v>
      </c>
      <c r="F193" s="91" t="s">
        <v>4</v>
      </c>
      <c r="G193" s="267" t="s">
        <v>5</v>
      </c>
      <c r="H193" s="70" t="s">
        <v>6</v>
      </c>
      <c r="I193" s="268" t="s">
        <v>7</v>
      </c>
      <c r="J193" s="511" t="s">
        <v>112</v>
      </c>
      <c r="K193" s="92" t="s">
        <v>8</v>
      </c>
      <c r="L193" s="70" t="s">
        <v>9</v>
      </c>
      <c r="M193" s="70" t="s">
        <v>10</v>
      </c>
      <c r="N193" s="270" t="s">
        <v>11</v>
      </c>
    </row>
    <row r="194" spans="1:14" s="44" customFormat="1" ht="12" x14ac:dyDescent="0.2">
      <c r="A194" s="479">
        <v>1</v>
      </c>
      <c r="B194" s="880" t="s">
        <v>45</v>
      </c>
      <c r="C194" s="513"/>
      <c r="D194" s="870"/>
      <c r="E194" s="870"/>
      <c r="F194" s="721" t="s">
        <v>46</v>
      </c>
      <c r="G194" s="390">
        <v>40</v>
      </c>
      <c r="H194" s="391"/>
      <c r="I194" s="401"/>
      <c r="J194" s="12">
        <f t="shared" ref="J194:J199" si="64">H194*I194+H194</f>
        <v>0</v>
      </c>
      <c r="K194" s="11">
        <f t="shared" ref="K194:K199" si="65">G194*H194</f>
        <v>0</v>
      </c>
      <c r="L194" s="12">
        <f t="shared" ref="L194:L199" si="66">M194-K194</f>
        <v>0</v>
      </c>
      <c r="M194" s="242">
        <f t="shared" ref="M194:M199" si="67">G194*J194</f>
        <v>0</v>
      </c>
      <c r="N194" s="870" t="s">
        <v>382</v>
      </c>
    </row>
    <row r="195" spans="1:14" s="44" customFormat="1" ht="12" x14ac:dyDescent="0.2">
      <c r="A195" s="479">
        <v>2</v>
      </c>
      <c r="B195" s="881" t="s">
        <v>47</v>
      </c>
      <c r="C195" s="513"/>
      <c r="D195" s="870"/>
      <c r="E195" s="870"/>
      <c r="F195" s="497" t="s">
        <v>46</v>
      </c>
      <c r="G195" s="390">
        <v>30</v>
      </c>
      <c r="H195" s="391"/>
      <c r="I195" s="401"/>
      <c r="J195" s="12">
        <f t="shared" si="64"/>
        <v>0</v>
      </c>
      <c r="K195" s="11">
        <f t="shared" si="65"/>
        <v>0</v>
      </c>
      <c r="L195" s="12">
        <f t="shared" si="66"/>
        <v>0</v>
      </c>
      <c r="M195" s="242">
        <f t="shared" si="67"/>
        <v>0</v>
      </c>
      <c r="N195" s="870" t="s">
        <v>382</v>
      </c>
    </row>
    <row r="196" spans="1:14" s="44" customFormat="1" ht="36" x14ac:dyDescent="0.2">
      <c r="A196" s="479">
        <v>3</v>
      </c>
      <c r="B196" s="598" t="s">
        <v>106</v>
      </c>
      <c r="C196" s="889" t="s">
        <v>230</v>
      </c>
      <c r="D196" s="722"/>
      <c r="E196" s="723"/>
      <c r="F196" s="723" t="s">
        <v>46</v>
      </c>
      <c r="G196" s="703">
        <v>800</v>
      </c>
      <c r="H196" s="391"/>
      <c r="I196" s="401"/>
      <c r="J196" s="12">
        <f t="shared" si="64"/>
        <v>0</v>
      </c>
      <c r="K196" s="11">
        <f t="shared" si="65"/>
        <v>0</v>
      </c>
      <c r="L196" s="12">
        <f t="shared" si="66"/>
        <v>0</v>
      </c>
      <c r="M196" s="242">
        <f t="shared" si="67"/>
        <v>0</v>
      </c>
      <c r="N196" s="870" t="s">
        <v>382</v>
      </c>
    </row>
    <row r="197" spans="1:14" s="44" customFormat="1" ht="36" x14ac:dyDescent="0.2">
      <c r="A197" s="479">
        <v>4</v>
      </c>
      <c r="B197" s="598" t="s">
        <v>99</v>
      </c>
      <c r="C197" s="890"/>
      <c r="D197" s="494"/>
      <c r="E197" s="723"/>
      <c r="F197" s="723" t="s">
        <v>46</v>
      </c>
      <c r="G197" s="703">
        <v>1000</v>
      </c>
      <c r="H197" s="391"/>
      <c r="I197" s="401"/>
      <c r="J197" s="12">
        <f t="shared" si="64"/>
        <v>0</v>
      </c>
      <c r="K197" s="11">
        <f t="shared" si="65"/>
        <v>0</v>
      </c>
      <c r="L197" s="12">
        <f t="shared" si="66"/>
        <v>0</v>
      </c>
      <c r="M197" s="242">
        <f t="shared" si="67"/>
        <v>0</v>
      </c>
      <c r="N197" s="870" t="s">
        <v>382</v>
      </c>
    </row>
    <row r="198" spans="1:14" s="44" customFormat="1" ht="36" x14ac:dyDescent="0.2">
      <c r="A198" s="479">
        <v>5</v>
      </c>
      <c r="B198" s="882" t="s">
        <v>107</v>
      </c>
      <c r="C198" s="890"/>
      <c r="D198" s="480"/>
      <c r="E198" s="724"/>
      <c r="F198" s="724" t="s">
        <v>46</v>
      </c>
      <c r="G198" s="703">
        <v>1000</v>
      </c>
      <c r="H198" s="391"/>
      <c r="I198" s="401"/>
      <c r="J198" s="12">
        <f t="shared" si="64"/>
        <v>0</v>
      </c>
      <c r="K198" s="11">
        <f t="shared" si="65"/>
        <v>0</v>
      </c>
      <c r="L198" s="12">
        <f t="shared" si="66"/>
        <v>0</v>
      </c>
      <c r="M198" s="242">
        <f t="shared" si="67"/>
        <v>0</v>
      </c>
      <c r="N198" s="870" t="s">
        <v>382</v>
      </c>
    </row>
    <row r="199" spans="1:14" s="44" customFormat="1" ht="36" x14ac:dyDescent="0.2">
      <c r="A199" s="479">
        <v>6</v>
      </c>
      <c r="B199" s="883" t="s">
        <v>108</v>
      </c>
      <c r="C199" s="891"/>
      <c r="D199" s="870"/>
      <c r="E199" s="483"/>
      <c r="F199" s="483" t="s">
        <v>46</v>
      </c>
      <c r="G199" s="703">
        <v>1000</v>
      </c>
      <c r="H199" s="391"/>
      <c r="I199" s="401"/>
      <c r="J199" s="12">
        <f t="shared" si="64"/>
        <v>0</v>
      </c>
      <c r="K199" s="11">
        <f t="shared" si="65"/>
        <v>0</v>
      </c>
      <c r="L199" s="12">
        <f t="shared" si="66"/>
        <v>0</v>
      </c>
      <c r="M199" s="242">
        <f t="shared" si="67"/>
        <v>0</v>
      </c>
      <c r="N199" s="869" t="s">
        <v>382</v>
      </c>
    </row>
    <row r="200" spans="1:14" s="44" customFormat="1" x14ac:dyDescent="0.2">
      <c r="A200" s="314"/>
      <c r="B200" s="93"/>
      <c r="C200" s="93"/>
      <c r="D200" s="93"/>
      <c r="E200" s="93"/>
      <c r="F200" s="87"/>
      <c r="G200" s="84"/>
      <c r="H200" s="886" t="s">
        <v>19</v>
      </c>
      <c r="I200" s="887"/>
      <c r="J200" s="868"/>
      <c r="K200" s="18">
        <f>SUM(K194:K199)</f>
        <v>0</v>
      </c>
      <c r="L200" s="19">
        <f>SUM(L194:L199)</f>
        <v>0</v>
      </c>
      <c r="M200" s="245">
        <f>SUM(M194:M199)</f>
        <v>0</v>
      </c>
      <c r="N200" s="17"/>
    </row>
    <row r="201" spans="1:14" s="44" customFormat="1" x14ac:dyDescent="0.2">
      <c r="A201" s="314"/>
      <c r="B201" s="93"/>
      <c r="C201" s="93"/>
      <c r="D201" s="93"/>
      <c r="E201" s="93"/>
      <c r="F201" s="87"/>
      <c r="G201" s="84"/>
      <c r="H201" s="198"/>
      <c r="I201" s="198"/>
      <c r="J201" s="198"/>
      <c r="K201" s="114"/>
      <c r="L201" s="115"/>
      <c r="M201" s="246"/>
      <c r="N201" s="83"/>
    </row>
    <row r="202" spans="1:14" s="44" customFormat="1" ht="12" x14ac:dyDescent="0.2">
      <c r="A202" s="329"/>
      <c r="B202" s="800" t="s">
        <v>489</v>
      </c>
      <c r="C202" s="800"/>
      <c r="D202" s="801"/>
      <c r="E202" s="801"/>
      <c r="F202" s="802"/>
      <c r="G202" s="803"/>
      <c r="H202" s="69"/>
      <c r="I202" s="88"/>
      <c r="J202" s="190"/>
      <c r="K202" s="89"/>
      <c r="L202" s="90"/>
      <c r="M202" s="251"/>
      <c r="N202" s="83"/>
    </row>
    <row r="203" spans="1:14" s="44" customFormat="1" ht="36" x14ac:dyDescent="0.2">
      <c r="A203" s="318" t="s">
        <v>1</v>
      </c>
      <c r="B203" s="91" t="s">
        <v>2</v>
      </c>
      <c r="C203" s="91" t="s">
        <v>178</v>
      </c>
      <c r="D203" s="269" t="s">
        <v>3</v>
      </c>
      <c r="E203" s="510" t="s">
        <v>177</v>
      </c>
      <c r="F203" s="91" t="s">
        <v>4</v>
      </c>
      <c r="G203" s="267" t="s">
        <v>5</v>
      </c>
      <c r="H203" s="70" t="s">
        <v>6</v>
      </c>
      <c r="I203" s="268" t="s">
        <v>7</v>
      </c>
      <c r="J203" s="511" t="s">
        <v>112</v>
      </c>
      <c r="K203" s="92" t="s">
        <v>8</v>
      </c>
      <c r="L203" s="70" t="s">
        <v>9</v>
      </c>
      <c r="M203" s="70" t="s">
        <v>10</v>
      </c>
      <c r="N203" s="270" t="s">
        <v>11</v>
      </c>
    </row>
    <row r="204" spans="1:14" s="44" customFormat="1" ht="12" customHeight="1" x14ac:dyDescent="0.2">
      <c r="A204" s="758">
        <v>33</v>
      </c>
      <c r="B204" s="429" t="s">
        <v>48</v>
      </c>
      <c r="C204" s="513"/>
      <c r="D204" s="870"/>
      <c r="E204" s="870"/>
      <c r="F204" s="870" t="s">
        <v>21</v>
      </c>
      <c r="G204" s="703">
        <v>3000</v>
      </c>
      <c r="H204" s="391"/>
      <c r="I204" s="401"/>
      <c r="J204" s="12">
        <f t="shared" ref="J204:J210" si="68">H204*I204+H204</f>
        <v>0</v>
      </c>
      <c r="K204" s="11">
        <f t="shared" ref="K204:K210" si="69">G204*H204</f>
        <v>0</v>
      </c>
      <c r="L204" s="12">
        <f t="shared" ref="L204:L210" si="70">M204-K204</f>
        <v>0</v>
      </c>
      <c r="M204" s="242">
        <f t="shared" ref="M204:M210" si="71">G204*J204</f>
        <v>0</v>
      </c>
      <c r="N204" s="869" t="s">
        <v>334</v>
      </c>
    </row>
    <row r="205" spans="1:14" s="44" customFormat="1" ht="12" x14ac:dyDescent="0.2">
      <c r="A205" s="758">
        <v>34</v>
      </c>
      <c r="B205" s="429" t="s">
        <v>445</v>
      </c>
      <c r="C205" s="513"/>
      <c r="D205" s="870"/>
      <c r="E205" s="870"/>
      <c r="F205" s="870" t="s">
        <v>14</v>
      </c>
      <c r="G205" s="703">
        <v>700</v>
      </c>
      <c r="H205" s="391"/>
      <c r="I205" s="401"/>
      <c r="J205" s="12">
        <f t="shared" si="68"/>
        <v>0</v>
      </c>
      <c r="K205" s="11">
        <f t="shared" si="69"/>
        <v>0</v>
      </c>
      <c r="L205" s="12">
        <f t="shared" si="70"/>
        <v>0</v>
      </c>
      <c r="M205" s="242">
        <f t="shared" si="71"/>
        <v>0</v>
      </c>
      <c r="N205" s="869" t="s">
        <v>334</v>
      </c>
    </row>
    <row r="206" spans="1:14" s="44" customFormat="1" ht="12" customHeight="1" x14ac:dyDescent="0.2">
      <c r="A206" s="400">
        <v>36</v>
      </c>
      <c r="B206" s="415" t="s">
        <v>239</v>
      </c>
      <c r="C206" s="884" t="s">
        <v>237</v>
      </c>
      <c r="D206" s="870"/>
      <c r="E206" s="870"/>
      <c r="F206" s="870" t="s">
        <v>14</v>
      </c>
      <c r="G206" s="703">
        <v>2000</v>
      </c>
      <c r="H206" s="391"/>
      <c r="I206" s="401"/>
      <c r="J206" s="12">
        <f t="shared" si="68"/>
        <v>0</v>
      </c>
      <c r="K206" s="11">
        <f t="shared" si="69"/>
        <v>0</v>
      </c>
      <c r="L206" s="12">
        <f t="shared" si="70"/>
        <v>0</v>
      </c>
      <c r="M206" s="242">
        <f t="shared" si="71"/>
        <v>0</v>
      </c>
      <c r="N206" s="869" t="s">
        <v>334</v>
      </c>
    </row>
    <row r="207" spans="1:14" s="44" customFormat="1" ht="24" x14ac:dyDescent="0.2">
      <c r="A207" s="400">
        <v>37</v>
      </c>
      <c r="B207" s="415" t="s">
        <v>238</v>
      </c>
      <c r="C207" s="885"/>
      <c r="D207" s="870"/>
      <c r="E207" s="870"/>
      <c r="F207" s="870" t="s">
        <v>14</v>
      </c>
      <c r="G207" s="703">
        <v>5000</v>
      </c>
      <c r="H207" s="391"/>
      <c r="I207" s="401"/>
      <c r="J207" s="12">
        <f t="shared" si="68"/>
        <v>0</v>
      </c>
      <c r="K207" s="11">
        <f t="shared" si="69"/>
        <v>0</v>
      </c>
      <c r="L207" s="12">
        <f t="shared" si="70"/>
        <v>0</v>
      </c>
      <c r="M207" s="242">
        <f t="shared" si="71"/>
        <v>0</v>
      </c>
      <c r="N207" s="869" t="s">
        <v>334</v>
      </c>
    </row>
    <row r="208" spans="1:14" s="44" customFormat="1" ht="108" x14ac:dyDescent="0.2">
      <c r="A208" s="400">
        <v>38</v>
      </c>
      <c r="B208" s="415" t="s">
        <v>392</v>
      </c>
      <c r="C208" s="415"/>
      <c r="D208" s="870"/>
      <c r="E208" s="870"/>
      <c r="F208" s="870" t="s">
        <v>21</v>
      </c>
      <c r="G208" s="703">
        <v>2500</v>
      </c>
      <c r="H208" s="391"/>
      <c r="I208" s="401"/>
      <c r="J208" s="12">
        <f t="shared" si="68"/>
        <v>0</v>
      </c>
      <c r="K208" s="11">
        <f t="shared" si="69"/>
        <v>0</v>
      </c>
      <c r="L208" s="12">
        <f t="shared" si="70"/>
        <v>0</v>
      </c>
      <c r="M208" s="242">
        <f t="shared" si="71"/>
        <v>0</v>
      </c>
      <c r="N208" s="869" t="s">
        <v>334</v>
      </c>
    </row>
    <row r="209" spans="1:14" s="44" customFormat="1" ht="144" x14ac:dyDescent="0.2">
      <c r="A209" s="400">
        <v>39</v>
      </c>
      <c r="B209" s="415" t="s">
        <v>393</v>
      </c>
      <c r="C209" s="415" t="s">
        <v>439</v>
      </c>
      <c r="D209" s="328"/>
      <c r="E209" s="870"/>
      <c r="F209" s="870" t="s">
        <v>21</v>
      </c>
      <c r="G209" s="703">
        <v>70000</v>
      </c>
      <c r="H209" s="391"/>
      <c r="I209" s="401"/>
      <c r="J209" s="12">
        <f t="shared" si="68"/>
        <v>0</v>
      </c>
      <c r="K209" s="11">
        <f t="shared" si="69"/>
        <v>0</v>
      </c>
      <c r="L209" s="12">
        <f t="shared" si="70"/>
        <v>0</v>
      </c>
      <c r="M209" s="242">
        <f t="shared" si="71"/>
        <v>0</v>
      </c>
      <c r="N209" s="869" t="s">
        <v>382</v>
      </c>
    </row>
    <row r="210" spans="1:14" s="44" customFormat="1" ht="144" x14ac:dyDescent="0.2">
      <c r="A210" s="400">
        <v>40</v>
      </c>
      <c r="B210" s="415" t="s">
        <v>288</v>
      </c>
      <c r="C210" s="415" t="s">
        <v>439</v>
      </c>
      <c r="D210" s="328"/>
      <c r="E210" s="870"/>
      <c r="F210" s="870" t="s">
        <v>14</v>
      </c>
      <c r="G210" s="703">
        <v>500</v>
      </c>
      <c r="H210" s="391"/>
      <c r="I210" s="401"/>
      <c r="J210" s="12">
        <f t="shared" si="68"/>
        <v>0</v>
      </c>
      <c r="K210" s="11">
        <f t="shared" si="69"/>
        <v>0</v>
      </c>
      <c r="L210" s="12">
        <f t="shared" si="70"/>
        <v>0</v>
      </c>
      <c r="M210" s="242">
        <f t="shared" si="71"/>
        <v>0</v>
      </c>
      <c r="N210" s="869" t="s">
        <v>334</v>
      </c>
    </row>
    <row r="211" spans="1:14" s="44" customFormat="1" x14ac:dyDescent="0.2">
      <c r="A211" s="314"/>
      <c r="B211" s="93"/>
      <c r="C211" s="93"/>
      <c r="D211" s="93"/>
      <c r="E211" s="93"/>
      <c r="F211" s="87"/>
      <c r="G211" s="84"/>
      <c r="H211" s="888" t="s">
        <v>19</v>
      </c>
      <c r="I211" s="888"/>
      <c r="J211" s="868"/>
      <c r="K211" s="18">
        <f>SUM(K204:K210)</f>
        <v>0</v>
      </c>
      <c r="L211" s="19">
        <f>SUM(L204:L210)</f>
        <v>0</v>
      </c>
      <c r="M211" s="245">
        <f>SUM(M204:M210)</f>
        <v>0</v>
      </c>
      <c r="N211" s="17"/>
    </row>
    <row r="212" spans="1:14" s="44" customFormat="1" x14ac:dyDescent="0.2">
      <c r="A212" s="314"/>
      <c r="B212" s="93"/>
      <c r="C212" s="93"/>
      <c r="D212" s="93"/>
      <c r="E212" s="93"/>
      <c r="F212" s="87"/>
      <c r="G212" s="84"/>
      <c r="H212" s="198"/>
      <c r="I212" s="198"/>
      <c r="J212" s="198"/>
      <c r="K212" s="114"/>
      <c r="L212" s="115"/>
      <c r="M212" s="246"/>
      <c r="N212" s="83"/>
    </row>
    <row r="213" spans="1:14" s="44" customFormat="1" ht="12" x14ac:dyDescent="0.2">
      <c r="A213" s="524"/>
      <c r="B213" s="525" t="s">
        <v>491</v>
      </c>
      <c r="C213" s="525"/>
      <c r="D213" s="85"/>
      <c r="E213" s="85"/>
      <c r="F213" s="85"/>
      <c r="G213" s="526"/>
      <c r="H213" s="99"/>
      <c r="I213" s="527"/>
      <c r="J213" s="527"/>
      <c r="K213" s="528"/>
      <c r="L213" s="100"/>
      <c r="M213" s="251"/>
      <c r="N213" s="83"/>
    </row>
    <row r="214" spans="1:14" s="44" customFormat="1" ht="36" x14ac:dyDescent="0.2">
      <c r="A214" s="91" t="s">
        <v>1</v>
      </c>
      <c r="B214" s="91" t="s">
        <v>2</v>
      </c>
      <c r="C214" s="91" t="s">
        <v>178</v>
      </c>
      <c r="D214" s="269" t="s">
        <v>3</v>
      </c>
      <c r="E214" s="510" t="s">
        <v>177</v>
      </c>
      <c r="F214" s="91" t="s">
        <v>4</v>
      </c>
      <c r="G214" s="267" t="s">
        <v>5</v>
      </c>
      <c r="H214" s="70" t="s">
        <v>6</v>
      </c>
      <c r="I214" s="268" t="s">
        <v>7</v>
      </c>
      <c r="J214" s="511" t="s">
        <v>112</v>
      </c>
      <c r="K214" s="92" t="s">
        <v>8</v>
      </c>
      <c r="L214" s="70" t="s">
        <v>9</v>
      </c>
      <c r="M214" s="70" t="s">
        <v>10</v>
      </c>
      <c r="N214" s="270" t="s">
        <v>11</v>
      </c>
    </row>
    <row r="215" spans="1:14" s="44" customFormat="1" ht="72" x14ac:dyDescent="0.2">
      <c r="A215" s="479">
        <v>42</v>
      </c>
      <c r="B215" s="415" t="s">
        <v>318</v>
      </c>
      <c r="C215" s="874" t="s">
        <v>319</v>
      </c>
      <c r="D215" s="874"/>
      <c r="E215" s="874"/>
      <c r="F215" s="874" t="s">
        <v>21</v>
      </c>
      <c r="G215" s="703">
        <v>2000</v>
      </c>
      <c r="H215" s="391"/>
      <c r="I215" s="401"/>
      <c r="J215" s="12">
        <f t="shared" ref="J215:J217" si="72">H215*I215+H215</f>
        <v>0</v>
      </c>
      <c r="K215" s="11">
        <f t="shared" ref="K215:K217" si="73">G215*H215</f>
        <v>0</v>
      </c>
      <c r="L215" s="12">
        <f t="shared" ref="L215:L217" si="74">M215-K215</f>
        <v>0</v>
      </c>
      <c r="M215" s="242">
        <f t="shared" ref="M215:M217" si="75">G215*J215</f>
        <v>0</v>
      </c>
      <c r="N215" s="873" t="s">
        <v>334</v>
      </c>
    </row>
    <row r="216" spans="1:14" s="44" customFormat="1" ht="72" x14ac:dyDescent="0.2">
      <c r="A216" s="479">
        <v>43</v>
      </c>
      <c r="B216" s="415" t="s">
        <v>412</v>
      </c>
      <c r="C216" s="874" t="s">
        <v>411</v>
      </c>
      <c r="D216" s="874"/>
      <c r="E216" s="874"/>
      <c r="F216" s="874" t="s">
        <v>21</v>
      </c>
      <c r="G216" s="703">
        <v>1000</v>
      </c>
      <c r="H216" s="391"/>
      <c r="I216" s="401"/>
      <c r="J216" s="12">
        <f t="shared" si="72"/>
        <v>0</v>
      </c>
      <c r="K216" s="11">
        <f t="shared" si="73"/>
        <v>0</v>
      </c>
      <c r="L216" s="12">
        <f t="shared" si="74"/>
        <v>0</v>
      </c>
      <c r="M216" s="242">
        <f t="shared" si="75"/>
        <v>0</v>
      </c>
      <c r="N216" s="873" t="s">
        <v>334</v>
      </c>
    </row>
    <row r="217" spans="1:14" s="44" customFormat="1" ht="72" x14ac:dyDescent="0.2">
      <c r="A217" s="479">
        <v>44</v>
      </c>
      <c r="B217" s="415" t="s">
        <v>413</v>
      </c>
      <c r="C217" s="874" t="s">
        <v>411</v>
      </c>
      <c r="D217" s="874"/>
      <c r="E217" s="874"/>
      <c r="F217" s="874" t="s">
        <v>21</v>
      </c>
      <c r="G217" s="703">
        <v>1000</v>
      </c>
      <c r="H217" s="391"/>
      <c r="I217" s="401"/>
      <c r="J217" s="12">
        <f t="shared" si="72"/>
        <v>0</v>
      </c>
      <c r="K217" s="11">
        <f t="shared" si="73"/>
        <v>0</v>
      </c>
      <c r="L217" s="12">
        <f t="shared" si="74"/>
        <v>0</v>
      </c>
      <c r="M217" s="242">
        <f t="shared" si="75"/>
        <v>0</v>
      </c>
      <c r="N217" s="873" t="s">
        <v>334</v>
      </c>
    </row>
    <row r="218" spans="1:14" s="44" customFormat="1" x14ac:dyDescent="0.2">
      <c r="A218" s="524"/>
      <c r="B218" s="540"/>
      <c r="C218" s="540"/>
      <c r="D218" s="85"/>
      <c r="E218" s="85"/>
      <c r="F218" s="82"/>
      <c r="G218" s="84"/>
      <c r="H218" s="872" t="s">
        <v>19</v>
      </c>
      <c r="I218" s="872"/>
      <c r="J218" s="872"/>
      <c r="K218" s="541">
        <f>SUM(K215:K217)</f>
        <v>0</v>
      </c>
      <c r="L218" s="542">
        <f>SUM(L215:L217)</f>
        <v>0</v>
      </c>
      <c r="M218" s="543">
        <f>SUM(M215:M217)</f>
        <v>0</v>
      </c>
      <c r="N218" s="17"/>
    </row>
    <row r="219" spans="1:14" s="44" customFormat="1" x14ac:dyDescent="0.2">
      <c r="A219" s="314"/>
      <c r="B219" s="93"/>
      <c r="C219" s="93"/>
      <c r="D219" s="93"/>
      <c r="E219" s="93"/>
      <c r="F219" s="87"/>
      <c r="G219" s="84"/>
      <c r="H219" s="198"/>
      <c r="I219" s="198"/>
      <c r="J219" s="198"/>
      <c r="K219" s="114"/>
      <c r="L219" s="115"/>
      <c r="M219" s="246"/>
      <c r="N219" s="83"/>
    </row>
    <row r="220" spans="1:14" s="44" customFormat="1" x14ac:dyDescent="0.2">
      <c r="A220" s="473"/>
      <c r="B220" s="474" t="s">
        <v>449</v>
      </c>
      <c r="C220" s="474"/>
      <c r="D220" s="42"/>
      <c r="E220" s="42"/>
      <c r="F220" s="42"/>
      <c r="G220" s="475"/>
      <c r="H220" s="239"/>
      <c r="I220" s="476"/>
      <c r="J220" s="50"/>
      <c r="K220" s="477"/>
      <c r="L220" s="478"/>
      <c r="M220" s="244"/>
      <c r="N220" s="642"/>
    </row>
    <row r="221" spans="1:14" s="44" customFormat="1" ht="36" x14ac:dyDescent="0.2">
      <c r="A221" s="224" t="s">
        <v>1</v>
      </c>
      <c r="B221" s="224" t="s">
        <v>2</v>
      </c>
      <c r="C221" s="224" t="s">
        <v>178</v>
      </c>
      <c r="D221" s="374" t="s">
        <v>3</v>
      </c>
      <c r="E221" s="23" t="s">
        <v>177</v>
      </c>
      <c r="F221" s="224" t="s">
        <v>4</v>
      </c>
      <c r="G221" s="375" t="s">
        <v>5</v>
      </c>
      <c r="H221" s="376" t="s">
        <v>6</v>
      </c>
      <c r="I221" s="377" t="s">
        <v>7</v>
      </c>
      <c r="J221" s="10" t="s">
        <v>112</v>
      </c>
      <c r="K221" s="378" t="s">
        <v>8</v>
      </c>
      <c r="L221" s="376" t="s">
        <v>9</v>
      </c>
      <c r="M221" s="376" t="s">
        <v>10</v>
      </c>
      <c r="N221" s="379" t="s">
        <v>11</v>
      </c>
    </row>
    <row r="222" spans="1:14" s="44" customFormat="1" ht="84" x14ac:dyDescent="0.2">
      <c r="A222" s="479">
        <v>1</v>
      </c>
      <c r="B222" s="598" t="s">
        <v>120</v>
      </c>
      <c r="C222" s="905" t="s">
        <v>230</v>
      </c>
      <c r="D222" s="597"/>
      <c r="E222" s="723"/>
      <c r="F222" s="723" t="s">
        <v>46</v>
      </c>
      <c r="G222" s="703">
        <v>80</v>
      </c>
      <c r="H222" s="391"/>
      <c r="I222" s="401"/>
      <c r="J222" s="12">
        <f t="shared" ref="J222:J225" si="76">H222*I222+H222</f>
        <v>0</v>
      </c>
      <c r="K222" s="11">
        <f t="shared" ref="K222:K225" si="77">G222*H222</f>
        <v>0</v>
      </c>
      <c r="L222" s="12">
        <f t="shared" ref="L222:L225" si="78">M222-K222</f>
        <v>0</v>
      </c>
      <c r="M222" s="242">
        <f t="shared" ref="M222:M225" si="79">G222*J222</f>
        <v>0</v>
      </c>
      <c r="N222" s="729" t="s">
        <v>105</v>
      </c>
    </row>
    <row r="223" spans="1:14" s="44" customFormat="1" ht="84" x14ac:dyDescent="0.2">
      <c r="A223" s="479">
        <v>2</v>
      </c>
      <c r="B223" s="598" t="s">
        <v>121</v>
      </c>
      <c r="C223" s="905"/>
      <c r="D223" s="597"/>
      <c r="E223" s="723"/>
      <c r="F223" s="723" t="s">
        <v>46</v>
      </c>
      <c r="G223" s="703">
        <v>100</v>
      </c>
      <c r="H223" s="391"/>
      <c r="I223" s="401"/>
      <c r="J223" s="12">
        <f t="shared" si="76"/>
        <v>0</v>
      </c>
      <c r="K223" s="11">
        <f t="shared" si="77"/>
        <v>0</v>
      </c>
      <c r="L223" s="12">
        <f t="shared" si="78"/>
        <v>0</v>
      </c>
      <c r="M223" s="242">
        <f t="shared" si="79"/>
        <v>0</v>
      </c>
      <c r="N223" s="729" t="s">
        <v>105</v>
      </c>
    </row>
    <row r="224" spans="1:14" s="44" customFormat="1" ht="84" x14ac:dyDescent="0.2">
      <c r="A224" s="773">
        <v>3</v>
      </c>
      <c r="B224" s="882" t="s">
        <v>122</v>
      </c>
      <c r="C224" s="905"/>
      <c r="D224" s="918"/>
      <c r="E224" s="724"/>
      <c r="F224" s="724" t="s">
        <v>46</v>
      </c>
      <c r="G224" s="774">
        <v>100</v>
      </c>
      <c r="H224" s="775"/>
      <c r="I224" s="401"/>
      <c r="J224" s="12">
        <f t="shared" si="76"/>
        <v>0</v>
      </c>
      <c r="K224" s="11">
        <f t="shared" si="77"/>
        <v>0</v>
      </c>
      <c r="L224" s="12">
        <f t="shared" si="78"/>
        <v>0</v>
      </c>
      <c r="M224" s="242">
        <f t="shared" si="79"/>
        <v>0</v>
      </c>
      <c r="N224" s="729" t="s">
        <v>105</v>
      </c>
    </row>
    <row r="225" spans="1:14" s="44" customFormat="1" ht="84" x14ac:dyDescent="0.2">
      <c r="A225" s="479">
        <v>4</v>
      </c>
      <c r="B225" s="883" t="s">
        <v>123</v>
      </c>
      <c r="C225" s="905"/>
      <c r="D225" s="596"/>
      <c r="E225" s="729"/>
      <c r="F225" s="729" t="s">
        <v>46</v>
      </c>
      <c r="G225" s="703">
        <v>100</v>
      </c>
      <c r="H225" s="391"/>
      <c r="I225" s="401"/>
      <c r="J225" s="12">
        <f t="shared" si="76"/>
        <v>0</v>
      </c>
      <c r="K225" s="11">
        <f t="shared" si="77"/>
        <v>0</v>
      </c>
      <c r="L225" s="12">
        <f t="shared" si="78"/>
        <v>0</v>
      </c>
      <c r="M225" s="242">
        <f t="shared" si="79"/>
        <v>0</v>
      </c>
      <c r="N225" s="729" t="s">
        <v>105</v>
      </c>
    </row>
    <row r="226" spans="1:14" s="44" customFormat="1" x14ac:dyDescent="0.2">
      <c r="B226" s="47"/>
      <c r="C226" s="47"/>
      <c r="D226" s="48"/>
      <c r="E226" s="48"/>
      <c r="F226" s="48"/>
      <c r="G226" s="116"/>
      <c r="H226" s="239" t="s">
        <v>19</v>
      </c>
      <c r="I226" s="1"/>
      <c r="J226" s="3"/>
      <c r="K226" s="771">
        <f>SUM(K222:K225)</f>
        <v>0</v>
      </c>
      <c r="L226" s="771">
        <f>SUM(L222:L225)</f>
        <v>0</v>
      </c>
      <c r="M226" s="772">
        <f>SUM(M222:M225)</f>
        <v>0</v>
      </c>
      <c r="N226" s="203"/>
    </row>
    <row r="227" spans="1:14" s="44" customFormat="1" x14ac:dyDescent="0.2">
      <c r="B227" s="47"/>
      <c r="C227" s="47"/>
      <c r="D227" s="871"/>
      <c r="E227" s="871"/>
      <c r="F227" s="871"/>
      <c r="G227" s="116"/>
      <c r="H227" s="239"/>
      <c r="I227" s="1"/>
      <c r="J227" s="3"/>
      <c r="K227" s="878"/>
      <c r="L227" s="878"/>
      <c r="M227" s="879"/>
      <c r="N227" s="645"/>
    </row>
    <row r="228" spans="1:14" s="44" customFormat="1" x14ac:dyDescent="0.2">
      <c r="A228" s="473"/>
      <c r="B228" s="474" t="s">
        <v>490</v>
      </c>
      <c r="C228" s="474"/>
      <c r="D228" s="42"/>
      <c r="E228" s="42"/>
      <c r="F228" s="42"/>
      <c r="G228" s="475"/>
      <c r="H228" s="239"/>
      <c r="I228" s="476"/>
      <c r="J228" s="50"/>
      <c r="K228" s="477"/>
      <c r="L228" s="478"/>
      <c r="M228" s="244"/>
      <c r="N228" s="642"/>
    </row>
    <row r="229" spans="1:14" s="44" customFormat="1" ht="36" x14ac:dyDescent="0.2">
      <c r="A229" s="224" t="s">
        <v>1</v>
      </c>
      <c r="B229" s="224" t="s">
        <v>2</v>
      </c>
      <c r="C229" s="224" t="s">
        <v>178</v>
      </c>
      <c r="D229" s="374" t="s">
        <v>3</v>
      </c>
      <c r="E229" s="23" t="s">
        <v>177</v>
      </c>
      <c r="F229" s="224" t="s">
        <v>4</v>
      </c>
      <c r="G229" s="375" t="s">
        <v>5</v>
      </c>
      <c r="H229" s="376" t="s">
        <v>6</v>
      </c>
      <c r="I229" s="377" t="s">
        <v>7</v>
      </c>
      <c r="J229" s="10" t="s">
        <v>112</v>
      </c>
      <c r="K229" s="378" t="s">
        <v>8</v>
      </c>
      <c r="L229" s="376" t="s">
        <v>9</v>
      </c>
      <c r="M229" s="376" t="s">
        <v>10</v>
      </c>
      <c r="N229" s="379" t="s">
        <v>11</v>
      </c>
    </row>
    <row r="230" spans="1:14" s="44" customFormat="1" ht="84" x14ac:dyDescent="0.2">
      <c r="A230" s="400">
        <v>5</v>
      </c>
      <c r="B230" s="415" t="s">
        <v>166</v>
      </c>
      <c r="C230" s="884" t="s">
        <v>230</v>
      </c>
      <c r="D230" s="870"/>
      <c r="E230" s="870"/>
      <c r="F230" s="870" t="s">
        <v>46</v>
      </c>
      <c r="G230" s="703">
        <v>10</v>
      </c>
      <c r="H230" s="391"/>
      <c r="I230" s="401"/>
      <c r="J230" s="12">
        <f t="shared" ref="J230:J231" si="80">H230*I230+H230</f>
        <v>0</v>
      </c>
      <c r="K230" s="11">
        <f t="shared" ref="K230:K231" si="81">G230*H230</f>
        <v>0</v>
      </c>
      <c r="L230" s="12">
        <f t="shared" ref="L230:L231" si="82">M230-K230</f>
        <v>0</v>
      </c>
      <c r="M230" s="242">
        <f t="shared" ref="M230:M231" si="83">G230*J230</f>
        <v>0</v>
      </c>
      <c r="N230" s="870" t="s">
        <v>104</v>
      </c>
    </row>
    <row r="231" spans="1:14" s="44" customFormat="1" ht="84" x14ac:dyDescent="0.2">
      <c r="A231" s="400">
        <v>6</v>
      </c>
      <c r="B231" s="415" t="s">
        <v>167</v>
      </c>
      <c r="C231" s="885"/>
      <c r="D231" s="870"/>
      <c r="E231" s="483"/>
      <c r="F231" s="483" t="s">
        <v>46</v>
      </c>
      <c r="G231" s="703">
        <v>10</v>
      </c>
      <c r="H231" s="391"/>
      <c r="I231" s="401"/>
      <c r="J231" s="12">
        <f t="shared" si="80"/>
        <v>0</v>
      </c>
      <c r="K231" s="11">
        <f t="shared" si="81"/>
        <v>0</v>
      </c>
      <c r="L231" s="12">
        <f t="shared" si="82"/>
        <v>0</v>
      </c>
      <c r="M231" s="242">
        <f t="shared" si="83"/>
        <v>0</v>
      </c>
      <c r="N231" s="870" t="s">
        <v>104</v>
      </c>
    </row>
    <row r="232" spans="1:14" s="44" customFormat="1" x14ac:dyDescent="0.2">
      <c r="B232" s="47"/>
      <c r="C232" s="47"/>
      <c r="D232" s="871"/>
      <c r="E232" s="871"/>
      <c r="F232" s="871"/>
      <c r="G232" s="485"/>
      <c r="H232" s="486" t="s">
        <v>39</v>
      </c>
      <c r="I232" s="487"/>
      <c r="J232" s="425"/>
      <c r="K232" s="424">
        <f>SUM(K230:K231)</f>
        <v>0</v>
      </c>
      <c r="L232" s="425">
        <f>SUM(L230:L231)</f>
        <v>0</v>
      </c>
      <c r="M232" s="409">
        <f>SUM(M230:M231)</f>
        <v>0</v>
      </c>
      <c r="N232" s="870"/>
    </row>
    <row r="233" spans="1:14" s="44" customFormat="1" x14ac:dyDescent="0.2">
      <c r="B233" s="47"/>
      <c r="C233" s="47"/>
      <c r="D233" s="871"/>
      <c r="E233" s="871"/>
      <c r="F233" s="871"/>
      <c r="G233" s="116"/>
      <c r="H233" s="239"/>
      <c r="I233" s="1"/>
      <c r="J233" s="3"/>
      <c r="K233" s="878"/>
      <c r="L233" s="878"/>
      <c r="M233" s="879"/>
      <c r="N233" s="645"/>
    </row>
    <row r="234" spans="1:14" s="44" customFormat="1" x14ac:dyDescent="0.2">
      <c r="A234" s="147"/>
      <c r="B234" s="148"/>
      <c r="C234" s="148"/>
      <c r="D234" s="149"/>
      <c r="E234" s="149"/>
      <c r="F234" s="149"/>
      <c r="G234" s="150"/>
      <c r="H234" s="156"/>
      <c r="I234" s="151"/>
      <c r="J234" s="113"/>
      <c r="K234" s="117"/>
      <c r="L234" s="107"/>
      <c r="M234" s="249"/>
      <c r="N234" s="48"/>
    </row>
    <row r="235" spans="1:14" s="44" customFormat="1" x14ac:dyDescent="0.2">
      <c r="A235" s="473"/>
      <c r="B235" s="474" t="s">
        <v>450</v>
      </c>
      <c r="C235" s="474"/>
      <c r="D235" s="42"/>
      <c r="E235" s="42"/>
      <c r="F235" s="42"/>
      <c r="G235" s="475"/>
      <c r="H235" s="239"/>
      <c r="I235" s="476"/>
      <c r="J235" s="50"/>
      <c r="K235" s="477"/>
      <c r="L235" s="478"/>
      <c r="M235" s="244"/>
      <c r="N235" s="642"/>
    </row>
    <row r="236" spans="1:14" s="44" customFormat="1" ht="36" x14ac:dyDescent="0.2">
      <c r="A236" s="224" t="s">
        <v>1</v>
      </c>
      <c r="B236" s="224" t="s">
        <v>2</v>
      </c>
      <c r="C236" s="224" t="s">
        <v>178</v>
      </c>
      <c r="D236" s="374" t="s">
        <v>3</v>
      </c>
      <c r="E236" s="23" t="s">
        <v>177</v>
      </c>
      <c r="F236" s="224" t="s">
        <v>4</v>
      </c>
      <c r="G236" s="375" t="s">
        <v>5</v>
      </c>
      <c r="H236" s="376" t="s">
        <v>6</v>
      </c>
      <c r="I236" s="377" t="s">
        <v>7</v>
      </c>
      <c r="J236" s="10" t="s">
        <v>112</v>
      </c>
      <c r="K236" s="378" t="s">
        <v>8</v>
      </c>
      <c r="L236" s="376" t="s">
        <v>9</v>
      </c>
      <c r="M236" s="376" t="s">
        <v>10</v>
      </c>
      <c r="N236" s="379" t="s">
        <v>11</v>
      </c>
    </row>
    <row r="237" spans="1:14" s="44" customFormat="1" ht="24" x14ac:dyDescent="0.2">
      <c r="A237" s="479">
        <v>1</v>
      </c>
      <c r="B237" s="46" t="s">
        <v>198</v>
      </c>
      <c r="C237" s="46" t="s">
        <v>199</v>
      </c>
      <c r="D237" s="480"/>
      <c r="E237" s="481"/>
      <c r="F237" s="481" t="s">
        <v>14</v>
      </c>
      <c r="G237" s="390">
        <v>2200</v>
      </c>
      <c r="H237" s="391"/>
      <c r="I237" s="482"/>
      <c r="J237" s="12">
        <f t="shared" ref="J237:J238" si="84">H237*I237+H237</f>
        <v>0</v>
      </c>
      <c r="K237" s="11">
        <f t="shared" ref="K237:K238" si="85">G237*H237</f>
        <v>0</v>
      </c>
      <c r="L237" s="12">
        <f t="shared" ref="L237:L238" si="86">M237-K237</f>
        <v>0</v>
      </c>
      <c r="M237" s="242">
        <f t="shared" ref="M237:M238" si="87">G237*J237</f>
        <v>0</v>
      </c>
      <c r="N237" s="599" t="s">
        <v>104</v>
      </c>
    </row>
    <row r="238" spans="1:14" s="44" customFormat="1" ht="24" x14ac:dyDescent="0.2">
      <c r="A238" s="479">
        <v>2</v>
      </c>
      <c r="B238" s="415" t="s">
        <v>233</v>
      </c>
      <c r="C238" s="415"/>
      <c r="D238" s="421"/>
      <c r="E238" s="483"/>
      <c r="F238" s="483" t="s">
        <v>14</v>
      </c>
      <c r="G238" s="390">
        <v>7500</v>
      </c>
      <c r="H238" s="391"/>
      <c r="I238" s="484"/>
      <c r="J238" s="12">
        <f t="shared" si="84"/>
        <v>0</v>
      </c>
      <c r="K238" s="11">
        <f t="shared" si="85"/>
        <v>0</v>
      </c>
      <c r="L238" s="12">
        <f t="shared" si="86"/>
        <v>0</v>
      </c>
      <c r="M238" s="242">
        <f t="shared" si="87"/>
        <v>0</v>
      </c>
      <c r="N238" s="599" t="s">
        <v>104</v>
      </c>
    </row>
    <row r="239" spans="1:14" s="44" customFormat="1" x14ac:dyDescent="0.2">
      <c r="B239" s="47"/>
      <c r="C239" s="47"/>
      <c r="D239" s="48"/>
      <c r="E239" s="48"/>
      <c r="F239" s="48"/>
      <c r="G239" s="485"/>
      <c r="H239" s="486" t="s">
        <v>39</v>
      </c>
      <c r="I239" s="487"/>
      <c r="J239" s="425"/>
      <c r="K239" s="424">
        <f>SUM(K237:K238)</f>
        <v>0</v>
      </c>
      <c r="L239" s="425">
        <f>SUM(L237:L238)</f>
        <v>0</v>
      </c>
      <c r="M239" s="409">
        <f>SUM(M237:M238)</f>
        <v>0</v>
      </c>
      <c r="N239" s="599"/>
    </row>
    <row r="240" spans="1:14" s="44" customFormat="1" x14ac:dyDescent="0.2">
      <c r="A240" s="147"/>
      <c r="B240" s="148"/>
      <c r="C240" s="148"/>
      <c r="D240" s="149"/>
      <c r="E240" s="149"/>
      <c r="F240" s="149"/>
      <c r="G240" s="150"/>
      <c r="H240" s="156"/>
      <c r="I240" s="151"/>
      <c r="J240" s="113"/>
      <c r="K240" s="117"/>
      <c r="L240" s="107"/>
      <c r="M240" s="249"/>
      <c r="N240" s="48"/>
    </row>
    <row r="241" spans="1:14" s="44" customFormat="1" ht="12" x14ac:dyDescent="0.2">
      <c r="A241" s="138"/>
      <c r="B241" s="228"/>
      <c r="C241" s="228"/>
      <c r="D241" s="152"/>
      <c r="E241" s="152"/>
      <c r="F241" s="143"/>
      <c r="G241" s="140"/>
      <c r="H241" s="156"/>
      <c r="I241" s="146"/>
      <c r="J241" s="189"/>
      <c r="K241" s="49"/>
      <c r="L241" s="50"/>
      <c r="M241" s="244"/>
      <c r="N241" s="48"/>
    </row>
    <row r="242" spans="1:14" s="44" customFormat="1" ht="12" x14ac:dyDescent="0.2">
      <c r="A242" s="329"/>
      <c r="B242" s="800" t="s">
        <v>451</v>
      </c>
      <c r="C242" s="800"/>
      <c r="D242" s="801"/>
      <c r="E242" s="801"/>
      <c r="F242" s="802"/>
      <c r="G242" s="803"/>
      <c r="H242" s="69"/>
      <c r="I242" s="88"/>
      <c r="J242" s="190"/>
      <c r="K242" s="89"/>
      <c r="L242" s="90"/>
      <c r="M242" s="251"/>
      <c r="N242" s="83"/>
    </row>
    <row r="243" spans="1:14" s="44" customFormat="1" ht="36" x14ac:dyDescent="0.2">
      <c r="A243" s="318" t="s">
        <v>1</v>
      </c>
      <c r="B243" s="91" t="s">
        <v>2</v>
      </c>
      <c r="C243" s="91" t="s">
        <v>178</v>
      </c>
      <c r="D243" s="269" t="s">
        <v>3</v>
      </c>
      <c r="E243" s="510" t="s">
        <v>177</v>
      </c>
      <c r="F243" s="91" t="s">
        <v>4</v>
      </c>
      <c r="G243" s="267" t="s">
        <v>5</v>
      </c>
      <c r="H243" s="70" t="s">
        <v>6</v>
      </c>
      <c r="I243" s="268" t="s">
        <v>7</v>
      </c>
      <c r="J243" s="511" t="s">
        <v>112</v>
      </c>
      <c r="K243" s="92" t="s">
        <v>8</v>
      </c>
      <c r="L243" s="70" t="s">
        <v>9</v>
      </c>
      <c r="M243" s="70" t="s">
        <v>10</v>
      </c>
      <c r="N243" s="270" t="s">
        <v>11</v>
      </c>
    </row>
    <row r="244" spans="1:14" s="44" customFormat="1" ht="60" x14ac:dyDescent="0.2">
      <c r="A244" s="319">
        <v>1</v>
      </c>
      <c r="B244" s="657" t="s">
        <v>367</v>
      </c>
      <c r="C244" s="906" t="s">
        <v>368</v>
      </c>
      <c r="D244" s="578"/>
      <c r="E244" s="804"/>
      <c r="F244" s="181" t="s">
        <v>14</v>
      </c>
      <c r="G244" s="15">
        <v>500</v>
      </c>
      <c r="H244" s="209"/>
      <c r="I244" s="73"/>
      <c r="J244" s="12">
        <f t="shared" ref="J244:J249" si="88">H244*I244+H244</f>
        <v>0</v>
      </c>
      <c r="K244" s="11">
        <f t="shared" ref="K244:K249" si="89">G244*H244</f>
        <v>0</v>
      </c>
      <c r="L244" s="12">
        <f t="shared" ref="L244:L249" si="90">M244-K244</f>
        <v>0</v>
      </c>
      <c r="M244" s="242">
        <f t="shared" ref="M244:M249" si="91">G244*J244</f>
        <v>0</v>
      </c>
      <c r="N244" s="17" t="s">
        <v>383</v>
      </c>
    </row>
    <row r="245" spans="1:14" s="44" customFormat="1" ht="60" x14ac:dyDescent="0.2">
      <c r="A245" s="319">
        <v>2</v>
      </c>
      <c r="B245" s="657" t="s">
        <v>55</v>
      </c>
      <c r="C245" s="907"/>
      <c r="D245" s="578"/>
      <c r="E245" s="804"/>
      <c r="F245" s="181" t="s">
        <v>14</v>
      </c>
      <c r="G245" s="15">
        <v>3500</v>
      </c>
      <c r="H245" s="209"/>
      <c r="I245" s="73"/>
      <c r="J245" s="12">
        <f t="shared" si="88"/>
        <v>0</v>
      </c>
      <c r="K245" s="11">
        <f t="shared" si="89"/>
        <v>0</v>
      </c>
      <c r="L245" s="12">
        <f t="shared" si="90"/>
        <v>0</v>
      </c>
      <c r="M245" s="242">
        <f t="shared" si="91"/>
        <v>0</v>
      </c>
      <c r="N245" s="17" t="s">
        <v>383</v>
      </c>
    </row>
    <row r="246" spans="1:14" s="44" customFormat="1" ht="60" x14ac:dyDescent="0.2">
      <c r="A246" s="319">
        <v>3</v>
      </c>
      <c r="B246" s="805" t="s">
        <v>56</v>
      </c>
      <c r="C246" s="907"/>
      <c r="D246" s="806"/>
      <c r="E246" s="807"/>
      <c r="F246" s="181" t="s">
        <v>14</v>
      </c>
      <c r="G246" s="15">
        <v>3500</v>
      </c>
      <c r="H246" s="209"/>
      <c r="I246" s="73"/>
      <c r="J246" s="12">
        <f t="shared" si="88"/>
        <v>0</v>
      </c>
      <c r="K246" s="11">
        <f t="shared" si="89"/>
        <v>0</v>
      </c>
      <c r="L246" s="12">
        <f t="shared" si="90"/>
        <v>0</v>
      </c>
      <c r="M246" s="242">
        <f t="shared" si="91"/>
        <v>0</v>
      </c>
      <c r="N246" s="17" t="s">
        <v>383</v>
      </c>
    </row>
    <row r="247" spans="1:14" s="44" customFormat="1" ht="60" x14ac:dyDescent="0.2">
      <c r="A247" s="319">
        <v>4</v>
      </c>
      <c r="B247" s="513" t="s">
        <v>57</v>
      </c>
      <c r="C247" s="907"/>
      <c r="D247" s="808"/>
      <c r="E247" s="808"/>
      <c r="F247" s="519" t="s">
        <v>14</v>
      </c>
      <c r="G247" s="15">
        <v>300</v>
      </c>
      <c r="H247" s="209"/>
      <c r="I247" s="73"/>
      <c r="J247" s="12">
        <f t="shared" si="88"/>
        <v>0</v>
      </c>
      <c r="K247" s="11">
        <f t="shared" si="89"/>
        <v>0</v>
      </c>
      <c r="L247" s="12">
        <f t="shared" si="90"/>
        <v>0</v>
      </c>
      <c r="M247" s="242">
        <f t="shared" si="91"/>
        <v>0</v>
      </c>
      <c r="N247" s="17" t="s">
        <v>383</v>
      </c>
    </row>
    <row r="248" spans="1:14" s="44" customFormat="1" ht="60" x14ac:dyDescent="0.2">
      <c r="A248" s="319">
        <v>5</v>
      </c>
      <c r="B248" s="513" t="s">
        <v>58</v>
      </c>
      <c r="C248" s="907"/>
      <c r="D248" s="808"/>
      <c r="E248" s="808"/>
      <c r="F248" s="809" t="s">
        <v>14</v>
      </c>
      <c r="G248" s="15">
        <v>100</v>
      </c>
      <c r="H248" s="209"/>
      <c r="I248" s="74"/>
      <c r="J248" s="12">
        <f t="shared" si="88"/>
        <v>0</v>
      </c>
      <c r="K248" s="11">
        <f t="shared" si="89"/>
        <v>0</v>
      </c>
      <c r="L248" s="12">
        <f t="shared" si="90"/>
        <v>0</v>
      </c>
      <c r="M248" s="242">
        <f t="shared" si="91"/>
        <v>0</v>
      </c>
      <c r="N248" s="17" t="s">
        <v>383</v>
      </c>
    </row>
    <row r="249" spans="1:14" s="44" customFormat="1" ht="60" x14ac:dyDescent="0.2">
      <c r="A249" s="319">
        <v>6</v>
      </c>
      <c r="B249" s="513" t="s">
        <v>59</v>
      </c>
      <c r="C249" s="908"/>
      <c r="D249" s="808"/>
      <c r="E249" s="808"/>
      <c r="F249" s="810" t="s">
        <v>14</v>
      </c>
      <c r="G249" s="15">
        <v>500</v>
      </c>
      <c r="H249" s="208"/>
      <c r="I249" s="811"/>
      <c r="J249" s="12">
        <f t="shared" si="88"/>
        <v>0</v>
      </c>
      <c r="K249" s="11">
        <f t="shared" si="89"/>
        <v>0</v>
      </c>
      <c r="L249" s="12">
        <f t="shared" si="90"/>
        <v>0</v>
      </c>
      <c r="M249" s="242">
        <f t="shared" si="91"/>
        <v>0</v>
      </c>
      <c r="N249" s="17" t="s">
        <v>383</v>
      </c>
    </row>
    <row r="250" spans="1:14" s="44" customFormat="1" x14ac:dyDescent="0.2">
      <c r="A250" s="314"/>
      <c r="B250" s="93"/>
      <c r="C250" s="93"/>
      <c r="D250" s="93"/>
      <c r="E250" s="93"/>
      <c r="F250" s="87"/>
      <c r="G250" s="84"/>
      <c r="H250" s="888" t="s">
        <v>19</v>
      </c>
      <c r="I250" s="888"/>
      <c r="J250" s="793"/>
      <c r="K250" s="18">
        <f>SUM(K244:K249)</f>
        <v>0</v>
      </c>
      <c r="L250" s="19">
        <f>SUM(L244:L249)</f>
        <v>0</v>
      </c>
      <c r="M250" s="245">
        <f>SUM(M244:M249)</f>
        <v>0</v>
      </c>
      <c r="N250" s="17"/>
    </row>
    <row r="251" spans="1:14" s="44" customFormat="1" x14ac:dyDescent="0.2">
      <c r="A251" s="82"/>
      <c r="B251" s="225"/>
      <c r="C251" s="225"/>
      <c r="D251" s="93"/>
      <c r="E251" s="93"/>
      <c r="F251" s="87"/>
      <c r="G251" s="84"/>
      <c r="H251" s="94"/>
      <c r="I251" s="198"/>
      <c r="J251" s="198"/>
      <c r="K251" s="114"/>
      <c r="L251" s="115"/>
      <c r="M251" s="246"/>
      <c r="N251" s="83"/>
    </row>
    <row r="252" spans="1:14" s="44" customFormat="1" ht="12" x14ac:dyDescent="0.2">
      <c r="A252" s="836"/>
      <c r="B252" s="800" t="s">
        <v>452</v>
      </c>
      <c r="C252" s="800"/>
      <c r="D252" s="801"/>
      <c r="E252" s="801"/>
      <c r="F252" s="802"/>
      <c r="G252" s="803"/>
      <c r="H252" s="69"/>
      <c r="I252" s="88"/>
      <c r="J252" s="190"/>
      <c r="K252" s="89"/>
      <c r="L252" s="90"/>
      <c r="M252" s="251"/>
      <c r="N252" s="83"/>
    </row>
    <row r="253" spans="1:14" s="44" customFormat="1" ht="36" x14ac:dyDescent="0.2">
      <c r="A253" s="91" t="s">
        <v>1</v>
      </c>
      <c r="B253" s="91" t="s">
        <v>2</v>
      </c>
      <c r="C253" s="91" t="s">
        <v>178</v>
      </c>
      <c r="D253" s="269" t="s">
        <v>3</v>
      </c>
      <c r="E253" s="510" t="s">
        <v>177</v>
      </c>
      <c r="F253" s="91" t="s">
        <v>4</v>
      </c>
      <c r="G253" s="267" t="s">
        <v>5</v>
      </c>
      <c r="H253" s="70" t="s">
        <v>6</v>
      </c>
      <c r="I253" s="268" t="s">
        <v>7</v>
      </c>
      <c r="J253" s="511" t="s">
        <v>112</v>
      </c>
      <c r="K253" s="92" t="s">
        <v>8</v>
      </c>
      <c r="L253" s="70" t="s">
        <v>9</v>
      </c>
      <c r="M253" s="70" t="s">
        <v>10</v>
      </c>
      <c r="N253" s="270" t="s">
        <v>11</v>
      </c>
    </row>
    <row r="254" spans="1:14" s="44" customFormat="1" ht="48" customHeight="1" x14ac:dyDescent="0.2">
      <c r="A254" s="512">
        <v>1</v>
      </c>
      <c r="B254" s="657" t="s">
        <v>428</v>
      </c>
      <c r="C254" s="906" t="s">
        <v>429</v>
      </c>
      <c r="D254" s="578"/>
      <c r="E254" s="804"/>
      <c r="F254" s="181" t="s">
        <v>14</v>
      </c>
      <c r="G254" s="15">
        <v>1000</v>
      </c>
      <c r="H254" s="209"/>
      <c r="I254" s="73"/>
      <c r="J254" s="12">
        <f t="shared" ref="J254:J259" si="92">H254*I254+H254</f>
        <v>0</v>
      </c>
      <c r="K254" s="11">
        <f t="shared" ref="K254:K259" si="93">G254*H254</f>
        <v>0</v>
      </c>
      <c r="L254" s="12">
        <f t="shared" ref="L254:L259" si="94">M254-K254</f>
        <v>0</v>
      </c>
      <c r="M254" s="242">
        <f t="shared" ref="M254:M259" si="95">G254*J254</f>
        <v>0</v>
      </c>
      <c r="N254" s="17" t="s">
        <v>334</v>
      </c>
    </row>
    <row r="255" spans="1:14" s="44" customFormat="1" ht="24" x14ac:dyDescent="0.2">
      <c r="A255" s="512">
        <v>2</v>
      </c>
      <c r="B255" s="657" t="s">
        <v>115</v>
      </c>
      <c r="C255" s="907"/>
      <c r="D255" s="578"/>
      <c r="E255" s="804"/>
      <c r="F255" s="181" t="s">
        <v>14</v>
      </c>
      <c r="G255" s="15">
        <v>500</v>
      </c>
      <c r="H255" s="209"/>
      <c r="I255" s="73"/>
      <c r="J255" s="12">
        <f t="shared" si="92"/>
        <v>0</v>
      </c>
      <c r="K255" s="11">
        <f t="shared" si="93"/>
        <v>0</v>
      </c>
      <c r="L255" s="12">
        <f t="shared" si="94"/>
        <v>0</v>
      </c>
      <c r="M255" s="242">
        <f t="shared" si="95"/>
        <v>0</v>
      </c>
      <c r="N255" s="17" t="s">
        <v>334</v>
      </c>
    </row>
    <row r="256" spans="1:14" s="44" customFormat="1" ht="24" x14ac:dyDescent="0.2">
      <c r="A256" s="512">
        <v>3</v>
      </c>
      <c r="B256" s="805" t="s">
        <v>116</v>
      </c>
      <c r="C256" s="907"/>
      <c r="D256" s="806"/>
      <c r="E256" s="807"/>
      <c r="F256" s="181" t="s">
        <v>14</v>
      </c>
      <c r="G256" s="15">
        <v>500</v>
      </c>
      <c r="H256" s="209"/>
      <c r="I256" s="73"/>
      <c r="J256" s="12">
        <f t="shared" si="92"/>
        <v>0</v>
      </c>
      <c r="K256" s="11">
        <f t="shared" si="93"/>
        <v>0</v>
      </c>
      <c r="L256" s="12">
        <f t="shared" si="94"/>
        <v>0</v>
      </c>
      <c r="M256" s="242">
        <f t="shared" si="95"/>
        <v>0</v>
      </c>
      <c r="N256" s="17" t="s">
        <v>334</v>
      </c>
    </row>
    <row r="257" spans="1:14" s="44" customFormat="1" ht="24" x14ac:dyDescent="0.2">
      <c r="A257" s="512">
        <v>4</v>
      </c>
      <c r="B257" s="805" t="s">
        <v>117</v>
      </c>
      <c r="C257" s="907"/>
      <c r="D257" s="806"/>
      <c r="E257" s="807"/>
      <c r="F257" s="181" t="s">
        <v>14</v>
      </c>
      <c r="G257" s="15">
        <v>150</v>
      </c>
      <c r="H257" s="209"/>
      <c r="I257" s="73"/>
      <c r="J257" s="12">
        <f t="shared" si="92"/>
        <v>0</v>
      </c>
      <c r="K257" s="11">
        <f t="shared" si="93"/>
        <v>0</v>
      </c>
      <c r="L257" s="12">
        <f t="shared" si="94"/>
        <v>0</v>
      </c>
      <c r="M257" s="242">
        <f t="shared" si="95"/>
        <v>0</v>
      </c>
      <c r="N257" s="17" t="s">
        <v>334</v>
      </c>
    </row>
    <row r="258" spans="1:14" s="44" customFormat="1" ht="24" x14ac:dyDescent="0.2">
      <c r="A258" s="512">
        <v>5</v>
      </c>
      <c r="B258" s="805" t="s">
        <v>118</v>
      </c>
      <c r="C258" s="907"/>
      <c r="D258" s="806"/>
      <c r="E258" s="807"/>
      <c r="F258" s="184" t="s">
        <v>14</v>
      </c>
      <c r="G258" s="15">
        <v>50</v>
      </c>
      <c r="H258" s="209"/>
      <c r="I258" s="74"/>
      <c r="J258" s="12">
        <f t="shared" si="92"/>
        <v>0</v>
      </c>
      <c r="K258" s="11">
        <f t="shared" si="93"/>
        <v>0</v>
      </c>
      <c r="L258" s="12">
        <f t="shared" si="94"/>
        <v>0</v>
      </c>
      <c r="M258" s="242">
        <f t="shared" si="95"/>
        <v>0</v>
      </c>
      <c r="N258" s="17" t="s">
        <v>334</v>
      </c>
    </row>
    <row r="259" spans="1:14" s="44" customFormat="1" ht="24" x14ac:dyDescent="0.2">
      <c r="A259" s="512">
        <v>6</v>
      </c>
      <c r="B259" s="513" t="s">
        <v>119</v>
      </c>
      <c r="C259" s="908"/>
      <c r="D259" s="808"/>
      <c r="E259" s="837"/>
      <c r="F259" s="838" t="s">
        <v>14</v>
      </c>
      <c r="G259" s="15">
        <v>50</v>
      </c>
      <c r="H259" s="208"/>
      <c r="I259" s="811"/>
      <c r="J259" s="12">
        <f t="shared" si="92"/>
        <v>0</v>
      </c>
      <c r="K259" s="11">
        <f t="shared" si="93"/>
        <v>0</v>
      </c>
      <c r="L259" s="12">
        <f t="shared" si="94"/>
        <v>0</v>
      </c>
      <c r="M259" s="242">
        <f t="shared" si="95"/>
        <v>0</v>
      </c>
      <c r="N259" s="17" t="s">
        <v>334</v>
      </c>
    </row>
    <row r="260" spans="1:14" s="44" customFormat="1" x14ac:dyDescent="0.2">
      <c r="A260" s="82"/>
      <c r="B260" s="93"/>
      <c r="C260" s="93"/>
      <c r="D260" s="93"/>
      <c r="E260" s="93"/>
      <c r="F260" s="87"/>
      <c r="G260" s="84"/>
      <c r="H260" s="888" t="s">
        <v>19</v>
      </c>
      <c r="I260" s="888"/>
      <c r="J260" s="830"/>
      <c r="K260" s="18">
        <f>SUM(K254:K259)</f>
        <v>0</v>
      </c>
      <c r="L260" s="19">
        <f>SUM(L254:L259)</f>
        <v>0</v>
      </c>
      <c r="M260" s="245">
        <f>SUM(M254:M259)</f>
        <v>0</v>
      </c>
      <c r="N260" s="17"/>
    </row>
    <row r="261" spans="1:14" s="44" customFormat="1" x14ac:dyDescent="0.2">
      <c r="A261" s="314"/>
      <c r="B261" s="331"/>
      <c r="C261" s="331"/>
      <c r="D261" s="331"/>
      <c r="E261" s="331"/>
      <c r="F261" s="315"/>
      <c r="G261" s="316"/>
      <c r="H261" s="317"/>
      <c r="I261" s="332"/>
      <c r="J261" s="332"/>
      <c r="K261" s="333"/>
      <c r="L261" s="334"/>
      <c r="M261" s="335"/>
      <c r="N261" s="320"/>
    </row>
    <row r="262" spans="1:14" s="44" customFormat="1" ht="12" x14ac:dyDescent="0.2">
      <c r="A262" s="82"/>
      <c r="B262" s="525" t="s">
        <v>453</v>
      </c>
      <c r="C262" s="525"/>
      <c r="D262" s="776"/>
      <c r="E262" s="776"/>
      <c r="F262" s="95"/>
      <c r="G262" s="84"/>
      <c r="H262" s="94"/>
      <c r="I262" s="88"/>
      <c r="J262" s="190"/>
      <c r="K262" s="89"/>
      <c r="L262" s="90"/>
      <c r="M262" s="251"/>
      <c r="N262" s="83"/>
    </row>
    <row r="263" spans="1:14" s="44" customFormat="1" ht="36" x14ac:dyDescent="0.2">
      <c r="A263" s="91" t="s">
        <v>1</v>
      </c>
      <c r="B263" s="91" t="s">
        <v>2</v>
      </c>
      <c r="C263" s="91" t="s">
        <v>178</v>
      </c>
      <c r="D263" s="269" t="s">
        <v>3</v>
      </c>
      <c r="E263" s="510" t="s">
        <v>177</v>
      </c>
      <c r="F263" s="91" t="s">
        <v>4</v>
      </c>
      <c r="G263" s="267" t="s">
        <v>5</v>
      </c>
      <c r="H263" s="70" t="s">
        <v>6</v>
      </c>
      <c r="I263" s="268" t="s">
        <v>7</v>
      </c>
      <c r="J263" s="511" t="s">
        <v>112</v>
      </c>
      <c r="K263" s="92" t="s">
        <v>8</v>
      </c>
      <c r="L263" s="70" t="s">
        <v>9</v>
      </c>
      <c r="M263" s="70" t="s">
        <v>10</v>
      </c>
      <c r="N263" s="270" t="s">
        <v>11</v>
      </c>
    </row>
    <row r="264" spans="1:14" s="44" customFormat="1" ht="36" x14ac:dyDescent="0.2">
      <c r="A264" s="512">
        <v>1</v>
      </c>
      <c r="B264" s="14" t="s">
        <v>304</v>
      </c>
      <c r="C264" s="14" t="s">
        <v>303</v>
      </c>
      <c r="D264" s="17"/>
      <c r="E264" s="17"/>
      <c r="F264" s="17" t="s">
        <v>14</v>
      </c>
      <c r="G264" s="15">
        <v>500</v>
      </c>
      <c r="H264" s="207"/>
      <c r="I264" s="13"/>
      <c r="J264" s="12">
        <f>H264*I264+H264</f>
        <v>0</v>
      </c>
      <c r="K264" s="11">
        <f>G264*H264</f>
        <v>0</v>
      </c>
      <c r="L264" s="12">
        <f>M264-K264</f>
        <v>0</v>
      </c>
      <c r="M264" s="242">
        <f>G264*J264</f>
        <v>0</v>
      </c>
      <c r="N264" s="17" t="s">
        <v>195</v>
      </c>
    </row>
    <row r="265" spans="1:14" s="44" customFormat="1" x14ac:dyDescent="0.2">
      <c r="A265" s="82"/>
      <c r="B265" s="777"/>
      <c r="C265" s="777"/>
      <c r="D265" s="83"/>
      <c r="E265" s="83"/>
      <c r="F265" s="83"/>
      <c r="G265" s="84"/>
      <c r="H265" s="888" t="s">
        <v>19</v>
      </c>
      <c r="I265" s="888"/>
      <c r="J265" s="728"/>
      <c r="K265" s="18">
        <f>SUM(K264)</f>
        <v>0</v>
      </c>
      <c r="L265" s="19">
        <f>SUM(L264)</f>
        <v>0</v>
      </c>
      <c r="M265" s="245">
        <f>SUM(M264)</f>
        <v>0</v>
      </c>
      <c r="N265" s="83"/>
    </row>
    <row r="266" spans="1:14" s="44" customFormat="1" x14ac:dyDescent="0.2">
      <c r="A266" s="82"/>
      <c r="B266" s="225"/>
      <c r="C266" s="225"/>
      <c r="D266" s="93"/>
      <c r="E266" s="93"/>
      <c r="F266" s="87"/>
      <c r="G266" s="84"/>
      <c r="H266" s="94"/>
      <c r="I266" s="198"/>
      <c r="J266" s="198"/>
      <c r="K266" s="114"/>
      <c r="L266" s="115"/>
      <c r="M266" s="246"/>
      <c r="N266" s="83"/>
    </row>
    <row r="267" spans="1:14" s="44" customFormat="1" ht="24" x14ac:dyDescent="0.2">
      <c r="A267" s="82"/>
      <c r="B267" s="226" t="s">
        <v>454</v>
      </c>
      <c r="C267" s="226"/>
      <c r="D267" s="488"/>
      <c r="E267" s="488"/>
      <c r="F267" s="95"/>
      <c r="G267" s="84"/>
      <c r="H267" s="94"/>
      <c r="I267" s="88"/>
      <c r="J267" s="190"/>
      <c r="K267" s="89"/>
      <c r="L267" s="90"/>
      <c r="M267" s="251"/>
      <c r="N267" s="83"/>
    </row>
    <row r="268" spans="1:14" s="43" customFormat="1" ht="36" x14ac:dyDescent="0.2">
      <c r="A268" s="91" t="s">
        <v>1</v>
      </c>
      <c r="B268" s="224" t="s">
        <v>2</v>
      </c>
      <c r="C268" s="224" t="s">
        <v>178</v>
      </c>
      <c r="D268" s="374" t="s">
        <v>3</v>
      </c>
      <c r="E268" s="23" t="s">
        <v>177</v>
      </c>
      <c r="F268" s="91" t="s">
        <v>4</v>
      </c>
      <c r="G268" s="267" t="s">
        <v>5</v>
      </c>
      <c r="H268" s="70" t="s">
        <v>6</v>
      </c>
      <c r="I268" s="268" t="s">
        <v>7</v>
      </c>
      <c r="J268" s="10" t="s">
        <v>112</v>
      </c>
      <c r="K268" s="92" t="s">
        <v>8</v>
      </c>
      <c r="L268" s="70" t="s">
        <v>9</v>
      </c>
      <c r="M268" s="70" t="s">
        <v>10</v>
      </c>
      <c r="N268" s="270" t="s">
        <v>11</v>
      </c>
    </row>
    <row r="269" spans="1:14" s="44" customFormat="1" ht="24" x14ac:dyDescent="0.2">
      <c r="A269" s="75">
        <v>1</v>
      </c>
      <c r="B269" s="489" t="s">
        <v>200</v>
      </c>
      <c r="C269" s="905" t="s">
        <v>209</v>
      </c>
      <c r="D269" s="490"/>
      <c r="E269" s="491"/>
      <c r="F269" s="176" t="s">
        <v>21</v>
      </c>
      <c r="G269" s="15">
        <v>150</v>
      </c>
      <c r="H269" s="209"/>
      <c r="I269" s="76"/>
      <c r="J269" s="12">
        <f t="shared" ref="J269:J299" si="96">H269*I269+H269</f>
        <v>0</v>
      </c>
      <c r="K269" s="11">
        <f t="shared" ref="K269:K299" si="97">G269*H269</f>
        <v>0</v>
      </c>
      <c r="L269" s="12">
        <f t="shared" ref="L269:L299" si="98">M269-K269</f>
        <v>0</v>
      </c>
      <c r="M269" s="242">
        <f t="shared" ref="M269:M299" si="99">G269*J269</f>
        <v>0</v>
      </c>
      <c r="N269" s="17" t="s">
        <v>195</v>
      </c>
    </row>
    <row r="270" spans="1:14" s="44" customFormat="1" ht="24" x14ac:dyDescent="0.2">
      <c r="A270" s="75">
        <v>2</v>
      </c>
      <c r="B270" s="492" t="s">
        <v>201</v>
      </c>
      <c r="C270" s="905"/>
      <c r="D270" s="596"/>
      <c r="E270" s="421"/>
      <c r="F270" s="265" t="s">
        <v>21</v>
      </c>
      <c r="G270" s="15">
        <v>150</v>
      </c>
      <c r="H270" s="209"/>
      <c r="I270" s="78"/>
      <c r="J270" s="12">
        <f t="shared" si="96"/>
        <v>0</v>
      </c>
      <c r="K270" s="11">
        <f t="shared" si="97"/>
        <v>0</v>
      </c>
      <c r="L270" s="12">
        <f t="shared" si="98"/>
        <v>0</v>
      </c>
      <c r="M270" s="242">
        <f t="shared" si="99"/>
        <v>0</v>
      </c>
      <c r="N270" s="17" t="s">
        <v>334</v>
      </c>
    </row>
    <row r="271" spans="1:14" s="44" customFormat="1" ht="24" x14ac:dyDescent="0.2">
      <c r="A271" s="75">
        <v>3</v>
      </c>
      <c r="B271" s="493" t="s">
        <v>202</v>
      </c>
      <c r="C271" s="905"/>
      <c r="D271" s="596"/>
      <c r="E271" s="421"/>
      <c r="F271" s="266" t="s">
        <v>21</v>
      </c>
      <c r="G271" s="15">
        <v>1500</v>
      </c>
      <c r="H271" s="209"/>
      <c r="I271" s="73"/>
      <c r="J271" s="12">
        <f t="shared" si="96"/>
        <v>0</v>
      </c>
      <c r="K271" s="11">
        <f t="shared" si="97"/>
        <v>0</v>
      </c>
      <c r="L271" s="12">
        <f t="shared" si="98"/>
        <v>0</v>
      </c>
      <c r="M271" s="242">
        <f t="shared" si="99"/>
        <v>0</v>
      </c>
      <c r="N271" s="17" t="s">
        <v>383</v>
      </c>
    </row>
    <row r="272" spans="1:14" s="44" customFormat="1" ht="24" x14ac:dyDescent="0.2">
      <c r="A272" s="75">
        <v>4</v>
      </c>
      <c r="B272" s="493" t="s">
        <v>203</v>
      </c>
      <c r="C272" s="905"/>
      <c r="D272" s="596"/>
      <c r="E272" s="421"/>
      <c r="F272" s="266" t="s">
        <v>21</v>
      </c>
      <c r="G272" s="15">
        <v>300</v>
      </c>
      <c r="H272" s="209"/>
      <c r="I272" s="73"/>
      <c r="J272" s="12">
        <f t="shared" si="96"/>
        <v>0</v>
      </c>
      <c r="K272" s="11">
        <f t="shared" si="97"/>
        <v>0</v>
      </c>
      <c r="L272" s="12">
        <f t="shared" si="98"/>
        <v>0</v>
      </c>
      <c r="M272" s="242">
        <f t="shared" si="99"/>
        <v>0</v>
      </c>
      <c r="N272" s="914" t="s">
        <v>334</v>
      </c>
    </row>
    <row r="273" spans="1:14" s="44" customFormat="1" ht="24" x14ac:dyDescent="0.2">
      <c r="A273" s="75">
        <v>5</v>
      </c>
      <c r="B273" s="493" t="s">
        <v>204</v>
      </c>
      <c r="C273" s="905"/>
      <c r="D273" s="596"/>
      <c r="E273" s="421"/>
      <c r="F273" s="266" t="s">
        <v>21</v>
      </c>
      <c r="G273" s="15">
        <v>300</v>
      </c>
      <c r="H273" s="209"/>
      <c r="I273" s="73"/>
      <c r="J273" s="12">
        <f t="shared" si="96"/>
        <v>0</v>
      </c>
      <c r="K273" s="11">
        <f t="shared" si="97"/>
        <v>0</v>
      </c>
      <c r="L273" s="12">
        <f t="shared" si="98"/>
        <v>0</v>
      </c>
      <c r="M273" s="242">
        <f t="shared" si="99"/>
        <v>0</v>
      </c>
      <c r="N273" s="915"/>
    </row>
    <row r="274" spans="1:14" s="44" customFormat="1" ht="24" x14ac:dyDescent="0.2">
      <c r="A274" s="75">
        <v>6</v>
      </c>
      <c r="B274" s="493" t="s">
        <v>205</v>
      </c>
      <c r="C274" s="905"/>
      <c r="D274" s="596"/>
      <c r="E274" s="421"/>
      <c r="F274" s="266" t="s">
        <v>21</v>
      </c>
      <c r="G274" s="15">
        <v>300</v>
      </c>
      <c r="H274" s="209"/>
      <c r="I274" s="73"/>
      <c r="J274" s="12">
        <f t="shared" si="96"/>
        <v>0</v>
      </c>
      <c r="K274" s="11">
        <f t="shared" si="97"/>
        <v>0</v>
      </c>
      <c r="L274" s="12">
        <f t="shared" si="98"/>
        <v>0</v>
      </c>
      <c r="M274" s="242">
        <f t="shared" si="99"/>
        <v>0</v>
      </c>
      <c r="N274" s="915"/>
    </row>
    <row r="275" spans="1:14" s="44" customFormat="1" ht="24" x14ac:dyDescent="0.2">
      <c r="A275" s="75">
        <v>7</v>
      </c>
      <c r="B275" s="493" t="s">
        <v>206</v>
      </c>
      <c r="C275" s="905"/>
      <c r="D275" s="596"/>
      <c r="E275" s="421"/>
      <c r="F275" s="266" t="s">
        <v>21</v>
      </c>
      <c r="G275" s="15">
        <v>500</v>
      </c>
      <c r="H275" s="209"/>
      <c r="I275" s="73"/>
      <c r="J275" s="12">
        <f t="shared" si="96"/>
        <v>0</v>
      </c>
      <c r="K275" s="11">
        <f t="shared" si="97"/>
        <v>0</v>
      </c>
      <c r="L275" s="12">
        <f t="shared" si="98"/>
        <v>0</v>
      </c>
      <c r="M275" s="242">
        <f t="shared" si="99"/>
        <v>0</v>
      </c>
      <c r="N275" s="915"/>
    </row>
    <row r="276" spans="1:14" s="44" customFormat="1" ht="24" x14ac:dyDescent="0.2">
      <c r="A276" s="75">
        <v>8</v>
      </c>
      <c r="B276" s="493" t="s">
        <v>207</v>
      </c>
      <c r="C276" s="905"/>
      <c r="D276" s="596"/>
      <c r="E276" s="421"/>
      <c r="F276" s="266" t="s">
        <v>21</v>
      </c>
      <c r="G276" s="15">
        <v>100</v>
      </c>
      <c r="H276" s="209"/>
      <c r="I276" s="73"/>
      <c r="J276" s="12">
        <f t="shared" si="96"/>
        <v>0</v>
      </c>
      <c r="K276" s="11">
        <f t="shared" si="97"/>
        <v>0</v>
      </c>
      <c r="L276" s="12">
        <f t="shared" si="98"/>
        <v>0</v>
      </c>
      <c r="M276" s="242">
        <f t="shared" si="99"/>
        <v>0</v>
      </c>
      <c r="N276" s="916"/>
    </row>
    <row r="277" spans="1:14" s="44" customFormat="1" ht="24" x14ac:dyDescent="0.2">
      <c r="A277" s="75">
        <v>9</v>
      </c>
      <c r="B277" s="493" t="s">
        <v>208</v>
      </c>
      <c r="C277" s="905"/>
      <c r="D277" s="596"/>
      <c r="E277" s="421"/>
      <c r="F277" s="266" t="s">
        <v>21</v>
      </c>
      <c r="G277" s="15">
        <v>50</v>
      </c>
      <c r="H277" s="209"/>
      <c r="I277" s="73"/>
      <c r="J277" s="12">
        <f t="shared" si="96"/>
        <v>0</v>
      </c>
      <c r="K277" s="11">
        <f t="shared" si="97"/>
        <v>0</v>
      </c>
      <c r="L277" s="12">
        <f t="shared" si="98"/>
        <v>0</v>
      </c>
      <c r="M277" s="242">
        <f t="shared" si="99"/>
        <v>0</v>
      </c>
      <c r="N277" s="17" t="s">
        <v>195</v>
      </c>
    </row>
    <row r="278" spans="1:14" s="44" customFormat="1" ht="72" x14ac:dyDescent="0.2">
      <c r="A278" s="75">
        <v>10</v>
      </c>
      <c r="B278" s="227" t="s">
        <v>225</v>
      </c>
      <c r="C278" s="227" t="s">
        <v>210</v>
      </c>
      <c r="D278" s="480"/>
      <c r="E278" s="481"/>
      <c r="F278" s="177" t="s">
        <v>14</v>
      </c>
      <c r="G278" s="15">
        <v>2000</v>
      </c>
      <c r="H278" s="209"/>
      <c r="I278" s="74"/>
      <c r="J278" s="12">
        <f t="shared" si="96"/>
        <v>0</v>
      </c>
      <c r="K278" s="11">
        <f t="shared" si="97"/>
        <v>0</v>
      </c>
      <c r="L278" s="12">
        <f t="shared" si="98"/>
        <v>0</v>
      </c>
      <c r="M278" s="242">
        <f t="shared" si="99"/>
        <v>0</v>
      </c>
      <c r="N278" s="17" t="s">
        <v>401</v>
      </c>
    </row>
    <row r="279" spans="1:14" s="44" customFormat="1" ht="36.75" customHeight="1" x14ac:dyDescent="0.2">
      <c r="A279" s="75">
        <v>11</v>
      </c>
      <c r="B279" s="45" t="s">
        <v>211</v>
      </c>
      <c r="C279" s="227" t="s">
        <v>210</v>
      </c>
      <c r="D279" s="494"/>
      <c r="E279" s="495"/>
      <c r="F279" s="81" t="s">
        <v>14</v>
      </c>
      <c r="G279" s="15">
        <v>100</v>
      </c>
      <c r="H279" s="209"/>
      <c r="I279" s="73"/>
      <c r="J279" s="12">
        <f t="shared" si="96"/>
        <v>0</v>
      </c>
      <c r="K279" s="11">
        <f t="shared" si="97"/>
        <v>0</v>
      </c>
      <c r="L279" s="12">
        <f t="shared" si="98"/>
        <v>0</v>
      </c>
      <c r="M279" s="242">
        <f t="shared" si="99"/>
        <v>0</v>
      </c>
      <c r="N279" s="17" t="s">
        <v>334</v>
      </c>
    </row>
    <row r="280" spans="1:14" s="44" customFormat="1" ht="29.25" customHeight="1" x14ac:dyDescent="0.2">
      <c r="A280" s="75">
        <v>12</v>
      </c>
      <c r="B280" s="598" t="s">
        <v>312</v>
      </c>
      <c r="C280" s="415"/>
      <c r="D280" s="597"/>
      <c r="E280" s="495"/>
      <c r="F280" s="81" t="s">
        <v>14</v>
      </c>
      <c r="G280" s="15">
        <v>50</v>
      </c>
      <c r="H280" s="209"/>
      <c r="I280" s="73"/>
      <c r="J280" s="12">
        <f t="shared" si="96"/>
        <v>0</v>
      </c>
      <c r="K280" s="11">
        <f t="shared" si="97"/>
        <v>0</v>
      </c>
      <c r="L280" s="12">
        <f t="shared" si="98"/>
        <v>0</v>
      </c>
      <c r="M280" s="242">
        <f t="shared" si="99"/>
        <v>0</v>
      </c>
      <c r="N280" s="17" t="s">
        <v>334</v>
      </c>
    </row>
    <row r="281" spans="1:14" s="44" customFormat="1" ht="72" x14ac:dyDescent="0.2">
      <c r="A281" s="75">
        <v>13</v>
      </c>
      <c r="B281" s="415" t="s">
        <v>212</v>
      </c>
      <c r="C281" s="415" t="s">
        <v>213</v>
      </c>
      <c r="D281" s="421"/>
      <c r="E281" s="421"/>
      <c r="F281" s="17" t="s">
        <v>14</v>
      </c>
      <c r="G281" s="15">
        <v>100</v>
      </c>
      <c r="H281" s="207"/>
      <c r="I281" s="13"/>
      <c r="J281" s="12">
        <f t="shared" si="96"/>
        <v>0</v>
      </c>
      <c r="K281" s="11">
        <f t="shared" si="97"/>
        <v>0</v>
      </c>
      <c r="L281" s="12">
        <f t="shared" si="98"/>
        <v>0</v>
      </c>
      <c r="M281" s="242">
        <f t="shared" si="99"/>
        <v>0</v>
      </c>
      <c r="N281" s="17" t="s">
        <v>334</v>
      </c>
    </row>
    <row r="282" spans="1:14" s="44" customFormat="1" ht="36" x14ac:dyDescent="0.2">
      <c r="A282" s="75">
        <v>14</v>
      </c>
      <c r="B282" s="496" t="s">
        <v>60</v>
      </c>
      <c r="C282" s="415"/>
      <c r="D282" s="421"/>
      <c r="E282" s="497"/>
      <c r="F282" s="179" t="s">
        <v>14</v>
      </c>
      <c r="G282" s="205">
        <v>6000</v>
      </c>
      <c r="H282" s="237"/>
      <c r="I282" s="78"/>
      <c r="J282" s="12">
        <f t="shared" si="96"/>
        <v>0</v>
      </c>
      <c r="K282" s="11">
        <f t="shared" si="97"/>
        <v>0</v>
      </c>
      <c r="L282" s="12">
        <f t="shared" si="98"/>
        <v>0</v>
      </c>
      <c r="M282" s="242">
        <f t="shared" si="99"/>
        <v>0</v>
      </c>
      <c r="N282" s="539" t="s">
        <v>401</v>
      </c>
    </row>
    <row r="283" spans="1:14" s="44" customFormat="1" ht="12" x14ac:dyDescent="0.2">
      <c r="A283" s="75">
        <v>15</v>
      </c>
      <c r="B283" s="496" t="s">
        <v>62</v>
      </c>
      <c r="C283" s="415"/>
      <c r="D283" s="421"/>
      <c r="E283" s="497"/>
      <c r="F283" s="182" t="s">
        <v>14</v>
      </c>
      <c r="G283" s="15">
        <v>1000</v>
      </c>
      <c r="H283" s="209"/>
      <c r="I283" s="73"/>
      <c r="J283" s="12">
        <f t="shared" si="96"/>
        <v>0</v>
      </c>
      <c r="K283" s="11">
        <f t="shared" si="97"/>
        <v>0</v>
      </c>
      <c r="L283" s="12">
        <f t="shared" si="98"/>
        <v>0</v>
      </c>
      <c r="M283" s="242">
        <f t="shared" si="99"/>
        <v>0</v>
      </c>
      <c r="N283" s="17" t="s">
        <v>334</v>
      </c>
    </row>
    <row r="284" spans="1:14" s="44" customFormat="1" ht="12" x14ac:dyDescent="0.2">
      <c r="A284" s="75">
        <v>16</v>
      </c>
      <c r="B284" s="498" t="s">
        <v>63</v>
      </c>
      <c r="C284" s="499"/>
      <c r="D284" s="500"/>
      <c r="E284" s="501"/>
      <c r="F284" s="181" t="s">
        <v>14</v>
      </c>
      <c r="G284" s="15">
        <v>1000</v>
      </c>
      <c r="H284" s="209"/>
      <c r="I284" s="73"/>
      <c r="J284" s="12">
        <f t="shared" si="96"/>
        <v>0</v>
      </c>
      <c r="K284" s="11">
        <f t="shared" si="97"/>
        <v>0</v>
      </c>
      <c r="L284" s="12">
        <f t="shared" si="98"/>
        <v>0</v>
      </c>
      <c r="M284" s="242">
        <f t="shared" si="99"/>
        <v>0</v>
      </c>
      <c r="N284" s="17" t="s">
        <v>334</v>
      </c>
    </row>
    <row r="285" spans="1:14" s="44" customFormat="1" ht="24" x14ac:dyDescent="0.2">
      <c r="A285" s="75">
        <v>17</v>
      </c>
      <c r="B285" s="502" t="s">
        <v>146</v>
      </c>
      <c r="C285" s="502" t="s">
        <v>215</v>
      </c>
      <c r="D285" s="503"/>
      <c r="E285" s="504"/>
      <c r="F285" s="183" t="s">
        <v>14</v>
      </c>
      <c r="G285" s="15">
        <v>15</v>
      </c>
      <c r="H285" s="209"/>
      <c r="I285" s="73"/>
      <c r="J285" s="12">
        <f t="shared" si="96"/>
        <v>0</v>
      </c>
      <c r="K285" s="11">
        <f t="shared" si="97"/>
        <v>0</v>
      </c>
      <c r="L285" s="12">
        <f t="shared" si="98"/>
        <v>0</v>
      </c>
      <c r="M285" s="242">
        <f t="shared" si="99"/>
        <v>0</v>
      </c>
      <c r="N285" s="17" t="s">
        <v>334</v>
      </c>
    </row>
    <row r="286" spans="1:14" s="44" customFormat="1" ht="24" x14ac:dyDescent="0.2">
      <c r="A286" s="75">
        <v>18</v>
      </c>
      <c r="B286" s="505" t="s">
        <v>64</v>
      </c>
      <c r="C286" s="505"/>
      <c r="D286" s="506"/>
      <c r="E286" s="507"/>
      <c r="F286" s="180" t="s">
        <v>14</v>
      </c>
      <c r="G286" s="15">
        <v>20</v>
      </c>
      <c r="H286" s="209"/>
      <c r="I286" s="73"/>
      <c r="J286" s="12">
        <f t="shared" si="96"/>
        <v>0</v>
      </c>
      <c r="K286" s="11">
        <f t="shared" si="97"/>
        <v>0</v>
      </c>
      <c r="L286" s="12">
        <f t="shared" si="98"/>
        <v>0</v>
      </c>
      <c r="M286" s="242">
        <f t="shared" si="99"/>
        <v>0</v>
      </c>
      <c r="N286" s="17" t="s">
        <v>334</v>
      </c>
    </row>
    <row r="287" spans="1:14" s="44" customFormat="1" ht="36" x14ac:dyDescent="0.2">
      <c r="A287" s="75">
        <v>19</v>
      </c>
      <c r="B287" s="46" t="s">
        <v>154</v>
      </c>
      <c r="C287" s="46"/>
      <c r="D287" s="480"/>
      <c r="E287" s="481"/>
      <c r="F287" s="184" t="s">
        <v>14</v>
      </c>
      <c r="G287" s="204">
        <v>100</v>
      </c>
      <c r="H287" s="208"/>
      <c r="I287" s="74"/>
      <c r="J287" s="12">
        <f t="shared" si="96"/>
        <v>0</v>
      </c>
      <c r="K287" s="11">
        <f t="shared" si="97"/>
        <v>0</v>
      </c>
      <c r="L287" s="12">
        <f t="shared" si="98"/>
        <v>0</v>
      </c>
      <c r="M287" s="242">
        <f t="shared" si="99"/>
        <v>0</v>
      </c>
      <c r="N287" s="521" t="s">
        <v>334</v>
      </c>
    </row>
    <row r="288" spans="1:14" s="44" customFormat="1" ht="36" x14ac:dyDescent="0.2">
      <c r="A288" s="75">
        <v>20</v>
      </c>
      <c r="B288" s="415" t="s">
        <v>155</v>
      </c>
      <c r="C288" s="415"/>
      <c r="D288" s="421"/>
      <c r="E288" s="421"/>
      <c r="F288" s="17" t="s">
        <v>14</v>
      </c>
      <c r="G288" s="15">
        <v>100</v>
      </c>
      <c r="H288" s="207"/>
      <c r="I288" s="13"/>
      <c r="J288" s="12">
        <f t="shared" si="96"/>
        <v>0</v>
      </c>
      <c r="K288" s="11">
        <f t="shared" si="97"/>
        <v>0</v>
      </c>
      <c r="L288" s="12">
        <f t="shared" si="98"/>
        <v>0</v>
      </c>
      <c r="M288" s="242">
        <f t="shared" si="99"/>
        <v>0</v>
      </c>
      <c r="N288" s="17" t="s">
        <v>334</v>
      </c>
    </row>
    <row r="289" spans="1:15" s="44" customFormat="1" ht="24" x14ac:dyDescent="0.2">
      <c r="A289" s="75">
        <v>21</v>
      </c>
      <c r="B289" s="415" t="s">
        <v>216</v>
      </c>
      <c r="C289" s="415" t="s">
        <v>209</v>
      </c>
      <c r="D289" s="421"/>
      <c r="E289" s="421"/>
      <c r="F289" s="17" t="s">
        <v>14</v>
      </c>
      <c r="G289" s="15">
        <v>10</v>
      </c>
      <c r="H289" s="207"/>
      <c r="I289" s="13"/>
      <c r="J289" s="12">
        <f t="shared" si="96"/>
        <v>0</v>
      </c>
      <c r="K289" s="11">
        <f t="shared" si="97"/>
        <v>0</v>
      </c>
      <c r="L289" s="12">
        <f t="shared" si="98"/>
        <v>0</v>
      </c>
      <c r="M289" s="242">
        <f t="shared" si="99"/>
        <v>0</v>
      </c>
      <c r="N289" s="17" t="s">
        <v>334</v>
      </c>
    </row>
    <row r="290" spans="1:15" s="44" customFormat="1" ht="12" x14ac:dyDescent="0.2">
      <c r="A290" s="75">
        <v>22</v>
      </c>
      <c r="B290" s="415" t="s">
        <v>65</v>
      </c>
      <c r="C290" s="415"/>
      <c r="D290" s="421"/>
      <c r="E290" s="483"/>
      <c r="F290" s="178" t="s">
        <v>14</v>
      </c>
      <c r="G290" s="15">
        <v>300</v>
      </c>
      <c r="H290" s="210"/>
      <c r="I290" s="186"/>
      <c r="J290" s="12">
        <f t="shared" si="96"/>
        <v>0</v>
      </c>
      <c r="K290" s="11">
        <f t="shared" si="97"/>
        <v>0</v>
      </c>
      <c r="L290" s="12">
        <f t="shared" si="98"/>
        <v>0</v>
      </c>
      <c r="M290" s="242">
        <f t="shared" si="99"/>
        <v>0</v>
      </c>
      <c r="N290" s="17" t="s">
        <v>334</v>
      </c>
      <c r="O290" s="82"/>
    </row>
    <row r="291" spans="1:15" s="44" customFormat="1" ht="12" x14ac:dyDescent="0.2">
      <c r="A291" s="75">
        <v>23</v>
      </c>
      <c r="B291" s="415" t="s">
        <v>66</v>
      </c>
      <c r="C291" s="415"/>
      <c r="D291" s="421"/>
      <c r="E291" s="483"/>
      <c r="F291" s="178" t="s">
        <v>14</v>
      </c>
      <c r="G291" s="15">
        <v>100</v>
      </c>
      <c r="H291" s="210"/>
      <c r="I291" s="186"/>
      <c r="J291" s="12">
        <f t="shared" si="96"/>
        <v>0</v>
      </c>
      <c r="K291" s="11">
        <f t="shared" si="97"/>
        <v>0</v>
      </c>
      <c r="L291" s="12">
        <f t="shared" si="98"/>
        <v>0</v>
      </c>
      <c r="M291" s="242">
        <f t="shared" si="99"/>
        <v>0</v>
      </c>
      <c r="N291" s="17" t="s">
        <v>334</v>
      </c>
      <c r="O291" s="82"/>
    </row>
    <row r="292" spans="1:15" s="44" customFormat="1" ht="12" x14ac:dyDescent="0.2">
      <c r="A292" s="75">
        <v>24</v>
      </c>
      <c r="B292" s="415" t="s">
        <v>134</v>
      </c>
      <c r="C292" s="415"/>
      <c r="D292" s="421"/>
      <c r="E292" s="421"/>
      <c r="F292" s="17" t="s">
        <v>14</v>
      </c>
      <c r="G292" s="15">
        <v>500</v>
      </c>
      <c r="H292" s="210"/>
      <c r="I292" s="186"/>
      <c r="J292" s="12">
        <f t="shared" si="96"/>
        <v>0</v>
      </c>
      <c r="K292" s="11">
        <f t="shared" si="97"/>
        <v>0</v>
      </c>
      <c r="L292" s="12">
        <f t="shared" si="98"/>
        <v>0</v>
      </c>
      <c r="M292" s="242">
        <f t="shared" si="99"/>
        <v>0</v>
      </c>
      <c r="N292" s="17" t="s">
        <v>334</v>
      </c>
      <c r="O292" s="82"/>
    </row>
    <row r="293" spans="1:15" s="44" customFormat="1" ht="12" x14ac:dyDescent="0.2">
      <c r="A293" s="75">
        <v>25</v>
      </c>
      <c r="B293" s="415" t="s">
        <v>67</v>
      </c>
      <c r="C293" s="415"/>
      <c r="D293" s="825"/>
      <c r="E293" s="825"/>
      <c r="F293" s="17" t="s">
        <v>14</v>
      </c>
      <c r="G293" s="15">
        <v>4000</v>
      </c>
      <c r="H293" s="210"/>
      <c r="I293" s="186"/>
      <c r="J293" s="12">
        <f t="shared" si="96"/>
        <v>0</v>
      </c>
      <c r="K293" s="11">
        <f t="shared" si="97"/>
        <v>0</v>
      </c>
      <c r="L293" s="12">
        <f t="shared" si="98"/>
        <v>0</v>
      </c>
      <c r="M293" s="242">
        <f t="shared" si="99"/>
        <v>0</v>
      </c>
      <c r="N293" s="17" t="s">
        <v>334</v>
      </c>
      <c r="O293" s="82"/>
    </row>
    <row r="294" spans="1:15" s="44" customFormat="1" ht="12" x14ac:dyDescent="0.2">
      <c r="A294" s="75">
        <v>26</v>
      </c>
      <c r="B294" s="415" t="s">
        <v>68</v>
      </c>
      <c r="C294" s="415"/>
      <c r="D294" s="825"/>
      <c r="E294" s="825"/>
      <c r="F294" s="17" t="s">
        <v>14</v>
      </c>
      <c r="G294" s="15">
        <v>200</v>
      </c>
      <c r="H294" s="210"/>
      <c r="I294" s="186"/>
      <c r="J294" s="12">
        <f t="shared" si="96"/>
        <v>0</v>
      </c>
      <c r="K294" s="11">
        <f t="shared" si="97"/>
        <v>0</v>
      </c>
      <c r="L294" s="12">
        <f t="shared" si="98"/>
        <v>0</v>
      </c>
      <c r="M294" s="242">
        <f t="shared" si="99"/>
        <v>0</v>
      </c>
      <c r="N294" s="17" t="s">
        <v>334</v>
      </c>
      <c r="O294" s="82"/>
    </row>
    <row r="295" spans="1:15" s="44" customFormat="1" ht="12" x14ac:dyDescent="0.2">
      <c r="A295" s="75">
        <v>27</v>
      </c>
      <c r="B295" s="415" t="s">
        <v>69</v>
      </c>
      <c r="C295" s="415"/>
      <c r="D295" s="825"/>
      <c r="E295" s="825"/>
      <c r="F295" s="17" t="s">
        <v>14</v>
      </c>
      <c r="G295" s="15">
        <v>1000</v>
      </c>
      <c r="H295" s="210"/>
      <c r="I295" s="186"/>
      <c r="J295" s="12">
        <f t="shared" si="96"/>
        <v>0</v>
      </c>
      <c r="K295" s="11">
        <f t="shared" si="97"/>
        <v>0</v>
      </c>
      <c r="L295" s="12">
        <f t="shared" si="98"/>
        <v>0</v>
      </c>
      <c r="M295" s="242">
        <f t="shared" si="99"/>
        <v>0</v>
      </c>
      <c r="N295" s="17" t="s">
        <v>334</v>
      </c>
      <c r="O295" s="82"/>
    </row>
    <row r="296" spans="1:15" s="44" customFormat="1" ht="24" x14ac:dyDescent="0.2">
      <c r="A296" s="75">
        <v>28</v>
      </c>
      <c r="B296" s="415" t="s">
        <v>385</v>
      </c>
      <c r="C296" s="415"/>
      <c r="D296" s="825"/>
      <c r="E296" s="825"/>
      <c r="F296" s="17" t="s">
        <v>14</v>
      </c>
      <c r="G296" s="15">
        <v>2000</v>
      </c>
      <c r="H296" s="210"/>
      <c r="I296" s="186"/>
      <c r="J296" s="12">
        <f t="shared" si="96"/>
        <v>0</v>
      </c>
      <c r="K296" s="11">
        <f t="shared" si="97"/>
        <v>0</v>
      </c>
      <c r="L296" s="12">
        <f t="shared" si="98"/>
        <v>0</v>
      </c>
      <c r="M296" s="242">
        <f t="shared" si="99"/>
        <v>0</v>
      </c>
      <c r="N296" s="17" t="s">
        <v>334</v>
      </c>
      <c r="O296" s="82"/>
    </row>
    <row r="297" spans="1:15" s="44" customFormat="1" ht="24" x14ac:dyDescent="0.2">
      <c r="A297" s="75">
        <v>29</v>
      </c>
      <c r="B297" s="415" t="s">
        <v>192</v>
      </c>
      <c r="C297" s="415" t="s">
        <v>193</v>
      </c>
      <c r="D297" s="825"/>
      <c r="E297" s="825"/>
      <c r="F297" s="17" t="s">
        <v>14</v>
      </c>
      <c r="G297" s="15">
        <v>2000</v>
      </c>
      <c r="H297" s="210"/>
      <c r="I297" s="186"/>
      <c r="J297" s="12">
        <f t="shared" si="96"/>
        <v>0</v>
      </c>
      <c r="K297" s="11">
        <f t="shared" si="97"/>
        <v>0</v>
      </c>
      <c r="L297" s="12">
        <f t="shared" si="98"/>
        <v>0</v>
      </c>
      <c r="M297" s="242">
        <f t="shared" si="99"/>
        <v>0</v>
      </c>
      <c r="N297" s="17" t="s">
        <v>334</v>
      </c>
      <c r="O297" s="82"/>
    </row>
    <row r="298" spans="1:15" s="44" customFormat="1" ht="24" x14ac:dyDescent="0.2">
      <c r="A298" s="75">
        <v>30</v>
      </c>
      <c r="B298" s="415" t="s">
        <v>191</v>
      </c>
      <c r="C298" s="415" t="s">
        <v>193</v>
      </c>
      <c r="D298" s="825"/>
      <c r="E298" s="825"/>
      <c r="F298" s="17" t="s">
        <v>14</v>
      </c>
      <c r="G298" s="15">
        <v>1000</v>
      </c>
      <c r="H298" s="210"/>
      <c r="I298" s="186"/>
      <c r="J298" s="12">
        <f t="shared" si="96"/>
        <v>0</v>
      </c>
      <c r="K298" s="11">
        <f t="shared" si="97"/>
        <v>0</v>
      </c>
      <c r="L298" s="12">
        <f t="shared" si="98"/>
        <v>0</v>
      </c>
      <c r="M298" s="242">
        <f t="shared" si="99"/>
        <v>0</v>
      </c>
      <c r="N298" s="17" t="s">
        <v>334</v>
      </c>
      <c r="O298" s="82"/>
    </row>
    <row r="299" spans="1:15" s="44" customFormat="1" ht="36" x14ac:dyDescent="0.2">
      <c r="A299" s="75">
        <v>31</v>
      </c>
      <c r="B299" s="415" t="s">
        <v>310</v>
      </c>
      <c r="C299" s="415" t="s">
        <v>311</v>
      </c>
      <c r="D299" s="421"/>
      <c r="E299" s="421"/>
      <c r="F299" s="17" t="s">
        <v>14</v>
      </c>
      <c r="G299" s="15">
        <v>2</v>
      </c>
      <c r="H299" s="210"/>
      <c r="I299" s="186"/>
      <c r="J299" s="12">
        <f t="shared" si="96"/>
        <v>0</v>
      </c>
      <c r="K299" s="11">
        <f t="shared" si="97"/>
        <v>0</v>
      </c>
      <c r="L299" s="12">
        <f t="shared" si="98"/>
        <v>0</v>
      </c>
      <c r="M299" s="242">
        <f t="shared" si="99"/>
        <v>0</v>
      </c>
      <c r="N299" s="17" t="s">
        <v>334</v>
      </c>
      <c r="O299" s="82"/>
    </row>
    <row r="300" spans="1:15" s="44" customFormat="1" x14ac:dyDescent="0.2">
      <c r="A300" s="82"/>
      <c r="B300" s="47"/>
      <c r="C300" s="47"/>
      <c r="D300" s="83"/>
      <c r="E300" s="83"/>
      <c r="F300" s="83"/>
      <c r="G300" s="84"/>
      <c r="H300" s="888" t="s">
        <v>19</v>
      </c>
      <c r="I300" s="888"/>
      <c r="J300" s="123"/>
      <c r="K300" s="18">
        <f>SUM(K269:K299)</f>
        <v>0</v>
      </c>
      <c r="L300" s="19">
        <f>SUM(L269:L299)</f>
        <v>0</v>
      </c>
      <c r="M300" s="245">
        <f>SUM(M269:M299)</f>
        <v>0</v>
      </c>
      <c r="N300" s="17"/>
    </row>
    <row r="301" spans="1:15" s="44" customFormat="1" x14ac:dyDescent="0.2">
      <c r="A301" s="154"/>
      <c r="B301" s="148"/>
      <c r="C301" s="148"/>
      <c r="D301" s="157"/>
      <c r="E301" s="157"/>
      <c r="F301" s="157"/>
      <c r="G301" s="155"/>
      <c r="H301" s="156"/>
      <c r="I301" s="127"/>
      <c r="J301" s="127"/>
      <c r="K301" s="114"/>
      <c r="L301" s="115"/>
      <c r="M301" s="246"/>
      <c r="N301" s="83"/>
    </row>
    <row r="302" spans="1:15" s="44" customFormat="1" x14ac:dyDescent="0.2">
      <c r="A302" s="154"/>
      <c r="B302" s="148"/>
      <c r="C302" s="148"/>
      <c r="D302" s="157"/>
      <c r="E302" s="157"/>
      <c r="F302" s="157"/>
      <c r="G302" s="155"/>
      <c r="H302" s="156"/>
      <c r="I302" s="127"/>
      <c r="J302" s="127"/>
      <c r="K302" s="114"/>
      <c r="L302" s="115"/>
      <c r="M302" s="246"/>
      <c r="N302" s="83"/>
    </row>
    <row r="303" spans="1:15" s="44" customFormat="1" x14ac:dyDescent="0.2">
      <c r="A303" s="154"/>
      <c r="B303" s="148"/>
      <c r="C303" s="148"/>
      <c r="D303" s="157"/>
      <c r="E303" s="157"/>
      <c r="F303" s="157"/>
      <c r="G303" s="155"/>
      <c r="H303" s="156"/>
      <c r="I303" s="127"/>
      <c r="J303" s="127"/>
      <c r="K303" s="114"/>
      <c r="L303" s="115"/>
      <c r="M303" s="246"/>
      <c r="N303" s="83"/>
    </row>
    <row r="304" spans="1:15" s="44" customFormat="1" ht="12" x14ac:dyDescent="0.2">
      <c r="A304" s="154"/>
      <c r="B304" s="148"/>
      <c r="C304" s="148"/>
      <c r="D304" s="157"/>
      <c r="E304" s="157"/>
      <c r="F304" s="157"/>
      <c r="G304" s="155"/>
      <c r="H304" s="156"/>
      <c r="I304" s="158"/>
      <c r="J304" s="156"/>
      <c r="K304" s="89"/>
      <c r="L304" s="90"/>
      <c r="M304" s="251"/>
      <c r="N304" s="83"/>
    </row>
    <row r="305" spans="1:14" s="44" customFormat="1" ht="12" x14ac:dyDescent="0.2">
      <c r="A305" s="82"/>
      <c r="B305" s="508" t="s">
        <v>455</v>
      </c>
      <c r="C305" s="508"/>
      <c r="D305" s="509"/>
      <c r="E305" s="509"/>
      <c r="F305" s="87"/>
      <c r="G305" s="84"/>
      <c r="H305" s="94"/>
      <c r="I305" s="88"/>
      <c r="J305" s="190"/>
      <c r="K305" s="89"/>
      <c r="L305" s="90"/>
      <c r="M305" s="251"/>
      <c r="N305" s="83"/>
    </row>
    <row r="306" spans="1:14" s="43" customFormat="1" ht="36" x14ac:dyDescent="0.2">
      <c r="A306" s="91" t="s">
        <v>1</v>
      </c>
      <c r="B306" s="91" t="s">
        <v>2</v>
      </c>
      <c r="C306" s="91" t="s">
        <v>178</v>
      </c>
      <c r="D306" s="269" t="s">
        <v>3</v>
      </c>
      <c r="E306" s="510" t="s">
        <v>177</v>
      </c>
      <c r="F306" s="91" t="s">
        <v>4</v>
      </c>
      <c r="G306" s="267" t="s">
        <v>5</v>
      </c>
      <c r="H306" s="70" t="s">
        <v>6</v>
      </c>
      <c r="I306" s="268" t="s">
        <v>7</v>
      </c>
      <c r="J306" s="511" t="s">
        <v>112</v>
      </c>
      <c r="K306" s="92" t="s">
        <v>8</v>
      </c>
      <c r="L306" s="70" t="s">
        <v>9</v>
      </c>
      <c r="M306" s="70" t="s">
        <v>10</v>
      </c>
      <c r="N306" s="270" t="s">
        <v>11</v>
      </c>
    </row>
    <row r="307" spans="1:14" s="44" customFormat="1" ht="12" x14ac:dyDescent="0.2">
      <c r="A307" s="518">
        <v>1</v>
      </c>
      <c r="B307" s="520" t="s">
        <v>395</v>
      </c>
      <c r="C307" s="520"/>
      <c r="D307" s="79"/>
      <c r="E307" s="81"/>
      <c r="F307" s="181" t="s">
        <v>396</v>
      </c>
      <c r="G307" s="15">
        <v>1500</v>
      </c>
      <c r="H307" s="207"/>
      <c r="I307" s="73"/>
      <c r="J307" s="12">
        <f t="shared" ref="J307:J327" si="100">H307*I307+H307</f>
        <v>0</v>
      </c>
      <c r="K307" s="11">
        <f t="shared" ref="K307:K327" si="101">G307*H307</f>
        <v>0</v>
      </c>
      <c r="L307" s="12">
        <f t="shared" ref="L307:L327" si="102">M307-K307</f>
        <v>0</v>
      </c>
      <c r="M307" s="242">
        <f t="shared" ref="M307:M327" si="103">G307*J307</f>
        <v>0</v>
      </c>
      <c r="N307" s="915"/>
    </row>
    <row r="308" spans="1:14" s="44" customFormat="1" ht="12" x14ac:dyDescent="0.2">
      <c r="A308" s="518">
        <v>2</v>
      </c>
      <c r="B308" s="520" t="s">
        <v>70</v>
      </c>
      <c r="C308" s="520"/>
      <c r="D308" s="79"/>
      <c r="E308" s="81"/>
      <c r="F308" s="181" t="s">
        <v>14</v>
      </c>
      <c r="G308" s="15">
        <v>900</v>
      </c>
      <c r="H308" s="207"/>
      <c r="I308" s="73"/>
      <c r="J308" s="12">
        <f t="shared" si="100"/>
        <v>0</v>
      </c>
      <c r="K308" s="11">
        <f t="shared" si="101"/>
        <v>0</v>
      </c>
      <c r="L308" s="12">
        <f t="shared" si="102"/>
        <v>0</v>
      </c>
      <c r="M308" s="242">
        <f t="shared" si="103"/>
        <v>0</v>
      </c>
      <c r="N308" s="915"/>
    </row>
    <row r="309" spans="1:14" s="44" customFormat="1" ht="12" x14ac:dyDescent="0.2">
      <c r="A309" s="518">
        <v>3</v>
      </c>
      <c r="B309" s="520" t="s">
        <v>414</v>
      </c>
      <c r="C309" s="520"/>
      <c r="D309" s="79"/>
      <c r="E309" s="81"/>
      <c r="F309" s="181" t="s">
        <v>14</v>
      </c>
      <c r="G309" s="15">
        <v>1500</v>
      </c>
      <c r="H309" s="207"/>
      <c r="I309" s="73"/>
      <c r="J309" s="12">
        <f t="shared" si="100"/>
        <v>0</v>
      </c>
      <c r="K309" s="11">
        <f t="shared" si="101"/>
        <v>0</v>
      </c>
      <c r="L309" s="12">
        <f t="shared" si="102"/>
        <v>0</v>
      </c>
      <c r="M309" s="242">
        <f t="shared" si="103"/>
        <v>0</v>
      </c>
      <c r="N309" s="915"/>
    </row>
    <row r="310" spans="1:14" s="44" customFormat="1" ht="12" x14ac:dyDescent="0.2">
      <c r="A310" s="518">
        <v>4</v>
      </c>
      <c r="B310" s="520" t="s">
        <v>71</v>
      </c>
      <c r="C310" s="520"/>
      <c r="D310" s="79"/>
      <c r="E310" s="81"/>
      <c r="F310" s="181" t="s">
        <v>46</v>
      </c>
      <c r="G310" s="15">
        <v>150</v>
      </c>
      <c r="H310" s="207"/>
      <c r="I310" s="73"/>
      <c r="J310" s="12">
        <f t="shared" si="100"/>
        <v>0</v>
      </c>
      <c r="K310" s="11">
        <f t="shared" si="101"/>
        <v>0</v>
      </c>
      <c r="L310" s="12">
        <f t="shared" si="102"/>
        <v>0</v>
      </c>
      <c r="M310" s="242">
        <f t="shared" si="103"/>
        <v>0</v>
      </c>
      <c r="N310" s="915"/>
    </row>
    <row r="311" spans="1:14" s="44" customFormat="1" ht="12" x14ac:dyDescent="0.2">
      <c r="A311" s="518">
        <v>5</v>
      </c>
      <c r="B311" s="238" t="s">
        <v>72</v>
      </c>
      <c r="C311" s="238"/>
      <c r="D311" s="80"/>
      <c r="E311" s="177"/>
      <c r="F311" s="184" t="s">
        <v>14</v>
      </c>
      <c r="G311" s="15">
        <v>2000</v>
      </c>
      <c r="H311" s="207"/>
      <c r="I311" s="73"/>
      <c r="J311" s="12">
        <f t="shared" si="100"/>
        <v>0</v>
      </c>
      <c r="K311" s="11">
        <f t="shared" si="101"/>
        <v>0</v>
      </c>
      <c r="L311" s="12">
        <f t="shared" si="102"/>
        <v>0</v>
      </c>
      <c r="M311" s="242">
        <f t="shared" si="103"/>
        <v>0</v>
      </c>
      <c r="N311" s="915"/>
    </row>
    <row r="312" spans="1:14" s="44" customFormat="1" ht="36" x14ac:dyDescent="0.2">
      <c r="A312" s="518">
        <v>6</v>
      </c>
      <c r="B312" s="236" t="s">
        <v>262</v>
      </c>
      <c r="C312" s="236" t="s">
        <v>295</v>
      </c>
      <c r="D312" s="521"/>
      <c r="E312" s="521"/>
      <c r="F312" s="522" t="s">
        <v>14</v>
      </c>
      <c r="G312" s="204">
        <v>700</v>
      </c>
      <c r="H312" s="523"/>
      <c r="I312" s="74"/>
      <c r="J312" s="12">
        <f t="shared" si="100"/>
        <v>0</v>
      </c>
      <c r="K312" s="11">
        <f t="shared" si="101"/>
        <v>0</v>
      </c>
      <c r="L312" s="12">
        <f t="shared" si="102"/>
        <v>0</v>
      </c>
      <c r="M312" s="242">
        <f t="shared" si="103"/>
        <v>0</v>
      </c>
      <c r="N312" s="916"/>
    </row>
    <row r="313" spans="1:14" s="44" customFormat="1" ht="24" x14ac:dyDescent="0.2">
      <c r="A313" s="518">
        <v>7</v>
      </c>
      <c r="B313" s="14" t="s">
        <v>145</v>
      </c>
      <c r="C313" s="14"/>
      <c r="D313" s="552"/>
      <c r="E313" s="17"/>
      <c r="F313" s="514" t="s">
        <v>30</v>
      </c>
      <c r="G313" s="15">
        <v>10</v>
      </c>
      <c r="H313" s="207"/>
      <c r="I313" s="13"/>
      <c r="J313" s="12">
        <f t="shared" si="100"/>
        <v>0</v>
      </c>
      <c r="K313" s="11">
        <f t="shared" si="101"/>
        <v>0</v>
      </c>
      <c r="L313" s="12">
        <f t="shared" si="102"/>
        <v>0</v>
      </c>
      <c r="M313" s="242">
        <f t="shared" si="103"/>
        <v>0</v>
      </c>
      <c r="N313" s="914" t="s">
        <v>397</v>
      </c>
    </row>
    <row r="314" spans="1:14" s="44" customFormat="1" ht="24" x14ac:dyDescent="0.2">
      <c r="A314" s="518">
        <v>8</v>
      </c>
      <c r="B314" s="14" t="s">
        <v>144</v>
      </c>
      <c r="C314" s="14"/>
      <c r="D314" s="552"/>
      <c r="E314" s="17"/>
      <c r="F314" s="514" t="s">
        <v>30</v>
      </c>
      <c r="G314" s="15">
        <v>40</v>
      </c>
      <c r="H314" s="207"/>
      <c r="I314" s="13"/>
      <c r="J314" s="12">
        <f t="shared" si="100"/>
        <v>0</v>
      </c>
      <c r="K314" s="11">
        <f t="shared" si="101"/>
        <v>0</v>
      </c>
      <c r="L314" s="12">
        <f t="shared" si="102"/>
        <v>0</v>
      </c>
      <c r="M314" s="242">
        <f t="shared" si="103"/>
        <v>0</v>
      </c>
      <c r="N314" s="915"/>
    </row>
    <row r="315" spans="1:14" s="44" customFormat="1" ht="24" x14ac:dyDescent="0.2">
      <c r="A315" s="518">
        <v>9</v>
      </c>
      <c r="B315" s="14" t="s">
        <v>143</v>
      </c>
      <c r="C315" s="14"/>
      <c r="D315" s="552"/>
      <c r="E315" s="17"/>
      <c r="F315" s="514" t="s">
        <v>30</v>
      </c>
      <c r="G315" s="15">
        <v>10</v>
      </c>
      <c r="H315" s="207"/>
      <c r="I315" s="13"/>
      <c r="J315" s="12">
        <f t="shared" si="100"/>
        <v>0</v>
      </c>
      <c r="K315" s="11">
        <f t="shared" si="101"/>
        <v>0</v>
      </c>
      <c r="L315" s="12">
        <f t="shared" si="102"/>
        <v>0</v>
      </c>
      <c r="M315" s="242">
        <f t="shared" si="103"/>
        <v>0</v>
      </c>
      <c r="N315" s="915"/>
    </row>
    <row r="316" spans="1:14" s="44" customFormat="1" ht="24" x14ac:dyDescent="0.2">
      <c r="A316" s="518">
        <v>10</v>
      </c>
      <c r="B316" s="14" t="s">
        <v>142</v>
      </c>
      <c r="C316" s="14"/>
      <c r="D316" s="552"/>
      <c r="E316" s="17"/>
      <c r="F316" s="514" t="s">
        <v>30</v>
      </c>
      <c r="G316" s="15">
        <v>40</v>
      </c>
      <c r="H316" s="207"/>
      <c r="I316" s="13"/>
      <c r="J316" s="12">
        <f t="shared" si="100"/>
        <v>0</v>
      </c>
      <c r="K316" s="11">
        <f t="shared" si="101"/>
        <v>0</v>
      </c>
      <c r="L316" s="12">
        <f t="shared" si="102"/>
        <v>0</v>
      </c>
      <c r="M316" s="242">
        <f t="shared" si="103"/>
        <v>0</v>
      </c>
      <c r="N316" s="915"/>
    </row>
    <row r="317" spans="1:14" s="44" customFormat="1" ht="24" x14ac:dyDescent="0.2">
      <c r="A317" s="518">
        <v>11</v>
      </c>
      <c r="B317" s="14" t="s">
        <v>141</v>
      </c>
      <c r="C317" s="14"/>
      <c r="D317" s="552"/>
      <c r="E317" s="17"/>
      <c r="F317" s="514" t="s">
        <v>30</v>
      </c>
      <c r="G317" s="15">
        <v>30</v>
      </c>
      <c r="H317" s="207"/>
      <c r="I317" s="13"/>
      <c r="J317" s="12">
        <f t="shared" si="100"/>
        <v>0</v>
      </c>
      <c r="K317" s="11">
        <f t="shared" si="101"/>
        <v>0</v>
      </c>
      <c r="L317" s="12">
        <f t="shared" si="102"/>
        <v>0</v>
      </c>
      <c r="M317" s="242">
        <f t="shared" si="103"/>
        <v>0</v>
      </c>
      <c r="N317" s="915"/>
    </row>
    <row r="318" spans="1:14" s="44" customFormat="1" ht="24" x14ac:dyDescent="0.2">
      <c r="A318" s="518">
        <v>12</v>
      </c>
      <c r="B318" s="14" t="s">
        <v>140</v>
      </c>
      <c r="C318" s="14"/>
      <c r="D318" s="552"/>
      <c r="E318" s="17"/>
      <c r="F318" s="514" t="s">
        <v>30</v>
      </c>
      <c r="G318" s="15">
        <v>40</v>
      </c>
      <c r="H318" s="207"/>
      <c r="I318" s="13"/>
      <c r="J318" s="12">
        <f t="shared" si="100"/>
        <v>0</v>
      </c>
      <c r="K318" s="11">
        <f t="shared" si="101"/>
        <v>0</v>
      </c>
      <c r="L318" s="12">
        <f t="shared" si="102"/>
        <v>0</v>
      </c>
      <c r="M318" s="242">
        <f t="shared" si="103"/>
        <v>0</v>
      </c>
      <c r="N318" s="915"/>
    </row>
    <row r="319" spans="1:14" s="44" customFormat="1" ht="24" x14ac:dyDescent="0.2">
      <c r="A319" s="518">
        <v>13</v>
      </c>
      <c r="B319" s="14" t="s">
        <v>139</v>
      </c>
      <c r="C319" s="14"/>
      <c r="D319" s="17"/>
      <c r="E319" s="17"/>
      <c r="F319" s="514" t="s">
        <v>30</v>
      </c>
      <c r="G319" s="15">
        <v>10</v>
      </c>
      <c r="H319" s="207"/>
      <c r="I319" s="13"/>
      <c r="J319" s="12">
        <f t="shared" si="100"/>
        <v>0</v>
      </c>
      <c r="K319" s="11">
        <f t="shared" si="101"/>
        <v>0</v>
      </c>
      <c r="L319" s="12">
        <f t="shared" si="102"/>
        <v>0</v>
      </c>
      <c r="M319" s="242">
        <f t="shared" si="103"/>
        <v>0</v>
      </c>
      <c r="N319" s="916"/>
    </row>
    <row r="320" spans="1:14" s="44" customFormat="1" ht="24" x14ac:dyDescent="0.2">
      <c r="A320" s="518">
        <v>14</v>
      </c>
      <c r="B320" s="14" t="s">
        <v>404</v>
      </c>
      <c r="C320" s="14"/>
      <c r="D320" s="17"/>
      <c r="E320" s="17"/>
      <c r="F320" s="514" t="s">
        <v>14</v>
      </c>
      <c r="G320" s="15">
        <v>50</v>
      </c>
      <c r="H320" s="207"/>
      <c r="I320" s="13"/>
      <c r="J320" s="12">
        <f t="shared" si="100"/>
        <v>0</v>
      </c>
      <c r="K320" s="11">
        <f t="shared" si="101"/>
        <v>0</v>
      </c>
      <c r="L320" s="12">
        <f t="shared" si="102"/>
        <v>0</v>
      </c>
      <c r="M320" s="242">
        <f t="shared" si="103"/>
        <v>0</v>
      </c>
      <c r="N320" s="17" t="s">
        <v>195</v>
      </c>
    </row>
    <row r="321" spans="1:14" s="44" customFormat="1" ht="24" x14ac:dyDescent="0.2">
      <c r="A321" s="518">
        <v>15</v>
      </c>
      <c r="B321" s="14" t="s">
        <v>61</v>
      </c>
      <c r="C321" s="14" t="s">
        <v>214</v>
      </c>
      <c r="D321" s="17"/>
      <c r="E321" s="17"/>
      <c r="F321" s="514" t="s">
        <v>14</v>
      </c>
      <c r="G321" s="15">
        <v>8000</v>
      </c>
      <c r="H321" s="207"/>
      <c r="I321" s="13"/>
      <c r="J321" s="12">
        <f t="shared" si="100"/>
        <v>0</v>
      </c>
      <c r="K321" s="11">
        <f t="shared" si="101"/>
        <v>0</v>
      </c>
      <c r="L321" s="12">
        <f t="shared" si="102"/>
        <v>0</v>
      </c>
      <c r="M321" s="242">
        <f t="shared" si="103"/>
        <v>0</v>
      </c>
      <c r="N321" s="17" t="s">
        <v>195</v>
      </c>
    </row>
    <row r="322" spans="1:14" s="44" customFormat="1" ht="12" x14ac:dyDescent="0.2">
      <c r="A322" s="518">
        <v>16</v>
      </c>
      <c r="B322" s="14" t="s">
        <v>185</v>
      </c>
      <c r="C322" s="14"/>
      <c r="D322" s="17"/>
      <c r="E322" s="17"/>
      <c r="F322" s="514" t="s">
        <v>46</v>
      </c>
      <c r="G322" s="15">
        <v>3</v>
      </c>
      <c r="H322" s="207"/>
      <c r="I322" s="13"/>
      <c r="J322" s="12">
        <f t="shared" si="100"/>
        <v>0</v>
      </c>
      <c r="K322" s="11">
        <f t="shared" si="101"/>
        <v>0</v>
      </c>
      <c r="L322" s="12">
        <f t="shared" si="102"/>
        <v>0</v>
      </c>
      <c r="M322" s="242">
        <f t="shared" si="103"/>
        <v>0</v>
      </c>
      <c r="N322" s="17" t="s">
        <v>402</v>
      </c>
    </row>
    <row r="323" spans="1:14" s="44" customFormat="1" ht="17.25" customHeight="1" x14ac:dyDescent="0.2">
      <c r="A323" s="518">
        <v>17</v>
      </c>
      <c r="B323" s="14" t="s">
        <v>147</v>
      </c>
      <c r="C323" s="14"/>
      <c r="D323" s="17"/>
      <c r="E323" s="17"/>
      <c r="F323" s="514" t="s">
        <v>30</v>
      </c>
      <c r="G323" s="15">
        <v>100</v>
      </c>
      <c r="H323" s="207"/>
      <c r="I323" s="13"/>
      <c r="J323" s="12">
        <f t="shared" si="100"/>
        <v>0</v>
      </c>
      <c r="K323" s="11">
        <f t="shared" si="101"/>
        <v>0</v>
      </c>
      <c r="L323" s="12">
        <f t="shared" si="102"/>
        <v>0</v>
      </c>
      <c r="M323" s="242">
        <f t="shared" si="103"/>
        <v>0</v>
      </c>
      <c r="N323" s="17" t="s">
        <v>383</v>
      </c>
    </row>
    <row r="324" spans="1:14" s="44" customFormat="1" ht="36" x14ac:dyDescent="0.2">
      <c r="A324" s="518">
        <v>18</v>
      </c>
      <c r="B324" s="14" t="s">
        <v>218</v>
      </c>
      <c r="C324" s="14" t="s">
        <v>217</v>
      </c>
      <c r="D324" s="17"/>
      <c r="E324" s="17"/>
      <c r="F324" s="514" t="s">
        <v>14</v>
      </c>
      <c r="G324" s="15">
        <v>150</v>
      </c>
      <c r="H324" s="207"/>
      <c r="I324" s="13"/>
      <c r="J324" s="12">
        <f t="shared" si="100"/>
        <v>0</v>
      </c>
      <c r="K324" s="11">
        <f t="shared" si="101"/>
        <v>0</v>
      </c>
      <c r="L324" s="12">
        <f t="shared" si="102"/>
        <v>0</v>
      </c>
      <c r="M324" s="242">
        <f t="shared" si="103"/>
        <v>0</v>
      </c>
      <c r="N324" s="17" t="s">
        <v>334</v>
      </c>
    </row>
    <row r="325" spans="1:14" s="44" customFormat="1" ht="108" x14ac:dyDescent="0.2">
      <c r="A325" s="518">
        <v>19</v>
      </c>
      <c r="B325" s="55" t="s">
        <v>398</v>
      </c>
      <c r="C325" s="55" t="s">
        <v>357</v>
      </c>
      <c r="D325" s="51"/>
      <c r="E325" s="28"/>
      <c r="F325" s="29" t="s">
        <v>14</v>
      </c>
      <c r="G325" s="30">
        <v>80</v>
      </c>
      <c r="H325" s="240"/>
      <c r="I325" s="53"/>
      <c r="J325" s="12">
        <f t="shared" si="100"/>
        <v>0</v>
      </c>
      <c r="K325" s="11">
        <f t="shared" si="101"/>
        <v>0</v>
      </c>
      <c r="L325" s="12">
        <f t="shared" si="102"/>
        <v>0</v>
      </c>
      <c r="M325" s="242">
        <f t="shared" si="103"/>
        <v>0</v>
      </c>
      <c r="N325" s="821" t="s">
        <v>195</v>
      </c>
    </row>
    <row r="326" spans="1:14" s="44" customFormat="1" ht="36" x14ac:dyDescent="0.2">
      <c r="A326" s="518">
        <v>20</v>
      </c>
      <c r="B326" s="14" t="s">
        <v>403</v>
      </c>
      <c r="C326" s="14"/>
      <c r="D326" s="17"/>
      <c r="E326" s="17"/>
      <c r="F326" s="514" t="s">
        <v>21</v>
      </c>
      <c r="G326" s="15">
        <v>50</v>
      </c>
      <c r="H326" s="207"/>
      <c r="I326" s="13"/>
      <c r="J326" s="12">
        <f t="shared" si="100"/>
        <v>0</v>
      </c>
      <c r="K326" s="11">
        <f t="shared" si="101"/>
        <v>0</v>
      </c>
      <c r="L326" s="12">
        <f t="shared" si="102"/>
        <v>0</v>
      </c>
      <c r="M326" s="242">
        <f t="shared" si="103"/>
        <v>0</v>
      </c>
      <c r="N326" s="17" t="s">
        <v>334</v>
      </c>
    </row>
    <row r="327" spans="1:14" s="44" customFormat="1" ht="60" x14ac:dyDescent="0.2">
      <c r="A327" s="518">
        <v>21</v>
      </c>
      <c r="B327" s="14" t="s">
        <v>415</v>
      </c>
      <c r="C327" s="14" t="s">
        <v>416</v>
      </c>
      <c r="D327" s="17"/>
      <c r="E327" s="17"/>
      <c r="F327" s="514" t="s">
        <v>21</v>
      </c>
      <c r="G327" s="15">
        <v>4600</v>
      </c>
      <c r="H327" s="207"/>
      <c r="I327" s="13"/>
      <c r="J327" s="12">
        <f t="shared" si="100"/>
        <v>0</v>
      </c>
      <c r="K327" s="11">
        <f t="shared" si="101"/>
        <v>0</v>
      </c>
      <c r="L327" s="12">
        <f t="shared" si="102"/>
        <v>0</v>
      </c>
      <c r="M327" s="242">
        <f t="shared" si="103"/>
        <v>0</v>
      </c>
      <c r="N327" s="17" t="s">
        <v>400</v>
      </c>
    </row>
    <row r="328" spans="1:14" s="44" customFormat="1" x14ac:dyDescent="0.2">
      <c r="A328" s="82"/>
      <c r="B328" s="93"/>
      <c r="C328" s="93"/>
      <c r="D328" s="96"/>
      <c r="E328" s="96"/>
      <c r="F328" s="97"/>
      <c r="G328" s="84"/>
      <c r="H328" s="900" t="s">
        <v>19</v>
      </c>
      <c r="I328" s="886"/>
      <c r="J328" s="381"/>
      <c r="K328" s="185">
        <f>SUM(K307:K327)</f>
        <v>0</v>
      </c>
      <c r="L328" s="19">
        <f>SUM(L307:L327)</f>
        <v>0</v>
      </c>
      <c r="M328" s="245">
        <f>SUM(M307:M327)</f>
        <v>0</v>
      </c>
      <c r="N328" s="17"/>
    </row>
    <row r="329" spans="1:14" s="44" customFormat="1" x14ac:dyDescent="0.2">
      <c r="A329" s="82"/>
      <c r="B329" s="225"/>
      <c r="C329" s="225"/>
      <c r="D329" s="96"/>
      <c r="E329" s="96"/>
      <c r="F329" s="97"/>
      <c r="G329" s="84"/>
      <c r="H329" s="198"/>
      <c r="I329" s="198"/>
      <c r="J329" s="198"/>
      <c r="K329" s="114"/>
      <c r="L329" s="115"/>
      <c r="M329" s="246"/>
      <c r="N329" s="83"/>
    </row>
    <row r="330" spans="1:14" s="44" customFormat="1" ht="12" x14ac:dyDescent="0.2">
      <c r="A330" s="524"/>
      <c r="B330" s="525" t="s">
        <v>384</v>
      </c>
      <c r="C330" s="525"/>
      <c r="D330" s="85"/>
      <c r="E330" s="85"/>
      <c r="F330" s="85"/>
      <c r="G330" s="526"/>
      <c r="H330" s="99"/>
      <c r="I330" s="527"/>
      <c r="J330" s="527"/>
      <c r="K330" s="528"/>
      <c r="L330" s="100"/>
      <c r="M330" s="251"/>
      <c r="N330" s="83"/>
    </row>
    <row r="331" spans="1:14" s="44" customFormat="1" ht="36" x14ac:dyDescent="0.2">
      <c r="A331" s="91" t="s">
        <v>1</v>
      </c>
      <c r="B331" s="91" t="s">
        <v>2</v>
      </c>
      <c r="C331" s="91" t="s">
        <v>178</v>
      </c>
      <c r="D331" s="269" t="s">
        <v>3</v>
      </c>
      <c r="E331" s="510" t="s">
        <v>177</v>
      </c>
      <c r="F331" s="91" t="s">
        <v>4</v>
      </c>
      <c r="G331" s="267" t="s">
        <v>5</v>
      </c>
      <c r="H331" s="70" t="s">
        <v>6</v>
      </c>
      <c r="I331" s="268" t="s">
        <v>7</v>
      </c>
      <c r="J331" s="511" t="s">
        <v>112</v>
      </c>
      <c r="K331" s="92" t="s">
        <v>8</v>
      </c>
      <c r="L331" s="70" t="s">
        <v>9</v>
      </c>
      <c r="M331" s="70" t="s">
        <v>10</v>
      </c>
      <c r="N331" s="270" t="s">
        <v>11</v>
      </c>
    </row>
    <row r="332" spans="1:14" s="44" customFormat="1" ht="38.25" customHeight="1" x14ac:dyDescent="0.2">
      <c r="A332" s="515" t="s">
        <v>12</v>
      </c>
      <c r="B332" s="516" t="s">
        <v>255</v>
      </c>
      <c r="C332" s="513" t="s">
        <v>287</v>
      </c>
      <c r="D332" s="17"/>
      <c r="E332" s="17"/>
      <c r="F332" s="517" t="s">
        <v>14</v>
      </c>
      <c r="G332" s="15">
        <v>20</v>
      </c>
      <c r="H332" s="209"/>
      <c r="I332" s="531"/>
      <c r="J332" s="12">
        <f t="shared" ref="J332:J335" si="104">H332*I332+H332</f>
        <v>0</v>
      </c>
      <c r="K332" s="11">
        <f t="shared" ref="K332:K335" si="105">G332*H332</f>
        <v>0</v>
      </c>
      <c r="L332" s="12">
        <f t="shared" ref="L332:L335" si="106">M332-K332</f>
        <v>0</v>
      </c>
      <c r="M332" s="242">
        <f t="shared" ref="M332:M335" si="107">G332*J332</f>
        <v>0</v>
      </c>
      <c r="N332" s="914" t="s">
        <v>334</v>
      </c>
    </row>
    <row r="333" spans="1:14" s="44" customFormat="1" ht="46.5" customHeight="1" x14ac:dyDescent="0.2">
      <c r="A333" s="515" t="s">
        <v>15</v>
      </c>
      <c r="B333" s="677" t="s">
        <v>256</v>
      </c>
      <c r="C333" s="513" t="s">
        <v>257</v>
      </c>
      <c r="D333" s="17"/>
      <c r="E333" s="17"/>
      <c r="F333" s="87" t="s">
        <v>14</v>
      </c>
      <c r="G333" s="204">
        <v>35</v>
      </c>
      <c r="H333" s="209"/>
      <c r="I333" s="533"/>
      <c r="J333" s="12">
        <f t="shared" si="104"/>
        <v>0</v>
      </c>
      <c r="K333" s="11">
        <f t="shared" si="105"/>
        <v>0</v>
      </c>
      <c r="L333" s="12">
        <f t="shared" si="106"/>
        <v>0</v>
      </c>
      <c r="M333" s="242">
        <f t="shared" si="107"/>
        <v>0</v>
      </c>
      <c r="N333" s="915"/>
    </row>
    <row r="334" spans="1:14" s="44" customFormat="1" ht="73.5" customHeight="1" x14ac:dyDescent="0.2">
      <c r="A334" s="515" t="s">
        <v>17</v>
      </c>
      <c r="B334" s="676" t="s">
        <v>258</v>
      </c>
      <c r="C334" s="513" t="s">
        <v>259</v>
      </c>
      <c r="D334" s="17"/>
      <c r="E334" s="17"/>
      <c r="F334" s="674" t="s">
        <v>14</v>
      </c>
      <c r="G334" s="15">
        <v>70</v>
      </c>
      <c r="H334" s="209"/>
      <c r="I334" s="531"/>
      <c r="J334" s="12">
        <f t="shared" si="104"/>
        <v>0</v>
      </c>
      <c r="K334" s="11">
        <f t="shared" si="105"/>
        <v>0</v>
      </c>
      <c r="L334" s="12">
        <f t="shared" si="106"/>
        <v>0</v>
      </c>
      <c r="M334" s="242">
        <f t="shared" si="107"/>
        <v>0</v>
      </c>
      <c r="N334" s="915"/>
    </row>
    <row r="335" spans="1:14" s="44" customFormat="1" ht="32.25" customHeight="1" x14ac:dyDescent="0.2">
      <c r="A335" s="515" t="s">
        <v>22</v>
      </c>
      <c r="B335" s="675" t="s">
        <v>260</v>
      </c>
      <c r="C335" s="513" t="s">
        <v>261</v>
      </c>
      <c r="D335" s="17"/>
      <c r="E335" s="17"/>
      <c r="F335" s="517" t="s">
        <v>14</v>
      </c>
      <c r="G335" s="205">
        <v>120</v>
      </c>
      <c r="H335" s="209"/>
      <c r="I335" s="538"/>
      <c r="J335" s="12">
        <f t="shared" si="104"/>
        <v>0</v>
      </c>
      <c r="K335" s="11">
        <f t="shared" si="105"/>
        <v>0</v>
      </c>
      <c r="L335" s="12">
        <f t="shared" si="106"/>
        <v>0</v>
      </c>
      <c r="M335" s="242">
        <f t="shared" si="107"/>
        <v>0</v>
      </c>
      <c r="N335" s="916"/>
    </row>
    <row r="336" spans="1:14" s="44" customFormat="1" x14ac:dyDescent="0.2">
      <c r="A336" s="524"/>
      <c r="B336" s="540"/>
      <c r="C336" s="540"/>
      <c r="D336" s="85"/>
      <c r="E336" s="85"/>
      <c r="F336" s="82"/>
      <c r="G336" s="84"/>
      <c r="H336" s="638" t="s">
        <v>19</v>
      </c>
      <c r="I336" s="638"/>
      <c r="J336" s="638"/>
      <c r="K336" s="541">
        <f>SUM(K332:K335)</f>
        <v>0</v>
      </c>
      <c r="L336" s="542">
        <f>SUM(L332:L335)</f>
        <v>0</v>
      </c>
      <c r="M336" s="543">
        <f>SUM(M332:M335)</f>
        <v>0</v>
      </c>
      <c r="N336" s="17"/>
    </row>
    <row r="337" spans="1:14" s="44" customFormat="1" x14ac:dyDescent="0.2">
      <c r="A337" s="336"/>
      <c r="B337" s="338"/>
      <c r="C337" s="338"/>
      <c r="D337" s="337"/>
      <c r="E337" s="337"/>
      <c r="F337" s="314"/>
      <c r="G337" s="316"/>
      <c r="H337" s="332"/>
      <c r="I337" s="332"/>
      <c r="J337" s="332"/>
      <c r="K337" s="339"/>
      <c r="L337" s="340"/>
      <c r="M337" s="341"/>
      <c r="N337" s="320"/>
    </row>
    <row r="338" spans="1:14" s="44" customFormat="1" ht="12" x14ac:dyDescent="0.2">
      <c r="A338" s="524"/>
      <c r="B338" s="525" t="s">
        <v>391</v>
      </c>
      <c r="C338" s="525"/>
      <c r="D338" s="85"/>
      <c r="E338" s="85"/>
      <c r="F338" s="85"/>
      <c r="G338" s="526"/>
      <c r="H338" s="99"/>
      <c r="I338" s="527"/>
      <c r="J338" s="527"/>
      <c r="K338" s="528"/>
      <c r="L338" s="100"/>
      <c r="M338" s="251"/>
      <c r="N338" s="83"/>
    </row>
    <row r="339" spans="1:14" s="44" customFormat="1" ht="36" x14ac:dyDescent="0.2">
      <c r="A339" s="91" t="s">
        <v>1</v>
      </c>
      <c r="B339" s="91" t="s">
        <v>2</v>
      </c>
      <c r="C339" s="91" t="s">
        <v>178</v>
      </c>
      <c r="D339" s="269" t="s">
        <v>3</v>
      </c>
      <c r="E339" s="510" t="s">
        <v>177</v>
      </c>
      <c r="F339" s="91" t="s">
        <v>4</v>
      </c>
      <c r="G339" s="267" t="s">
        <v>5</v>
      </c>
      <c r="H339" s="70" t="s">
        <v>6</v>
      </c>
      <c r="I339" s="268" t="s">
        <v>7</v>
      </c>
      <c r="J339" s="511" t="s">
        <v>112</v>
      </c>
      <c r="K339" s="92" t="s">
        <v>8</v>
      </c>
      <c r="L339" s="70" t="s">
        <v>9</v>
      </c>
      <c r="M339" s="70" t="s">
        <v>10</v>
      </c>
      <c r="N339" s="270" t="s">
        <v>11</v>
      </c>
    </row>
    <row r="340" spans="1:14" s="44" customFormat="1" ht="12" x14ac:dyDescent="0.2">
      <c r="A340" s="529" t="s">
        <v>12</v>
      </c>
      <c r="B340" s="530" t="s">
        <v>73</v>
      </c>
      <c r="C340" s="530"/>
      <c r="D340" s="17"/>
      <c r="E340" s="17"/>
      <c r="F340" s="514" t="s">
        <v>14</v>
      </c>
      <c r="G340" s="15">
        <v>3000</v>
      </c>
      <c r="H340" s="209"/>
      <c r="I340" s="531"/>
      <c r="J340" s="12">
        <f t="shared" ref="J340:J349" si="108">H340*I340+H340</f>
        <v>0</v>
      </c>
      <c r="K340" s="11">
        <f t="shared" ref="K340:K349" si="109">G340*H340</f>
        <v>0</v>
      </c>
      <c r="L340" s="12">
        <f t="shared" ref="L340:L349" si="110">M340-K340</f>
        <v>0</v>
      </c>
      <c r="M340" s="242">
        <f t="shared" ref="M340:M349" si="111">G340*J340</f>
        <v>0</v>
      </c>
      <c r="N340" s="914" t="s">
        <v>334</v>
      </c>
    </row>
    <row r="341" spans="1:14" s="44" customFormat="1" ht="12" x14ac:dyDescent="0.2">
      <c r="A341" s="529" t="s">
        <v>15</v>
      </c>
      <c r="B341" s="530" t="s">
        <v>113</v>
      </c>
      <c r="C341" s="530"/>
      <c r="D341" s="17"/>
      <c r="E341" s="17"/>
      <c r="F341" s="514" t="s">
        <v>14</v>
      </c>
      <c r="G341" s="204">
        <v>500</v>
      </c>
      <c r="H341" s="209"/>
      <c r="I341" s="533"/>
      <c r="J341" s="12">
        <f t="shared" si="108"/>
        <v>0</v>
      </c>
      <c r="K341" s="11">
        <f t="shared" si="109"/>
        <v>0</v>
      </c>
      <c r="L341" s="12">
        <f t="shared" si="110"/>
        <v>0</v>
      </c>
      <c r="M341" s="242">
        <f t="shared" si="111"/>
        <v>0</v>
      </c>
      <c r="N341" s="916"/>
    </row>
    <row r="342" spans="1:14" s="44" customFormat="1" ht="24" x14ac:dyDescent="0.2">
      <c r="A342" s="529" t="s">
        <v>17</v>
      </c>
      <c r="B342" s="530" t="s">
        <v>430</v>
      </c>
      <c r="C342" s="513" t="s">
        <v>259</v>
      </c>
      <c r="D342" s="17"/>
      <c r="E342" s="17"/>
      <c r="F342" s="514" t="s">
        <v>14</v>
      </c>
      <c r="G342" s="204">
        <v>100</v>
      </c>
      <c r="H342" s="209"/>
      <c r="I342" s="533"/>
      <c r="J342" s="12">
        <f t="shared" si="108"/>
        <v>0</v>
      </c>
      <c r="K342" s="11">
        <f t="shared" si="109"/>
        <v>0</v>
      </c>
      <c r="L342" s="12">
        <f t="shared" si="110"/>
        <v>0</v>
      </c>
      <c r="M342" s="242">
        <f t="shared" si="111"/>
        <v>0</v>
      </c>
      <c r="N342" s="521" t="s">
        <v>195</v>
      </c>
    </row>
    <row r="343" spans="1:14" s="44" customFormat="1" ht="12" x14ac:dyDescent="0.2">
      <c r="A343" s="529" t="s">
        <v>22</v>
      </c>
      <c r="B343" s="530" t="s">
        <v>74</v>
      </c>
      <c r="C343" s="530"/>
      <c r="D343" s="17"/>
      <c r="E343" s="17"/>
      <c r="F343" s="514" t="s">
        <v>14</v>
      </c>
      <c r="G343" s="204">
        <v>120</v>
      </c>
      <c r="H343" s="209"/>
      <c r="I343" s="533"/>
      <c r="J343" s="12">
        <f t="shared" si="108"/>
        <v>0</v>
      </c>
      <c r="K343" s="11">
        <f t="shared" si="109"/>
        <v>0</v>
      </c>
      <c r="L343" s="12">
        <f t="shared" si="110"/>
        <v>0</v>
      </c>
      <c r="M343" s="242">
        <f t="shared" si="111"/>
        <v>0</v>
      </c>
      <c r="N343" s="914" t="s">
        <v>334</v>
      </c>
    </row>
    <row r="344" spans="1:14" s="44" customFormat="1" ht="12" x14ac:dyDescent="0.2">
      <c r="A344" s="534" t="s">
        <v>31</v>
      </c>
      <c r="B344" s="535" t="s">
        <v>148</v>
      </c>
      <c r="C344" s="530"/>
      <c r="D344" s="17"/>
      <c r="E344" s="17"/>
      <c r="F344" s="514" t="s">
        <v>30</v>
      </c>
      <c r="G344" s="204">
        <v>10</v>
      </c>
      <c r="H344" s="209"/>
      <c r="I344" s="533"/>
      <c r="J344" s="12">
        <f t="shared" si="108"/>
        <v>0</v>
      </c>
      <c r="K344" s="11">
        <f t="shared" si="109"/>
        <v>0</v>
      </c>
      <c r="L344" s="12">
        <f t="shared" si="110"/>
        <v>0</v>
      </c>
      <c r="M344" s="242">
        <f t="shared" si="111"/>
        <v>0</v>
      </c>
      <c r="N344" s="915"/>
    </row>
    <row r="345" spans="1:14" s="44" customFormat="1" ht="36" x14ac:dyDescent="0.2">
      <c r="A345" s="534" t="s">
        <v>32</v>
      </c>
      <c r="B345" s="536" t="s">
        <v>219</v>
      </c>
      <c r="C345" s="530"/>
      <c r="D345" s="17"/>
      <c r="E345" s="17"/>
      <c r="F345" s="514" t="s">
        <v>14</v>
      </c>
      <c r="G345" s="15">
        <v>80</v>
      </c>
      <c r="H345" s="209"/>
      <c r="I345" s="531"/>
      <c r="J345" s="12">
        <f t="shared" si="108"/>
        <v>0</v>
      </c>
      <c r="K345" s="11">
        <f t="shared" si="109"/>
        <v>0</v>
      </c>
      <c r="L345" s="12">
        <f t="shared" si="110"/>
        <v>0</v>
      </c>
      <c r="M345" s="242">
        <f t="shared" si="111"/>
        <v>0</v>
      </c>
      <c r="N345" s="916"/>
    </row>
    <row r="346" spans="1:14" s="44" customFormat="1" ht="60" x14ac:dyDescent="0.2">
      <c r="A346" s="534" t="s">
        <v>33</v>
      </c>
      <c r="B346" s="537" t="s">
        <v>250</v>
      </c>
      <c r="C346" s="530" t="s">
        <v>251</v>
      </c>
      <c r="D346" s="17"/>
      <c r="E346" s="17"/>
      <c r="F346" s="514" t="s">
        <v>46</v>
      </c>
      <c r="G346" s="205">
        <v>500</v>
      </c>
      <c r="H346" s="209"/>
      <c r="I346" s="538"/>
      <c r="J346" s="12">
        <f t="shared" si="108"/>
        <v>0</v>
      </c>
      <c r="K346" s="11">
        <f t="shared" si="109"/>
        <v>0</v>
      </c>
      <c r="L346" s="12">
        <f t="shared" si="110"/>
        <v>0</v>
      </c>
      <c r="M346" s="242">
        <f t="shared" si="111"/>
        <v>0</v>
      </c>
      <c r="N346" s="539" t="s">
        <v>195</v>
      </c>
    </row>
    <row r="347" spans="1:14" s="44" customFormat="1" ht="24" x14ac:dyDescent="0.2">
      <c r="A347" s="534">
        <v>8</v>
      </c>
      <c r="B347" s="537" t="s">
        <v>377</v>
      </c>
      <c r="C347" s="530" t="s">
        <v>378</v>
      </c>
      <c r="D347" s="17"/>
      <c r="E347" s="17"/>
      <c r="F347" s="514" t="s">
        <v>21</v>
      </c>
      <c r="G347" s="205">
        <v>1100</v>
      </c>
      <c r="H347" s="209"/>
      <c r="I347" s="538"/>
      <c r="J347" s="12">
        <f t="shared" si="108"/>
        <v>0</v>
      </c>
      <c r="K347" s="11">
        <f t="shared" si="109"/>
        <v>0</v>
      </c>
      <c r="L347" s="12">
        <f t="shared" si="110"/>
        <v>0</v>
      </c>
      <c r="M347" s="242">
        <f t="shared" si="111"/>
        <v>0</v>
      </c>
      <c r="N347" s="539" t="s">
        <v>195</v>
      </c>
    </row>
    <row r="348" spans="1:14" s="44" customFormat="1" ht="24" x14ac:dyDescent="0.2">
      <c r="A348" s="534">
        <v>9</v>
      </c>
      <c r="B348" s="537" t="s">
        <v>426</v>
      </c>
      <c r="C348" s="530" t="s">
        <v>427</v>
      </c>
      <c r="D348" s="17"/>
      <c r="E348" s="17"/>
      <c r="F348" s="514" t="s">
        <v>14</v>
      </c>
      <c r="G348" s="205">
        <v>5000</v>
      </c>
      <c r="H348" s="209"/>
      <c r="I348" s="538"/>
      <c r="J348" s="12">
        <f t="shared" si="108"/>
        <v>0</v>
      </c>
      <c r="K348" s="11">
        <f t="shared" si="109"/>
        <v>0</v>
      </c>
      <c r="L348" s="12">
        <f t="shared" si="110"/>
        <v>0</v>
      </c>
      <c r="M348" s="242">
        <f t="shared" si="111"/>
        <v>0</v>
      </c>
      <c r="N348" s="824" t="s">
        <v>195</v>
      </c>
    </row>
    <row r="349" spans="1:14" s="44" customFormat="1" ht="37.5" customHeight="1" x14ac:dyDescent="0.2">
      <c r="A349" s="534">
        <v>10</v>
      </c>
      <c r="B349" s="14" t="s">
        <v>370</v>
      </c>
      <c r="C349" s="14"/>
      <c r="D349" s="552"/>
      <c r="E349" s="17"/>
      <c r="F349" s="514" t="s">
        <v>21</v>
      </c>
      <c r="G349" s="15">
        <v>40</v>
      </c>
      <c r="H349" s="207"/>
      <c r="I349" s="13"/>
      <c r="J349" s="12">
        <f t="shared" si="108"/>
        <v>0</v>
      </c>
      <c r="K349" s="11">
        <f t="shared" si="109"/>
        <v>0</v>
      </c>
      <c r="L349" s="12">
        <f t="shared" si="110"/>
        <v>0</v>
      </c>
      <c r="M349" s="242">
        <f t="shared" si="111"/>
        <v>0</v>
      </c>
      <c r="N349" s="17" t="s">
        <v>334</v>
      </c>
    </row>
    <row r="350" spans="1:14" s="44" customFormat="1" x14ac:dyDescent="0.2">
      <c r="A350" s="524"/>
      <c r="B350" s="540"/>
      <c r="C350" s="540"/>
      <c r="D350" s="85"/>
      <c r="E350" s="85"/>
      <c r="F350" s="82"/>
      <c r="G350" s="84"/>
      <c r="H350" s="728" t="s">
        <v>19</v>
      </c>
      <c r="I350" s="728"/>
      <c r="J350" s="728"/>
      <c r="K350" s="541">
        <f>SUM(K340:K349)</f>
        <v>0</v>
      </c>
      <c r="L350" s="542">
        <f>SUM(L340:L349)</f>
        <v>0</v>
      </c>
      <c r="M350" s="543">
        <f>SUM(M340:M349)</f>
        <v>0</v>
      </c>
      <c r="N350" s="17"/>
    </row>
    <row r="351" spans="1:14" s="44" customFormat="1" x14ac:dyDescent="0.2">
      <c r="A351" s="154"/>
      <c r="B351" s="228"/>
      <c r="C351" s="228"/>
      <c r="D351" s="159"/>
      <c r="E351" s="159"/>
      <c r="F351" s="160"/>
      <c r="G351" s="155"/>
      <c r="H351" s="156"/>
      <c r="I351" s="127"/>
      <c r="J351" s="127"/>
      <c r="K351" s="114"/>
      <c r="L351" s="115"/>
      <c r="M351" s="246"/>
      <c r="N351" s="83"/>
    </row>
    <row r="352" spans="1:14" x14ac:dyDescent="0.2">
      <c r="A352" s="342"/>
      <c r="B352" s="342"/>
      <c r="C352" s="342"/>
      <c r="D352" s="342"/>
      <c r="E352" s="342"/>
      <c r="F352" s="342"/>
      <c r="G352" s="343"/>
      <c r="H352" s="344"/>
      <c r="I352" s="342"/>
      <c r="J352" s="345"/>
      <c r="K352" s="345"/>
      <c r="L352" s="345"/>
      <c r="M352" s="346"/>
      <c r="N352" s="650"/>
    </row>
    <row r="353" spans="1:14" s="9" customFormat="1" ht="12" x14ac:dyDescent="0.2">
      <c r="A353" s="524"/>
      <c r="B353" s="525" t="s">
        <v>456</v>
      </c>
      <c r="C353" s="525"/>
      <c r="D353" s="85"/>
      <c r="E353" s="85"/>
      <c r="F353" s="85"/>
      <c r="G353" s="526"/>
      <c r="H353" s="544"/>
      <c r="I353" s="527"/>
      <c r="J353" s="527"/>
      <c r="K353" s="528"/>
      <c r="L353" s="100"/>
      <c r="M353" s="251"/>
      <c r="N353" s="83"/>
    </row>
    <row r="354" spans="1:14" s="16" customFormat="1" ht="36" x14ac:dyDescent="0.2">
      <c r="A354" s="91" t="s">
        <v>1</v>
      </c>
      <c r="B354" s="91" t="s">
        <v>2</v>
      </c>
      <c r="C354" s="91" t="s">
        <v>178</v>
      </c>
      <c r="D354" s="269" t="s">
        <v>3</v>
      </c>
      <c r="E354" s="510" t="s">
        <v>177</v>
      </c>
      <c r="F354" s="91" t="s">
        <v>4</v>
      </c>
      <c r="G354" s="267" t="s">
        <v>5</v>
      </c>
      <c r="H354" s="70" t="s">
        <v>6</v>
      </c>
      <c r="I354" s="268" t="s">
        <v>7</v>
      </c>
      <c r="J354" s="511" t="s">
        <v>112</v>
      </c>
      <c r="K354" s="92" t="s">
        <v>8</v>
      </c>
      <c r="L354" s="70" t="s">
        <v>9</v>
      </c>
      <c r="M354" s="70" t="s">
        <v>10</v>
      </c>
      <c r="N354" s="270" t="s">
        <v>11</v>
      </c>
    </row>
    <row r="355" spans="1:14" s="9" customFormat="1" ht="48" x14ac:dyDescent="0.2">
      <c r="A355" s="534" t="s">
        <v>12</v>
      </c>
      <c r="B355" s="545" t="s">
        <v>124</v>
      </c>
      <c r="C355" s="530" t="s">
        <v>188</v>
      </c>
      <c r="D355" s="17"/>
      <c r="E355" s="17"/>
      <c r="F355" s="517" t="s">
        <v>14</v>
      </c>
      <c r="G355" s="15">
        <v>500</v>
      </c>
      <c r="H355" s="546"/>
      <c r="I355" s="531"/>
      <c r="J355" s="12">
        <f t="shared" ref="J355:J357" si="112">H355*I355+H355</f>
        <v>0</v>
      </c>
      <c r="K355" s="11">
        <f t="shared" ref="K355:K357" si="113">G355*H355</f>
        <v>0</v>
      </c>
      <c r="L355" s="12">
        <f t="shared" ref="L355:L357" si="114">M355-K355</f>
        <v>0</v>
      </c>
      <c r="M355" s="242">
        <f t="shared" ref="M355:M357" si="115">G355*J355</f>
        <v>0</v>
      </c>
      <c r="N355" s="914" t="s">
        <v>334</v>
      </c>
    </row>
    <row r="356" spans="1:14" s="9" customFormat="1" ht="48" x14ac:dyDescent="0.2">
      <c r="A356" s="547" t="s">
        <v>15</v>
      </c>
      <c r="B356" s="548" t="s">
        <v>125</v>
      </c>
      <c r="C356" s="530" t="s">
        <v>188</v>
      </c>
      <c r="D356" s="17"/>
      <c r="E356" s="17"/>
      <c r="F356" s="87" t="s">
        <v>14</v>
      </c>
      <c r="G356" s="204">
        <v>500</v>
      </c>
      <c r="H356" s="549"/>
      <c r="I356" s="533"/>
      <c r="J356" s="12">
        <f t="shared" si="112"/>
        <v>0</v>
      </c>
      <c r="K356" s="11">
        <f t="shared" si="113"/>
        <v>0</v>
      </c>
      <c r="L356" s="12">
        <f t="shared" si="114"/>
        <v>0</v>
      </c>
      <c r="M356" s="242">
        <f t="shared" si="115"/>
        <v>0</v>
      </c>
      <c r="N356" s="915"/>
    </row>
    <row r="357" spans="1:14" s="9" customFormat="1" ht="24" x14ac:dyDescent="0.2">
      <c r="A357" s="550" t="s">
        <v>17</v>
      </c>
      <c r="B357" s="530" t="s">
        <v>126</v>
      </c>
      <c r="C357" s="530" t="s">
        <v>188</v>
      </c>
      <c r="D357" s="17"/>
      <c r="E357" s="17"/>
      <c r="F357" s="514" t="s">
        <v>14</v>
      </c>
      <c r="G357" s="15">
        <v>500</v>
      </c>
      <c r="H357" s="551"/>
      <c r="I357" s="531"/>
      <c r="J357" s="12">
        <f t="shared" si="112"/>
        <v>0</v>
      </c>
      <c r="K357" s="11">
        <f t="shared" si="113"/>
        <v>0</v>
      </c>
      <c r="L357" s="12">
        <f t="shared" si="114"/>
        <v>0</v>
      </c>
      <c r="M357" s="242">
        <f t="shared" si="115"/>
        <v>0</v>
      </c>
      <c r="N357" s="916"/>
    </row>
    <row r="358" spans="1:14" s="9" customFormat="1" x14ac:dyDescent="0.2">
      <c r="A358" s="524"/>
      <c r="B358" s="540"/>
      <c r="C358" s="540"/>
      <c r="D358" s="85"/>
      <c r="E358" s="85"/>
      <c r="F358" s="82"/>
      <c r="G358" s="84"/>
      <c r="H358" s="207" t="s">
        <v>19</v>
      </c>
      <c r="I358" s="380"/>
      <c r="J358" s="380"/>
      <c r="K358" s="541">
        <f>SUM(K355:K357)</f>
        <v>0</v>
      </c>
      <c r="L358" s="542">
        <f>SUM(L355:L357)</f>
        <v>0</v>
      </c>
      <c r="M358" s="543">
        <f>SUM(M355:M357)</f>
        <v>0</v>
      </c>
      <c r="N358" s="17"/>
    </row>
    <row r="359" spans="1:14" s="9" customFormat="1" ht="12" x14ac:dyDescent="0.2">
      <c r="A359" s="86"/>
      <c r="B359" s="145"/>
      <c r="C359" s="145"/>
      <c r="D359" s="164"/>
      <c r="E359" s="164"/>
      <c r="F359" s="164"/>
      <c r="G359" s="165"/>
      <c r="H359" s="212"/>
      <c r="I359" s="156"/>
      <c r="J359" s="156"/>
      <c r="K359" s="94"/>
      <c r="L359" s="101"/>
      <c r="M359" s="253"/>
      <c r="N359" s="83"/>
    </row>
    <row r="360" spans="1:14" s="9" customFormat="1" ht="12" x14ac:dyDescent="0.2">
      <c r="A360" s="86"/>
      <c r="B360" s="229"/>
      <c r="C360" s="229"/>
      <c r="D360" s="164"/>
      <c r="E360" s="164"/>
      <c r="F360" s="164"/>
      <c r="G360" s="165"/>
      <c r="H360" s="212"/>
      <c r="I360" s="156"/>
      <c r="J360" s="156"/>
      <c r="K360" s="94"/>
      <c r="L360" s="100"/>
      <c r="M360" s="251"/>
      <c r="N360" s="83"/>
    </row>
    <row r="361" spans="1:14" x14ac:dyDescent="0.2">
      <c r="A361" s="161"/>
      <c r="B361" s="128"/>
      <c r="C361" s="128"/>
      <c r="D361" s="161"/>
      <c r="E361" s="161"/>
      <c r="F361" s="161"/>
      <c r="G361" s="162"/>
      <c r="H361" s="211"/>
      <c r="I361" s="161"/>
      <c r="J361" s="163"/>
      <c r="K361" s="98"/>
      <c r="L361" s="98"/>
      <c r="M361" s="252"/>
      <c r="N361" s="651"/>
    </row>
    <row r="362" spans="1:14" ht="27.75" customHeight="1" x14ac:dyDescent="0.2">
      <c r="A362" s="524"/>
      <c r="B362" s="102" t="s">
        <v>457</v>
      </c>
      <c r="C362" s="102"/>
      <c r="D362" s="568"/>
      <c r="E362" s="568"/>
      <c r="F362" s="102"/>
      <c r="G362" s="103"/>
      <c r="H362" s="102"/>
      <c r="I362" s="102"/>
      <c r="J362" s="191"/>
      <c r="K362" s="99"/>
      <c r="L362" s="100"/>
      <c r="M362" s="251"/>
      <c r="N362" s="651"/>
    </row>
    <row r="363" spans="1:14" ht="37.5" customHeight="1" x14ac:dyDescent="0.2">
      <c r="A363" s="91" t="s">
        <v>1</v>
      </c>
      <c r="B363" s="91" t="s">
        <v>2</v>
      </c>
      <c r="C363" s="91" t="s">
        <v>178</v>
      </c>
      <c r="D363" s="269" t="s">
        <v>3</v>
      </c>
      <c r="E363" s="510" t="s">
        <v>177</v>
      </c>
      <c r="F363" s="91" t="s">
        <v>4</v>
      </c>
      <c r="G363" s="267" t="s">
        <v>5</v>
      </c>
      <c r="H363" s="70" t="s">
        <v>6</v>
      </c>
      <c r="I363" s="268" t="s">
        <v>7</v>
      </c>
      <c r="J363" s="511" t="s">
        <v>112</v>
      </c>
      <c r="K363" s="92" t="s">
        <v>8</v>
      </c>
      <c r="L363" s="70" t="s">
        <v>9</v>
      </c>
      <c r="M363" s="70" t="s">
        <v>10</v>
      </c>
      <c r="N363" s="270" t="s">
        <v>11</v>
      </c>
    </row>
    <row r="364" spans="1:14" x14ac:dyDescent="0.2">
      <c r="A364" s="550">
        <v>1</v>
      </c>
      <c r="B364" s="14" t="s">
        <v>75</v>
      </c>
      <c r="C364" s="532"/>
      <c r="D364" s="569"/>
      <c r="E364" s="569"/>
      <c r="F364" s="17" t="s">
        <v>46</v>
      </c>
      <c r="G364" s="570">
        <v>1500</v>
      </c>
      <c r="H364" s="571"/>
      <c r="I364" s="572"/>
      <c r="J364" s="12">
        <f t="shared" ref="J364:J380" si="116">H364*I364+H364</f>
        <v>0</v>
      </c>
      <c r="K364" s="11">
        <f t="shared" ref="K364:K380" si="117">G364*H364</f>
        <v>0</v>
      </c>
      <c r="L364" s="12">
        <f t="shared" ref="L364:L380" si="118">M364-K364</f>
        <v>0</v>
      </c>
      <c r="M364" s="242">
        <f t="shared" ref="M364:M380" si="119">G364*J364</f>
        <v>0</v>
      </c>
      <c r="N364" s="911" t="s">
        <v>334</v>
      </c>
    </row>
    <row r="365" spans="1:14" ht="24" x14ac:dyDescent="0.2">
      <c r="A365" s="550">
        <v>2</v>
      </c>
      <c r="B365" s="14" t="s">
        <v>149</v>
      </c>
      <c r="C365" s="532"/>
      <c r="D365" s="569"/>
      <c r="E365" s="569"/>
      <c r="F365" s="17" t="s">
        <v>14</v>
      </c>
      <c r="G365" s="15">
        <v>12000</v>
      </c>
      <c r="H365" s="571"/>
      <c r="I365" s="572"/>
      <c r="J365" s="12">
        <f t="shared" si="116"/>
        <v>0</v>
      </c>
      <c r="K365" s="11">
        <f t="shared" si="117"/>
        <v>0</v>
      </c>
      <c r="L365" s="12">
        <f t="shared" si="118"/>
        <v>0</v>
      </c>
      <c r="M365" s="242">
        <f t="shared" si="119"/>
        <v>0</v>
      </c>
      <c r="N365" s="912"/>
    </row>
    <row r="366" spans="1:14" ht="24" x14ac:dyDescent="0.2">
      <c r="A366" s="550">
        <v>3</v>
      </c>
      <c r="B366" s="656" t="s">
        <v>76</v>
      </c>
      <c r="C366" s="573"/>
      <c r="D366" s="574"/>
      <c r="E366" s="574"/>
      <c r="F366" s="77" t="s">
        <v>14</v>
      </c>
      <c r="G366" s="575">
        <v>1400</v>
      </c>
      <c r="H366" s="571"/>
      <c r="I366" s="572"/>
      <c r="J366" s="12">
        <f t="shared" si="116"/>
        <v>0</v>
      </c>
      <c r="K366" s="11">
        <f t="shared" si="117"/>
        <v>0</v>
      </c>
      <c r="L366" s="12">
        <f t="shared" si="118"/>
        <v>0</v>
      </c>
      <c r="M366" s="242">
        <f t="shared" si="119"/>
        <v>0</v>
      </c>
      <c r="N366" s="912"/>
    </row>
    <row r="367" spans="1:14" ht="36" x14ac:dyDescent="0.2">
      <c r="A367" s="550">
        <v>4</v>
      </c>
      <c r="B367" s="656" t="s">
        <v>77</v>
      </c>
      <c r="C367" s="573"/>
      <c r="D367" s="574"/>
      <c r="E367" s="574"/>
      <c r="F367" s="77" t="s">
        <v>78</v>
      </c>
      <c r="G367" s="575">
        <v>70</v>
      </c>
      <c r="H367" s="571"/>
      <c r="I367" s="572"/>
      <c r="J367" s="12">
        <f t="shared" si="116"/>
        <v>0</v>
      </c>
      <c r="K367" s="11">
        <f t="shared" si="117"/>
        <v>0</v>
      </c>
      <c r="L367" s="12">
        <f t="shared" si="118"/>
        <v>0</v>
      </c>
      <c r="M367" s="242">
        <f t="shared" si="119"/>
        <v>0</v>
      </c>
      <c r="N367" s="912"/>
    </row>
    <row r="368" spans="1:14" x14ac:dyDescent="0.2">
      <c r="A368" s="550">
        <v>5</v>
      </c>
      <c r="B368" s="657" t="s">
        <v>79</v>
      </c>
      <c r="C368" s="576"/>
      <c r="D368" s="577"/>
      <c r="E368" s="577"/>
      <c r="F368" s="578" t="s">
        <v>46</v>
      </c>
      <c r="G368" s="579">
        <v>50</v>
      </c>
      <c r="H368" s="571"/>
      <c r="I368" s="572"/>
      <c r="J368" s="12">
        <f t="shared" si="116"/>
        <v>0</v>
      </c>
      <c r="K368" s="11">
        <f t="shared" si="117"/>
        <v>0</v>
      </c>
      <c r="L368" s="12">
        <f t="shared" si="118"/>
        <v>0</v>
      </c>
      <c r="M368" s="242">
        <f t="shared" si="119"/>
        <v>0</v>
      </c>
      <c r="N368" s="912"/>
    </row>
    <row r="369" spans="1:14" x14ac:dyDescent="0.2">
      <c r="A369" s="550">
        <v>6</v>
      </c>
      <c r="B369" s="657" t="s">
        <v>80</v>
      </c>
      <c r="C369" s="576" t="s">
        <v>190</v>
      </c>
      <c r="D369" s="577"/>
      <c r="E369" s="577"/>
      <c r="F369" s="578" t="s">
        <v>14</v>
      </c>
      <c r="G369" s="579">
        <v>150</v>
      </c>
      <c r="H369" s="571"/>
      <c r="I369" s="572"/>
      <c r="J369" s="12">
        <f t="shared" si="116"/>
        <v>0</v>
      </c>
      <c r="K369" s="11">
        <f t="shared" si="117"/>
        <v>0</v>
      </c>
      <c r="L369" s="12">
        <f t="shared" si="118"/>
        <v>0</v>
      </c>
      <c r="M369" s="242">
        <f t="shared" si="119"/>
        <v>0</v>
      </c>
      <c r="N369" s="912"/>
    </row>
    <row r="370" spans="1:14" x14ac:dyDescent="0.2">
      <c r="A370" s="550">
        <v>7</v>
      </c>
      <c r="B370" s="658" t="s">
        <v>81</v>
      </c>
      <c r="C370" s="576" t="s">
        <v>190</v>
      </c>
      <c r="D370" s="580"/>
      <c r="E370" s="580"/>
      <c r="F370" s="581" t="s">
        <v>14</v>
      </c>
      <c r="G370" s="575">
        <v>70</v>
      </c>
      <c r="H370" s="571"/>
      <c r="I370" s="572"/>
      <c r="J370" s="12">
        <f t="shared" si="116"/>
        <v>0</v>
      </c>
      <c r="K370" s="11">
        <f t="shared" si="117"/>
        <v>0</v>
      </c>
      <c r="L370" s="12">
        <f t="shared" si="118"/>
        <v>0</v>
      </c>
      <c r="M370" s="242">
        <f t="shared" si="119"/>
        <v>0</v>
      </c>
      <c r="N370" s="912"/>
    </row>
    <row r="371" spans="1:14" ht="24" x14ac:dyDescent="0.2">
      <c r="A371" s="550">
        <v>8</v>
      </c>
      <c r="B371" s="657" t="s">
        <v>228</v>
      </c>
      <c r="C371" s="576" t="s">
        <v>229</v>
      </c>
      <c r="D371" s="577"/>
      <c r="E371" s="577"/>
      <c r="F371" s="582" t="s">
        <v>227</v>
      </c>
      <c r="G371" s="579">
        <v>300</v>
      </c>
      <c r="H371" s="571"/>
      <c r="I371" s="572"/>
      <c r="J371" s="12">
        <f t="shared" si="116"/>
        <v>0</v>
      </c>
      <c r="K371" s="11">
        <f t="shared" si="117"/>
        <v>0</v>
      </c>
      <c r="L371" s="12">
        <f t="shared" si="118"/>
        <v>0</v>
      </c>
      <c r="M371" s="242">
        <f t="shared" si="119"/>
        <v>0</v>
      </c>
      <c r="N371" s="912"/>
    </row>
    <row r="372" spans="1:14" ht="24" x14ac:dyDescent="0.2">
      <c r="A372" s="550">
        <v>9</v>
      </c>
      <c r="B372" s="657" t="s">
        <v>285</v>
      </c>
      <c r="C372" s="662" t="s">
        <v>286</v>
      </c>
      <c r="D372" s="577"/>
      <c r="E372" s="577"/>
      <c r="F372" s="582" t="s">
        <v>227</v>
      </c>
      <c r="G372" s="579">
        <v>120</v>
      </c>
      <c r="H372" s="571"/>
      <c r="I372" s="572"/>
      <c r="J372" s="12">
        <f t="shared" si="116"/>
        <v>0</v>
      </c>
      <c r="K372" s="11">
        <f t="shared" si="117"/>
        <v>0</v>
      </c>
      <c r="L372" s="12">
        <f t="shared" si="118"/>
        <v>0</v>
      </c>
      <c r="M372" s="242">
        <f t="shared" si="119"/>
        <v>0</v>
      </c>
      <c r="N372" s="912"/>
    </row>
    <row r="373" spans="1:14" x14ac:dyDescent="0.2">
      <c r="A373" s="550">
        <v>10</v>
      </c>
      <c r="B373" s="93" t="s">
        <v>82</v>
      </c>
      <c r="C373" s="530"/>
      <c r="D373" s="661"/>
      <c r="E373" s="577"/>
      <c r="F373" s="582" t="s">
        <v>14</v>
      </c>
      <c r="G373" s="579">
        <v>10</v>
      </c>
      <c r="H373" s="571"/>
      <c r="I373" s="572"/>
      <c r="J373" s="12">
        <f t="shared" si="116"/>
        <v>0</v>
      </c>
      <c r="K373" s="11">
        <f t="shared" si="117"/>
        <v>0</v>
      </c>
      <c r="L373" s="12">
        <f t="shared" si="118"/>
        <v>0</v>
      </c>
      <c r="M373" s="242">
        <f t="shared" si="119"/>
        <v>0</v>
      </c>
      <c r="N373" s="912"/>
    </row>
    <row r="374" spans="1:14" x14ac:dyDescent="0.2">
      <c r="A374" s="550">
        <v>11</v>
      </c>
      <c r="B374" s="659" t="s">
        <v>83</v>
      </c>
      <c r="C374" s="663"/>
      <c r="D374" s="577"/>
      <c r="E374" s="577"/>
      <c r="F374" s="582" t="s">
        <v>14</v>
      </c>
      <c r="G374" s="579">
        <v>10</v>
      </c>
      <c r="H374" s="571"/>
      <c r="I374" s="572"/>
      <c r="J374" s="12">
        <f t="shared" si="116"/>
        <v>0</v>
      </c>
      <c r="K374" s="11">
        <f t="shared" si="117"/>
        <v>0</v>
      </c>
      <c r="L374" s="12">
        <f t="shared" si="118"/>
        <v>0</v>
      </c>
      <c r="M374" s="242">
        <f t="shared" si="119"/>
        <v>0</v>
      </c>
      <c r="N374" s="912"/>
    </row>
    <row r="375" spans="1:14" ht="24" x14ac:dyDescent="0.2">
      <c r="A375" s="550">
        <v>12</v>
      </c>
      <c r="B375" s="657" t="s">
        <v>130</v>
      </c>
      <c r="C375" s="576"/>
      <c r="D375" s="577"/>
      <c r="E375" s="577"/>
      <c r="F375" s="582" t="s">
        <v>14</v>
      </c>
      <c r="G375" s="579">
        <v>5</v>
      </c>
      <c r="H375" s="571"/>
      <c r="I375" s="572"/>
      <c r="J375" s="12">
        <f t="shared" si="116"/>
        <v>0</v>
      </c>
      <c r="K375" s="11">
        <f t="shared" si="117"/>
        <v>0</v>
      </c>
      <c r="L375" s="12">
        <f t="shared" si="118"/>
        <v>0</v>
      </c>
      <c r="M375" s="242">
        <f t="shared" si="119"/>
        <v>0</v>
      </c>
      <c r="N375" s="912"/>
    </row>
    <row r="376" spans="1:14" x14ac:dyDescent="0.2">
      <c r="A376" s="550">
        <v>13</v>
      </c>
      <c r="B376" s="657" t="s">
        <v>84</v>
      </c>
      <c r="C376" s="576"/>
      <c r="D376" s="577"/>
      <c r="E376" s="577"/>
      <c r="F376" s="582" t="s">
        <v>14</v>
      </c>
      <c r="G376" s="579">
        <v>20</v>
      </c>
      <c r="H376" s="571"/>
      <c r="I376" s="572"/>
      <c r="J376" s="12">
        <f t="shared" si="116"/>
        <v>0</v>
      </c>
      <c r="K376" s="11">
        <f t="shared" si="117"/>
        <v>0</v>
      </c>
      <c r="L376" s="12">
        <f t="shared" si="118"/>
        <v>0</v>
      </c>
      <c r="M376" s="242">
        <f t="shared" si="119"/>
        <v>0</v>
      </c>
      <c r="N376" s="912"/>
    </row>
    <row r="377" spans="1:14" x14ac:dyDescent="0.2">
      <c r="A377" s="550">
        <v>14</v>
      </c>
      <c r="B377" s="657" t="s">
        <v>85</v>
      </c>
      <c r="C377" s="576" t="s">
        <v>189</v>
      </c>
      <c r="D377" s="577"/>
      <c r="E377" s="577"/>
      <c r="F377" s="582" t="s">
        <v>14</v>
      </c>
      <c r="G377" s="579">
        <v>30</v>
      </c>
      <c r="H377" s="571"/>
      <c r="I377" s="572"/>
      <c r="J377" s="12">
        <f t="shared" si="116"/>
        <v>0</v>
      </c>
      <c r="K377" s="11">
        <f t="shared" si="117"/>
        <v>0</v>
      </c>
      <c r="L377" s="12">
        <f t="shared" si="118"/>
        <v>0</v>
      </c>
      <c r="M377" s="242">
        <f t="shared" si="119"/>
        <v>0</v>
      </c>
      <c r="N377" s="912"/>
    </row>
    <row r="378" spans="1:14" ht="24" x14ac:dyDescent="0.2">
      <c r="A378" s="550">
        <v>15</v>
      </c>
      <c r="B378" s="657" t="s">
        <v>86</v>
      </c>
      <c r="C378" s="576"/>
      <c r="D378" s="577"/>
      <c r="E378" s="577"/>
      <c r="F378" s="582" t="s">
        <v>14</v>
      </c>
      <c r="G378" s="579">
        <v>80</v>
      </c>
      <c r="H378" s="571"/>
      <c r="I378" s="572"/>
      <c r="J378" s="12">
        <f t="shared" si="116"/>
        <v>0</v>
      </c>
      <c r="K378" s="11">
        <f t="shared" si="117"/>
        <v>0</v>
      </c>
      <c r="L378" s="12">
        <f t="shared" si="118"/>
        <v>0</v>
      </c>
      <c r="M378" s="242">
        <f t="shared" si="119"/>
        <v>0</v>
      </c>
      <c r="N378" s="912"/>
    </row>
    <row r="379" spans="1:14" x14ac:dyDescent="0.2">
      <c r="A379" s="550">
        <v>16</v>
      </c>
      <c r="B379" s="660" t="s">
        <v>87</v>
      </c>
      <c r="C379" s="583"/>
      <c r="D379" s="584"/>
      <c r="E379" s="584"/>
      <c r="F379" s="585" t="s">
        <v>14</v>
      </c>
      <c r="G379" s="586">
        <v>4</v>
      </c>
      <c r="H379" s="587"/>
      <c r="I379" s="572"/>
      <c r="J379" s="12">
        <f t="shared" si="116"/>
        <v>0</v>
      </c>
      <c r="K379" s="11">
        <f t="shared" si="117"/>
        <v>0</v>
      </c>
      <c r="L379" s="12">
        <f t="shared" si="118"/>
        <v>0</v>
      </c>
      <c r="M379" s="242">
        <f t="shared" si="119"/>
        <v>0</v>
      </c>
      <c r="N379" s="912"/>
    </row>
    <row r="380" spans="1:14" x14ac:dyDescent="0.2">
      <c r="A380" s="550">
        <v>17</v>
      </c>
      <c r="B380" s="513" t="s">
        <v>88</v>
      </c>
      <c r="C380" s="530"/>
      <c r="D380" s="588"/>
      <c r="E380" s="588"/>
      <c r="F380" s="589" t="s">
        <v>14</v>
      </c>
      <c r="G380" s="570">
        <v>7</v>
      </c>
      <c r="H380" s="590"/>
      <c r="I380" s="591"/>
      <c r="J380" s="12">
        <f t="shared" si="116"/>
        <v>0</v>
      </c>
      <c r="K380" s="11">
        <f t="shared" si="117"/>
        <v>0</v>
      </c>
      <c r="L380" s="12">
        <f t="shared" si="118"/>
        <v>0</v>
      </c>
      <c r="M380" s="242">
        <f t="shared" si="119"/>
        <v>0</v>
      </c>
      <c r="N380" s="913"/>
    </row>
    <row r="381" spans="1:14" ht="19.5" customHeight="1" x14ac:dyDescent="0.2">
      <c r="A381" s="524"/>
      <c r="B381" s="540"/>
      <c r="C381" s="540"/>
      <c r="D381" s="540"/>
      <c r="E381" s="540"/>
      <c r="F381" s="592"/>
      <c r="G381" s="526"/>
      <c r="H381" s="207" t="s">
        <v>19</v>
      </c>
      <c r="I381" s="380"/>
      <c r="J381" s="380"/>
      <c r="K381" s="541">
        <f>SUM(K364:K380)</f>
        <v>0</v>
      </c>
      <c r="L381" s="542">
        <f>SUM(L364:L380)</f>
        <v>0</v>
      </c>
      <c r="M381" s="543">
        <f>SUM(M364:M380)</f>
        <v>0</v>
      </c>
      <c r="N381" s="561"/>
    </row>
    <row r="382" spans="1:14" ht="19.5" customHeight="1" x14ac:dyDescent="0.2">
      <c r="A382" s="524"/>
      <c r="B382" s="540"/>
      <c r="C382" s="540"/>
      <c r="D382" s="540"/>
      <c r="E382" s="540"/>
      <c r="F382" s="592"/>
      <c r="G382" s="526"/>
      <c r="H382" s="94"/>
      <c r="I382" s="198"/>
      <c r="J382" s="198"/>
      <c r="K382" s="671"/>
      <c r="L382" s="672"/>
      <c r="M382" s="673"/>
      <c r="N382" s="652"/>
    </row>
    <row r="383" spans="1:14" ht="27.75" customHeight="1" x14ac:dyDescent="0.2">
      <c r="A383" s="524"/>
      <c r="B383" s="554" t="s">
        <v>458</v>
      </c>
      <c r="C383" s="554"/>
      <c r="D383" s="540"/>
      <c r="E383" s="540"/>
      <c r="F383" s="592"/>
      <c r="G383" s="526"/>
      <c r="H383" s="94"/>
      <c r="I383" s="94"/>
      <c r="J383" s="94"/>
      <c r="K383" s="104"/>
      <c r="L383" s="105"/>
      <c r="M383" s="254"/>
      <c r="N383" s="651"/>
    </row>
    <row r="384" spans="1:14" ht="38.25" customHeight="1" x14ac:dyDescent="0.2">
      <c r="A384" s="91" t="s">
        <v>1</v>
      </c>
      <c r="B384" s="91" t="s">
        <v>2</v>
      </c>
      <c r="C384" s="91" t="s">
        <v>178</v>
      </c>
      <c r="D384" s="269" t="s">
        <v>3</v>
      </c>
      <c r="E384" s="510" t="s">
        <v>177</v>
      </c>
      <c r="F384" s="91" t="s">
        <v>4</v>
      </c>
      <c r="G384" s="267" t="s">
        <v>5</v>
      </c>
      <c r="H384" s="70" t="s">
        <v>6</v>
      </c>
      <c r="I384" s="268" t="s">
        <v>7</v>
      </c>
      <c r="J384" s="511" t="s">
        <v>112</v>
      </c>
      <c r="K384" s="92" t="s">
        <v>8</v>
      </c>
      <c r="L384" s="70" t="s">
        <v>9</v>
      </c>
      <c r="M384" s="70" t="s">
        <v>10</v>
      </c>
      <c r="N384" s="270" t="s">
        <v>11</v>
      </c>
    </row>
    <row r="385" spans="1:14" ht="101.25" customHeight="1" x14ac:dyDescent="0.2">
      <c r="A385" s="512">
        <v>1</v>
      </c>
      <c r="B385" s="14" t="s">
        <v>243</v>
      </c>
      <c r="C385" s="14" t="s">
        <v>244</v>
      </c>
      <c r="D385" s="664"/>
      <c r="E385" s="664"/>
      <c r="F385" s="512" t="s">
        <v>14</v>
      </c>
      <c r="G385" s="665">
        <v>700</v>
      </c>
      <c r="H385" s="666"/>
      <c r="I385" s="531"/>
      <c r="J385" s="12">
        <f>H385*I385+H385</f>
        <v>0</v>
      </c>
      <c r="K385" s="11">
        <f>G385*H385</f>
        <v>0</v>
      </c>
      <c r="L385" s="12">
        <f>M385-K385</f>
        <v>0</v>
      </c>
      <c r="M385" s="242">
        <f>G385*J385</f>
        <v>0</v>
      </c>
      <c r="N385" s="561" t="s">
        <v>104</v>
      </c>
    </row>
    <row r="386" spans="1:14" x14ac:dyDescent="0.2">
      <c r="A386" s="553"/>
      <c r="B386" s="553"/>
      <c r="C386" s="553"/>
      <c r="D386" s="553"/>
      <c r="E386" s="553"/>
      <c r="F386" s="553"/>
      <c r="G386" s="555"/>
      <c r="H386" s="207" t="s">
        <v>19</v>
      </c>
      <c r="I386" s="667"/>
      <c r="J386" s="668"/>
      <c r="K386" s="669">
        <f>SUM(K385)</f>
        <v>0</v>
      </c>
      <c r="L386" s="669">
        <f>SUM(L385)</f>
        <v>0</v>
      </c>
      <c r="M386" s="670">
        <f>SUM(M385)</f>
        <v>0</v>
      </c>
      <c r="N386" s="561"/>
    </row>
    <row r="387" spans="1:14" x14ac:dyDescent="0.2">
      <c r="A387" s="161"/>
      <c r="B387" s="128"/>
      <c r="C387" s="128"/>
      <c r="D387" s="161"/>
      <c r="E387" s="161"/>
      <c r="F387" s="161"/>
      <c r="G387" s="162"/>
      <c r="H387" s="211"/>
      <c r="I387" s="161"/>
      <c r="J387" s="163"/>
      <c r="K387" s="98"/>
      <c r="L387" s="98"/>
      <c r="M387" s="252"/>
      <c r="N387" s="651"/>
    </row>
    <row r="388" spans="1:14" x14ac:dyDescent="0.2">
      <c r="A388" s="161"/>
      <c r="B388" s="231"/>
      <c r="C388" s="231"/>
      <c r="D388" s="161"/>
      <c r="E388" s="161"/>
      <c r="F388" s="161"/>
      <c r="G388" s="162"/>
      <c r="H388" s="211"/>
      <c r="I388" s="161"/>
      <c r="J388" s="163"/>
      <c r="K388" s="98"/>
      <c r="L388" s="98"/>
      <c r="M388" s="252"/>
      <c r="N388" s="651"/>
    </row>
    <row r="389" spans="1:14" x14ac:dyDescent="0.2">
      <c r="A389" s="553"/>
      <c r="B389" s="554" t="s">
        <v>459</v>
      </c>
      <c r="C389" s="554"/>
      <c r="D389" s="217"/>
      <c r="E389" s="217"/>
      <c r="F389" s="553"/>
      <c r="G389" s="555"/>
      <c r="I389" s="553"/>
      <c r="J389" s="98"/>
      <c r="K389" s="98"/>
      <c r="L389" s="98"/>
      <c r="M389" s="252"/>
      <c r="N389" s="651"/>
    </row>
    <row r="390" spans="1:14" ht="36" x14ac:dyDescent="0.2">
      <c r="A390" s="91" t="s">
        <v>1</v>
      </c>
      <c r="B390" s="91" t="s">
        <v>2</v>
      </c>
      <c r="C390" s="91" t="s">
        <v>178</v>
      </c>
      <c r="D390" s="269" t="s">
        <v>3</v>
      </c>
      <c r="E390" s="510" t="s">
        <v>177</v>
      </c>
      <c r="F390" s="91" t="s">
        <v>4</v>
      </c>
      <c r="G390" s="267" t="s">
        <v>5</v>
      </c>
      <c r="H390" s="70" t="s">
        <v>6</v>
      </c>
      <c r="I390" s="268" t="s">
        <v>7</v>
      </c>
      <c r="J390" s="511" t="s">
        <v>112</v>
      </c>
      <c r="K390" s="92" t="s">
        <v>8</v>
      </c>
      <c r="L390" s="70" t="s">
        <v>9</v>
      </c>
      <c r="M390" s="70" t="s">
        <v>10</v>
      </c>
      <c r="N390" s="270" t="s">
        <v>11</v>
      </c>
    </row>
    <row r="391" spans="1:14" ht="110.25" customHeight="1" x14ac:dyDescent="0.2">
      <c r="A391" s="556">
        <v>1</v>
      </c>
      <c r="B391" s="557" t="s">
        <v>220</v>
      </c>
      <c r="C391" s="557" t="s">
        <v>221</v>
      </c>
      <c r="D391" s="556"/>
      <c r="E391" s="556"/>
      <c r="F391" s="556" t="s">
        <v>30</v>
      </c>
      <c r="G391" s="558">
        <v>50</v>
      </c>
      <c r="H391" s="559"/>
      <c r="I391" s="560"/>
      <c r="J391" s="12">
        <f t="shared" ref="J391:J397" si="120">H391*I391+H391</f>
        <v>0</v>
      </c>
      <c r="K391" s="11">
        <f t="shared" ref="K391:K397" si="121">G391*H391</f>
        <v>0</v>
      </c>
      <c r="L391" s="12">
        <f t="shared" ref="L391:L397" si="122">M391-K391</f>
        <v>0</v>
      </c>
      <c r="M391" s="242">
        <f t="shared" ref="M391:M397" si="123">G391*J391</f>
        <v>0</v>
      </c>
      <c r="N391" s="561" t="s">
        <v>383</v>
      </c>
    </row>
    <row r="392" spans="1:14" ht="30" customHeight="1" x14ac:dyDescent="0.2">
      <c r="A392" s="556">
        <v>2</v>
      </c>
      <c r="B392" s="557" t="s">
        <v>222</v>
      </c>
      <c r="C392" s="557" t="s">
        <v>221</v>
      </c>
      <c r="D392" s="556"/>
      <c r="E392" s="556"/>
      <c r="F392" s="556" t="s">
        <v>30</v>
      </c>
      <c r="G392" s="558">
        <v>300</v>
      </c>
      <c r="H392" s="559"/>
      <c r="I392" s="560"/>
      <c r="J392" s="12">
        <f t="shared" si="120"/>
        <v>0</v>
      </c>
      <c r="K392" s="11">
        <f t="shared" si="121"/>
        <v>0</v>
      </c>
      <c r="L392" s="12">
        <f t="shared" si="122"/>
        <v>0</v>
      </c>
      <c r="M392" s="242">
        <f t="shared" si="123"/>
        <v>0</v>
      </c>
      <c r="N392" s="561" t="s">
        <v>383</v>
      </c>
    </row>
    <row r="393" spans="1:14" ht="33" customHeight="1" x14ac:dyDescent="0.2">
      <c r="A393" s="556">
        <v>3</v>
      </c>
      <c r="B393" s="557" t="s">
        <v>223</v>
      </c>
      <c r="C393" s="557" t="s">
        <v>224</v>
      </c>
      <c r="D393" s="556"/>
      <c r="E393" s="556"/>
      <c r="F393" s="556" t="s">
        <v>30</v>
      </c>
      <c r="G393" s="558">
        <v>250</v>
      </c>
      <c r="H393" s="559"/>
      <c r="I393" s="560"/>
      <c r="J393" s="12">
        <f t="shared" si="120"/>
        <v>0</v>
      </c>
      <c r="K393" s="11">
        <f t="shared" si="121"/>
        <v>0</v>
      </c>
      <c r="L393" s="12">
        <f t="shared" si="122"/>
        <v>0</v>
      </c>
      <c r="M393" s="242">
        <f t="shared" si="123"/>
        <v>0</v>
      </c>
      <c r="N393" s="561" t="s">
        <v>383</v>
      </c>
    </row>
    <row r="394" spans="1:14" ht="120" customHeight="1" x14ac:dyDescent="0.2">
      <c r="A394" s="556">
        <v>4</v>
      </c>
      <c r="B394" s="557" t="s">
        <v>169</v>
      </c>
      <c r="C394" s="557"/>
      <c r="D394" s="556"/>
      <c r="E394" s="556"/>
      <c r="F394" s="556" t="s">
        <v>14</v>
      </c>
      <c r="G394" s="558">
        <v>105</v>
      </c>
      <c r="H394" s="559"/>
      <c r="I394" s="560"/>
      <c r="J394" s="12">
        <f t="shared" si="120"/>
        <v>0</v>
      </c>
      <c r="K394" s="11">
        <f t="shared" si="121"/>
        <v>0</v>
      </c>
      <c r="L394" s="12">
        <f t="shared" si="122"/>
        <v>0</v>
      </c>
      <c r="M394" s="242">
        <f t="shared" si="123"/>
        <v>0</v>
      </c>
      <c r="N394" s="561" t="s">
        <v>195</v>
      </c>
    </row>
    <row r="395" spans="1:14" ht="154.5" customHeight="1" x14ac:dyDescent="0.2">
      <c r="A395" s="556">
        <v>5</v>
      </c>
      <c r="B395" s="655" t="s">
        <v>170</v>
      </c>
      <c r="C395" s="557"/>
      <c r="D395" s="556"/>
      <c r="E395" s="556"/>
      <c r="F395" s="556" t="s">
        <v>14</v>
      </c>
      <c r="G395" s="558">
        <v>268</v>
      </c>
      <c r="H395" s="559"/>
      <c r="I395" s="560"/>
      <c r="J395" s="12">
        <f t="shared" si="120"/>
        <v>0</v>
      </c>
      <c r="K395" s="11">
        <f t="shared" si="121"/>
        <v>0</v>
      </c>
      <c r="L395" s="12">
        <f t="shared" si="122"/>
        <v>0</v>
      </c>
      <c r="M395" s="242">
        <f t="shared" si="123"/>
        <v>0</v>
      </c>
      <c r="N395" s="561" t="s">
        <v>195</v>
      </c>
    </row>
    <row r="396" spans="1:14" ht="126" customHeight="1" x14ac:dyDescent="0.2">
      <c r="A396" s="556">
        <v>6</v>
      </c>
      <c r="B396" s="557" t="s">
        <v>171</v>
      </c>
      <c r="C396" s="557"/>
      <c r="D396" s="556"/>
      <c r="E396" s="556"/>
      <c r="F396" s="556" t="s">
        <v>14</v>
      </c>
      <c r="G396" s="558">
        <v>160</v>
      </c>
      <c r="H396" s="559"/>
      <c r="I396" s="560"/>
      <c r="J396" s="12">
        <f t="shared" si="120"/>
        <v>0</v>
      </c>
      <c r="K396" s="11">
        <f t="shared" si="121"/>
        <v>0</v>
      </c>
      <c r="L396" s="12">
        <f t="shared" si="122"/>
        <v>0</v>
      </c>
      <c r="M396" s="242">
        <f t="shared" si="123"/>
        <v>0</v>
      </c>
      <c r="N396" s="561" t="s">
        <v>195</v>
      </c>
    </row>
    <row r="397" spans="1:14" ht="137.25" customHeight="1" x14ac:dyDescent="0.2">
      <c r="A397" s="556">
        <v>7</v>
      </c>
      <c r="B397" s="557" t="s">
        <v>172</v>
      </c>
      <c r="C397" s="557"/>
      <c r="D397" s="556"/>
      <c r="E397" s="556"/>
      <c r="F397" s="556" t="s">
        <v>14</v>
      </c>
      <c r="G397" s="558">
        <v>135</v>
      </c>
      <c r="H397" s="559"/>
      <c r="I397" s="560"/>
      <c r="J397" s="12">
        <f t="shared" si="120"/>
        <v>0</v>
      </c>
      <c r="K397" s="11">
        <f t="shared" si="121"/>
        <v>0</v>
      </c>
      <c r="L397" s="12">
        <f t="shared" si="122"/>
        <v>0</v>
      </c>
      <c r="M397" s="242">
        <f t="shared" si="123"/>
        <v>0</v>
      </c>
      <c r="N397" s="561" t="s">
        <v>195</v>
      </c>
    </row>
    <row r="398" spans="1:14" x14ac:dyDescent="0.2">
      <c r="A398" s="562"/>
      <c r="B398" s="66"/>
      <c r="C398" s="66"/>
      <c r="D398" s="562"/>
      <c r="E398" s="562"/>
      <c r="F398" s="562"/>
      <c r="G398" s="563"/>
      <c r="H398" s="564" t="s">
        <v>39</v>
      </c>
      <c r="I398" s="565"/>
      <c r="J398" s="19"/>
      <c r="K398" s="566">
        <f>SUM(K391:K397)</f>
        <v>0</v>
      </c>
      <c r="L398" s="567">
        <f>SUM(L391:L397)</f>
        <v>0</v>
      </c>
      <c r="M398" s="543">
        <f>SUM(M391:M397)</f>
        <v>0</v>
      </c>
      <c r="N398" s="652"/>
    </row>
    <row r="399" spans="1:14" x14ac:dyDescent="0.2">
      <c r="A399" s="166"/>
      <c r="B399" s="170"/>
      <c r="C399" s="170"/>
      <c r="D399" s="166"/>
      <c r="E399" s="166"/>
      <c r="F399" s="166"/>
      <c r="G399" s="167"/>
      <c r="H399" s="153"/>
      <c r="I399" s="168"/>
      <c r="J399" s="153"/>
      <c r="K399" s="104"/>
      <c r="L399" s="105"/>
      <c r="M399" s="254"/>
      <c r="N399" s="652"/>
    </row>
    <row r="400" spans="1:14" x14ac:dyDescent="0.2">
      <c r="A400" s="553"/>
      <c r="B400" s="554" t="s">
        <v>460</v>
      </c>
      <c r="C400" s="554"/>
      <c r="D400" s="853"/>
      <c r="E400" s="853"/>
      <c r="F400" s="553"/>
      <c r="G400" s="555"/>
      <c r="I400" s="553"/>
      <c r="J400" s="98"/>
      <c r="K400" s="98"/>
      <c r="L400" s="98"/>
      <c r="M400" s="252"/>
      <c r="N400" s="651"/>
    </row>
    <row r="401" spans="1:14" ht="36" x14ac:dyDescent="0.2">
      <c r="A401" s="91" t="s">
        <v>1</v>
      </c>
      <c r="B401" s="91" t="s">
        <v>2</v>
      </c>
      <c r="C401" s="91" t="s">
        <v>178</v>
      </c>
      <c r="D401" s="269" t="s">
        <v>3</v>
      </c>
      <c r="E401" s="510" t="s">
        <v>177</v>
      </c>
      <c r="F401" s="91" t="s">
        <v>4</v>
      </c>
      <c r="G401" s="267" t="s">
        <v>5</v>
      </c>
      <c r="H401" s="70" t="s">
        <v>6</v>
      </c>
      <c r="I401" s="268" t="s">
        <v>7</v>
      </c>
      <c r="J401" s="511" t="s">
        <v>112</v>
      </c>
      <c r="K401" s="92" t="s">
        <v>8</v>
      </c>
      <c r="L401" s="70" t="s">
        <v>9</v>
      </c>
      <c r="M401" s="70" t="s">
        <v>10</v>
      </c>
      <c r="N401" s="270" t="s">
        <v>11</v>
      </c>
    </row>
    <row r="402" spans="1:14" ht="126.75" customHeight="1" x14ac:dyDescent="0.2">
      <c r="A402" s="854">
        <v>1</v>
      </c>
      <c r="B402" s="14" t="s">
        <v>482</v>
      </c>
      <c r="C402" s="14" t="s">
        <v>483</v>
      </c>
      <c r="D402" s="855"/>
      <c r="E402" s="855"/>
      <c r="F402" s="556" t="s">
        <v>14</v>
      </c>
      <c r="G402" s="558">
        <v>1500</v>
      </c>
      <c r="H402" s="856"/>
      <c r="I402" s="560"/>
      <c r="J402" s="12">
        <f>H402*I402+H402</f>
        <v>0</v>
      </c>
      <c r="K402" s="11">
        <f>G402*H402</f>
        <v>0</v>
      </c>
      <c r="L402" s="12">
        <f>M402-K402</f>
        <v>0</v>
      </c>
      <c r="M402" s="242">
        <f>G402*J402</f>
        <v>0</v>
      </c>
      <c r="N402" s="561" t="s">
        <v>195</v>
      </c>
    </row>
    <row r="403" spans="1:14" x14ac:dyDescent="0.2">
      <c r="A403" s="553"/>
      <c r="B403" s="857"/>
      <c r="C403" s="857"/>
      <c r="D403" s="553"/>
      <c r="E403" s="553"/>
      <c r="F403" s="553"/>
      <c r="G403" s="555"/>
      <c r="H403" s="564" t="s">
        <v>39</v>
      </c>
      <c r="I403" s="858"/>
      <c r="J403" s="859"/>
      <c r="K403" s="669">
        <f>SUM(K402)</f>
        <v>0</v>
      </c>
      <c r="L403" s="669">
        <f>SUM(L402)</f>
        <v>0</v>
      </c>
      <c r="M403" s="670">
        <f>SUM(M402)</f>
        <v>0</v>
      </c>
      <c r="N403" s="561"/>
    </row>
    <row r="404" spans="1:14" x14ac:dyDescent="0.2">
      <c r="A404" s="161"/>
      <c r="B404" s="231"/>
      <c r="C404" s="231"/>
      <c r="D404" s="161"/>
      <c r="E404" s="161"/>
      <c r="F404" s="161"/>
      <c r="G404" s="162"/>
      <c r="H404" s="153"/>
      <c r="I404" s="161"/>
      <c r="J404" s="163"/>
      <c r="K404" s="106"/>
      <c r="L404" s="106"/>
      <c r="M404" s="255"/>
      <c r="N404" s="651"/>
    </row>
    <row r="405" spans="1:14" x14ac:dyDescent="0.2">
      <c r="A405" s="288"/>
      <c r="B405" s="348"/>
      <c r="C405" s="348"/>
      <c r="D405" s="288"/>
      <c r="E405" s="288"/>
      <c r="F405" s="288"/>
      <c r="G405" s="289"/>
      <c r="H405" s="294"/>
      <c r="I405" s="288"/>
      <c r="J405" s="296"/>
      <c r="K405" s="349"/>
      <c r="L405" s="349"/>
      <c r="M405" s="350"/>
      <c r="N405" s="653"/>
    </row>
    <row r="406" spans="1:14" x14ac:dyDescent="0.2">
      <c r="A406" s="24"/>
      <c r="B406" s="71" t="s">
        <v>461</v>
      </c>
      <c r="C406" s="71"/>
      <c r="D406" s="706"/>
      <c r="E406" s="706"/>
      <c r="F406" s="24"/>
      <c r="G406" s="778"/>
      <c r="H406" s="239"/>
      <c r="I406" s="24"/>
      <c r="J406" s="779"/>
      <c r="K406" s="72"/>
      <c r="L406" s="72"/>
      <c r="M406" s="256"/>
      <c r="N406" s="654"/>
    </row>
    <row r="407" spans="1:14" ht="36" x14ac:dyDescent="0.2">
      <c r="A407" s="224" t="s">
        <v>1</v>
      </c>
      <c r="B407" s="224" t="s">
        <v>2</v>
      </c>
      <c r="C407" s="224" t="s">
        <v>178</v>
      </c>
      <c r="D407" s="374" t="s">
        <v>3</v>
      </c>
      <c r="E407" s="23" t="s">
        <v>177</v>
      </c>
      <c r="F407" s="224" t="s">
        <v>4</v>
      </c>
      <c r="G407" s="375" t="s">
        <v>5</v>
      </c>
      <c r="H407" s="376" t="s">
        <v>6</v>
      </c>
      <c r="I407" s="377" t="s">
        <v>7</v>
      </c>
      <c r="J407" s="10" t="s">
        <v>112</v>
      </c>
      <c r="K407" s="378" t="s">
        <v>8</v>
      </c>
      <c r="L407" s="376" t="s">
        <v>9</v>
      </c>
      <c r="M407" s="376" t="s">
        <v>10</v>
      </c>
      <c r="N407" s="379" t="s">
        <v>11</v>
      </c>
    </row>
    <row r="408" spans="1:14" ht="84" x14ac:dyDescent="0.2">
      <c r="A408" s="29">
        <v>1</v>
      </c>
      <c r="B408" s="814" t="s">
        <v>162</v>
      </c>
      <c r="C408" s="780"/>
      <c r="D408" s="28"/>
      <c r="E408" s="28"/>
      <c r="F408" s="51" t="s">
        <v>14</v>
      </c>
      <c r="G408" s="30">
        <v>300</v>
      </c>
      <c r="H408" s="240"/>
      <c r="I408" s="53"/>
      <c r="J408" s="12">
        <f t="shared" ref="J408:J413" si="124">H408*I408+H408</f>
        <v>0</v>
      </c>
      <c r="K408" s="11">
        <f t="shared" ref="K408:K413" si="125">G408*H408</f>
        <v>0</v>
      </c>
      <c r="L408" s="12">
        <f t="shared" ref="L408:L413" si="126">M408-K408</f>
        <v>0</v>
      </c>
      <c r="M408" s="242">
        <f t="shared" ref="M408:M413" si="127">G408*J408</f>
        <v>0</v>
      </c>
      <c r="N408" s="639" t="s">
        <v>334</v>
      </c>
    </row>
    <row r="409" spans="1:14" ht="60" x14ac:dyDescent="0.2">
      <c r="A409" s="29">
        <v>2</v>
      </c>
      <c r="B409" s="814" t="s">
        <v>342</v>
      </c>
      <c r="C409" s="780" t="s">
        <v>343</v>
      </c>
      <c r="D409" s="28"/>
      <c r="E409" s="28"/>
      <c r="F409" s="51" t="s">
        <v>14</v>
      </c>
      <c r="G409" s="30">
        <v>500</v>
      </c>
      <c r="H409" s="240"/>
      <c r="I409" s="53"/>
      <c r="J409" s="12">
        <f t="shared" si="124"/>
        <v>0</v>
      </c>
      <c r="K409" s="11">
        <f t="shared" si="125"/>
        <v>0</v>
      </c>
      <c r="L409" s="12">
        <f t="shared" si="126"/>
        <v>0</v>
      </c>
      <c r="M409" s="242">
        <f t="shared" si="127"/>
        <v>0</v>
      </c>
      <c r="N409" s="639" t="s">
        <v>195</v>
      </c>
    </row>
    <row r="410" spans="1:14" x14ac:dyDescent="0.2">
      <c r="A410" s="29">
        <v>3</v>
      </c>
      <c r="B410" s="814" t="s">
        <v>127</v>
      </c>
      <c r="C410" s="780"/>
      <c r="D410" s="28"/>
      <c r="E410" s="28"/>
      <c r="F410" s="51" t="s">
        <v>14</v>
      </c>
      <c r="G410" s="30">
        <v>300</v>
      </c>
      <c r="H410" s="240"/>
      <c r="I410" s="53"/>
      <c r="J410" s="12">
        <f t="shared" si="124"/>
        <v>0</v>
      </c>
      <c r="K410" s="11">
        <f t="shared" si="125"/>
        <v>0</v>
      </c>
      <c r="L410" s="12">
        <f t="shared" si="126"/>
        <v>0</v>
      </c>
      <c r="M410" s="242">
        <f t="shared" si="127"/>
        <v>0</v>
      </c>
      <c r="N410" s="639" t="s">
        <v>195</v>
      </c>
    </row>
    <row r="411" spans="1:14" ht="36" x14ac:dyDescent="0.2">
      <c r="A411" s="29">
        <v>5</v>
      </c>
      <c r="B411" s="814" t="s">
        <v>165</v>
      </c>
      <c r="C411" s="780"/>
      <c r="D411" s="28"/>
      <c r="E411" s="28"/>
      <c r="F411" s="51" t="s">
        <v>14</v>
      </c>
      <c r="G411" s="30">
        <v>500</v>
      </c>
      <c r="H411" s="240"/>
      <c r="I411" s="53"/>
      <c r="J411" s="12">
        <f t="shared" si="124"/>
        <v>0</v>
      </c>
      <c r="K411" s="11">
        <f t="shared" si="125"/>
        <v>0</v>
      </c>
      <c r="L411" s="12">
        <f t="shared" si="126"/>
        <v>0</v>
      </c>
      <c r="M411" s="242">
        <f t="shared" si="127"/>
        <v>0</v>
      </c>
      <c r="N411" s="895" t="s">
        <v>334</v>
      </c>
    </row>
    <row r="412" spans="1:14" x14ac:dyDescent="0.2">
      <c r="A412" s="29">
        <v>6</v>
      </c>
      <c r="B412" s="814" t="s">
        <v>387</v>
      </c>
      <c r="C412" s="780"/>
      <c r="D412" s="28"/>
      <c r="E412" s="28"/>
      <c r="F412" s="51" t="s">
        <v>21</v>
      </c>
      <c r="G412" s="30">
        <v>5</v>
      </c>
      <c r="H412" s="240"/>
      <c r="I412" s="53"/>
      <c r="J412" s="12">
        <f t="shared" si="124"/>
        <v>0</v>
      </c>
      <c r="K412" s="11">
        <f t="shared" si="125"/>
        <v>0</v>
      </c>
      <c r="L412" s="12">
        <f t="shared" si="126"/>
        <v>0</v>
      </c>
      <c r="M412" s="242">
        <f t="shared" si="127"/>
        <v>0</v>
      </c>
      <c r="N412" s="897"/>
    </row>
    <row r="413" spans="1:14" x14ac:dyDescent="0.2">
      <c r="A413" s="29">
        <v>7</v>
      </c>
      <c r="B413" s="815" t="s">
        <v>340</v>
      </c>
      <c r="C413" s="781" t="s">
        <v>341</v>
      </c>
      <c r="D413" s="28"/>
      <c r="E413" s="28"/>
      <c r="F413" s="51" t="s">
        <v>14</v>
      </c>
      <c r="G413" s="30">
        <v>400</v>
      </c>
      <c r="H413" s="240"/>
      <c r="I413" s="53"/>
      <c r="J413" s="12">
        <f t="shared" si="124"/>
        <v>0</v>
      </c>
      <c r="K413" s="11">
        <f t="shared" si="125"/>
        <v>0</v>
      </c>
      <c r="L413" s="12">
        <f t="shared" si="126"/>
        <v>0</v>
      </c>
      <c r="M413" s="242">
        <f t="shared" si="127"/>
        <v>0</v>
      </c>
      <c r="N413" s="639" t="s">
        <v>195</v>
      </c>
    </row>
    <row r="414" spans="1:14" x14ac:dyDescent="0.2">
      <c r="A414" s="25"/>
      <c r="B414" s="63"/>
      <c r="C414" s="63"/>
      <c r="D414" s="25"/>
      <c r="E414" s="25"/>
      <c r="F414" s="25"/>
      <c r="G414" s="64"/>
      <c r="H414" s="241" t="s">
        <v>39</v>
      </c>
      <c r="I414" s="65"/>
      <c r="J414" s="196"/>
      <c r="K414" s="687">
        <f>SUM(K408:K413)</f>
        <v>0</v>
      </c>
      <c r="L414" s="688">
        <f>SUM(L408:L413)</f>
        <v>0</v>
      </c>
      <c r="M414" s="689">
        <f>SUM(M408:M413)</f>
        <v>0</v>
      </c>
      <c r="N414" s="639"/>
    </row>
    <row r="415" spans="1:14" x14ac:dyDescent="0.2">
      <c r="A415" s="128"/>
      <c r="B415" s="169"/>
      <c r="C415" s="169"/>
      <c r="D415" s="128"/>
      <c r="E415" s="128"/>
      <c r="F415" s="128"/>
      <c r="G415" s="129"/>
      <c r="H415" s="153"/>
      <c r="I415" s="128"/>
      <c r="J415" s="192"/>
      <c r="K415" s="72"/>
      <c r="L415" s="72"/>
      <c r="M415" s="256"/>
      <c r="N415" s="654"/>
    </row>
    <row r="416" spans="1:14" x14ac:dyDescent="0.2">
      <c r="A416" s="27"/>
      <c r="B416" s="71" t="s">
        <v>462</v>
      </c>
      <c r="C416" s="71"/>
      <c r="D416" s="206"/>
      <c r="E416" s="206"/>
      <c r="F416" s="27"/>
      <c r="G416" s="34"/>
      <c r="H416" s="239"/>
      <c r="I416" s="54"/>
      <c r="J416" s="195"/>
      <c r="K416" s="58"/>
      <c r="L416" s="59"/>
      <c r="M416" s="257"/>
    </row>
    <row r="417" spans="1:14" ht="36" x14ac:dyDescent="0.2">
      <c r="A417" s="224" t="s">
        <v>1</v>
      </c>
      <c r="B417" s="224" t="s">
        <v>2</v>
      </c>
      <c r="C417" s="224" t="s">
        <v>178</v>
      </c>
      <c r="D417" s="374" t="s">
        <v>3</v>
      </c>
      <c r="E417" s="23" t="s">
        <v>177</v>
      </c>
      <c r="F417" s="224" t="s">
        <v>4</v>
      </c>
      <c r="G417" s="375" t="s">
        <v>5</v>
      </c>
      <c r="H417" s="376" t="s">
        <v>6</v>
      </c>
      <c r="I417" s="377" t="s">
        <v>7</v>
      </c>
      <c r="J417" s="10" t="s">
        <v>112</v>
      </c>
      <c r="K417" s="378" t="s">
        <v>8</v>
      </c>
      <c r="L417" s="376" t="s">
        <v>9</v>
      </c>
      <c r="M417" s="376" t="s">
        <v>10</v>
      </c>
      <c r="N417" s="379" t="s">
        <v>11</v>
      </c>
    </row>
    <row r="418" spans="1:14" ht="24" customHeight="1" x14ac:dyDescent="0.2">
      <c r="A418" s="441">
        <v>1</v>
      </c>
      <c r="B418" s="26" t="s">
        <v>434</v>
      </c>
      <c r="C418" s="895" t="s">
        <v>438</v>
      </c>
      <c r="D418" s="441"/>
      <c r="E418" s="441"/>
      <c r="F418" s="441" t="s">
        <v>14</v>
      </c>
      <c r="G418" s="844">
        <v>100</v>
      </c>
      <c r="H418" s="240"/>
      <c r="I418" s="845"/>
      <c r="J418" s="12">
        <f t="shared" ref="J418:J421" si="128">H418*I418+H418</f>
        <v>0</v>
      </c>
      <c r="K418" s="11">
        <f t="shared" ref="K418:K421" si="129">G418*H418</f>
        <v>0</v>
      </c>
      <c r="L418" s="12">
        <f t="shared" ref="L418:L421" si="130">M418-K418</f>
        <v>0</v>
      </c>
      <c r="M418" s="242">
        <f t="shared" ref="M418:M421" si="131">G418*J418</f>
        <v>0</v>
      </c>
      <c r="N418" s="203" t="s">
        <v>195</v>
      </c>
    </row>
    <row r="419" spans="1:14" x14ac:dyDescent="0.2">
      <c r="A419" s="441">
        <v>2</v>
      </c>
      <c r="B419" s="26" t="s">
        <v>435</v>
      </c>
      <c r="C419" s="896"/>
      <c r="D419" s="441"/>
      <c r="E419" s="441"/>
      <c r="F419" s="441" t="s">
        <v>14</v>
      </c>
      <c r="G419" s="844">
        <v>10</v>
      </c>
      <c r="H419" s="240"/>
      <c r="I419" s="845"/>
      <c r="J419" s="12">
        <f t="shared" si="128"/>
        <v>0</v>
      </c>
      <c r="K419" s="11">
        <f t="shared" si="129"/>
        <v>0</v>
      </c>
      <c r="L419" s="12">
        <f t="shared" si="130"/>
        <v>0</v>
      </c>
      <c r="M419" s="242">
        <f t="shared" si="131"/>
        <v>0</v>
      </c>
      <c r="N419" s="909" t="s">
        <v>334</v>
      </c>
    </row>
    <row r="420" spans="1:14" x14ac:dyDescent="0.2">
      <c r="A420" s="441">
        <v>3</v>
      </c>
      <c r="B420" s="26" t="s">
        <v>436</v>
      </c>
      <c r="C420" s="896"/>
      <c r="D420" s="441"/>
      <c r="E420" s="441"/>
      <c r="F420" s="441" t="s">
        <v>14</v>
      </c>
      <c r="G420" s="844">
        <v>50</v>
      </c>
      <c r="H420" s="240"/>
      <c r="I420" s="845"/>
      <c r="J420" s="12">
        <f t="shared" si="128"/>
        <v>0</v>
      </c>
      <c r="K420" s="11">
        <f t="shared" si="129"/>
        <v>0</v>
      </c>
      <c r="L420" s="12">
        <f t="shared" si="130"/>
        <v>0</v>
      </c>
      <c r="M420" s="242">
        <f t="shared" si="131"/>
        <v>0</v>
      </c>
      <c r="N420" s="917"/>
    </row>
    <row r="421" spans="1:14" x14ac:dyDescent="0.2">
      <c r="A421" s="441">
        <v>4</v>
      </c>
      <c r="B421" s="26" t="s">
        <v>437</v>
      </c>
      <c r="C421" s="897"/>
      <c r="D421" s="441"/>
      <c r="E421" s="441"/>
      <c r="F421" s="441" t="s">
        <v>14</v>
      </c>
      <c r="G421" s="844">
        <v>20</v>
      </c>
      <c r="H421" s="240"/>
      <c r="I421" s="845"/>
      <c r="J421" s="12">
        <f t="shared" si="128"/>
        <v>0</v>
      </c>
      <c r="K421" s="11">
        <f t="shared" si="129"/>
        <v>0</v>
      </c>
      <c r="L421" s="12">
        <f t="shared" si="130"/>
        <v>0</v>
      </c>
      <c r="M421" s="242">
        <f t="shared" si="131"/>
        <v>0</v>
      </c>
      <c r="N421" s="910"/>
    </row>
    <row r="422" spans="1:14" x14ac:dyDescent="0.2">
      <c r="A422" s="27"/>
      <c r="B422" s="63"/>
      <c r="C422" s="63"/>
      <c r="D422" s="27"/>
      <c r="E422" s="27"/>
      <c r="F422" s="27"/>
      <c r="G422" s="34"/>
      <c r="H422" s="241" t="s">
        <v>39</v>
      </c>
      <c r="I422" s="65"/>
      <c r="J422" s="196"/>
      <c r="K422" s="846">
        <f>SUM(K418:K421)</f>
        <v>0</v>
      </c>
      <c r="L422" s="689">
        <f>SUM(L418:L421)</f>
        <v>0</v>
      </c>
      <c r="M422" s="689">
        <f>SUM(M418:M421)</f>
        <v>0</v>
      </c>
      <c r="N422" s="203"/>
    </row>
    <row r="423" spans="1:14" x14ac:dyDescent="0.2">
      <c r="A423" s="297"/>
      <c r="B423" s="298"/>
      <c r="C423" s="298"/>
      <c r="D423" s="297"/>
      <c r="E423" s="297"/>
      <c r="F423" s="297"/>
      <c r="G423" s="306"/>
      <c r="H423" s="294"/>
      <c r="I423" s="353"/>
      <c r="J423" s="354"/>
      <c r="K423" s="355"/>
      <c r="L423" s="356"/>
      <c r="M423" s="357"/>
      <c r="N423" s="653"/>
    </row>
    <row r="424" spans="1:14" x14ac:dyDescent="0.2">
      <c r="A424" s="27"/>
      <c r="B424" s="71" t="s">
        <v>463</v>
      </c>
      <c r="C424" s="71"/>
      <c r="D424" s="206"/>
      <c r="E424" s="206"/>
      <c r="F424" s="27"/>
      <c r="G424" s="34"/>
      <c r="H424" s="239"/>
      <c r="I424" s="54"/>
      <c r="J424" s="195"/>
      <c r="K424" s="58"/>
      <c r="L424" s="59"/>
      <c r="M424" s="257"/>
    </row>
    <row r="425" spans="1:14" ht="36" x14ac:dyDescent="0.2">
      <c r="A425" s="224" t="s">
        <v>1</v>
      </c>
      <c r="B425" s="224" t="s">
        <v>2</v>
      </c>
      <c r="C425" s="224" t="s">
        <v>178</v>
      </c>
      <c r="D425" s="374" t="s">
        <v>3</v>
      </c>
      <c r="E425" s="23" t="s">
        <v>177</v>
      </c>
      <c r="F425" s="224" t="s">
        <v>4</v>
      </c>
      <c r="G425" s="375" t="s">
        <v>5</v>
      </c>
      <c r="H425" s="376" t="s">
        <v>6</v>
      </c>
      <c r="I425" s="377" t="s">
        <v>7</v>
      </c>
      <c r="J425" s="10" t="s">
        <v>112</v>
      </c>
      <c r="K425" s="378" t="s">
        <v>8</v>
      </c>
      <c r="L425" s="376" t="s">
        <v>9</v>
      </c>
      <c r="M425" s="376" t="s">
        <v>10</v>
      </c>
      <c r="N425" s="379" t="s">
        <v>11</v>
      </c>
    </row>
    <row r="426" spans="1:14" ht="24" x14ac:dyDescent="0.2">
      <c r="A426" s="28">
        <v>1</v>
      </c>
      <c r="B426" s="26" t="s">
        <v>372</v>
      </c>
      <c r="C426" s="26" t="s">
        <v>373</v>
      </c>
      <c r="D426" s="28"/>
      <c r="E426" s="28"/>
      <c r="F426" s="28" t="s">
        <v>14</v>
      </c>
      <c r="G426" s="798">
        <v>15</v>
      </c>
      <c r="H426" s="240"/>
      <c r="I426" s="53"/>
      <c r="J426" s="12">
        <f>H426*I426+H426</f>
        <v>0</v>
      </c>
      <c r="K426" s="11">
        <f>G426*H426</f>
        <v>0</v>
      </c>
      <c r="L426" s="12">
        <f>M426-K426</f>
        <v>0</v>
      </c>
      <c r="M426" s="242">
        <f>G426*J426</f>
        <v>0</v>
      </c>
      <c r="N426" s="203" t="s">
        <v>334</v>
      </c>
    </row>
    <row r="427" spans="1:14" x14ac:dyDescent="0.2">
      <c r="A427" s="25"/>
      <c r="B427" s="63"/>
      <c r="C427" s="63"/>
      <c r="D427" s="25"/>
      <c r="E427" s="25"/>
      <c r="F427" s="25"/>
      <c r="G427" s="64"/>
      <c r="H427" s="241" t="s">
        <v>39</v>
      </c>
      <c r="I427" s="65"/>
      <c r="J427" s="196"/>
      <c r="K427" s="687">
        <f>SUM(K426)</f>
        <v>0</v>
      </c>
      <c r="L427" s="688">
        <f>SUM(L426)</f>
        <v>0</v>
      </c>
      <c r="M427" s="689">
        <f>SUM(M426)</f>
        <v>0</v>
      </c>
      <c r="N427" s="203"/>
    </row>
    <row r="428" spans="1:14" x14ac:dyDescent="0.2">
      <c r="A428" s="27"/>
      <c r="B428" s="63"/>
      <c r="C428" s="63"/>
      <c r="D428" s="27"/>
      <c r="E428" s="27"/>
      <c r="F428" s="27"/>
      <c r="G428" s="34"/>
      <c r="H428" s="239"/>
      <c r="I428" s="54"/>
      <c r="J428" s="195"/>
      <c r="K428" s="58"/>
      <c r="L428" s="59"/>
      <c r="M428" s="257"/>
    </row>
    <row r="429" spans="1:14" x14ac:dyDescent="0.2">
      <c r="A429" s="27"/>
      <c r="B429" s="71" t="s">
        <v>464</v>
      </c>
      <c r="C429" s="71"/>
      <c r="D429" s="206"/>
      <c r="E429" s="206"/>
      <c r="F429" s="27"/>
      <c r="G429" s="34"/>
      <c r="H429" s="239"/>
      <c r="I429" s="54"/>
      <c r="J429" s="195"/>
      <c r="K429" s="58"/>
      <c r="L429" s="59"/>
      <c r="M429" s="257"/>
    </row>
    <row r="430" spans="1:14" ht="36" x14ac:dyDescent="0.2">
      <c r="A430" s="224" t="s">
        <v>1</v>
      </c>
      <c r="B430" s="224" t="s">
        <v>2</v>
      </c>
      <c r="C430" s="224" t="s">
        <v>178</v>
      </c>
      <c r="D430" s="374" t="s">
        <v>3</v>
      </c>
      <c r="E430" s="23" t="s">
        <v>177</v>
      </c>
      <c r="F430" s="224" t="s">
        <v>4</v>
      </c>
      <c r="G430" s="375" t="s">
        <v>5</v>
      </c>
      <c r="H430" s="376" t="s">
        <v>6</v>
      </c>
      <c r="I430" s="377" t="s">
        <v>7</v>
      </c>
      <c r="J430" s="10" t="s">
        <v>112</v>
      </c>
      <c r="K430" s="378" t="s">
        <v>8</v>
      </c>
      <c r="L430" s="376" t="s">
        <v>9</v>
      </c>
      <c r="M430" s="376" t="s">
        <v>10</v>
      </c>
      <c r="N430" s="379" t="s">
        <v>11</v>
      </c>
    </row>
    <row r="431" spans="1:14" ht="62.25" customHeight="1" x14ac:dyDescent="0.2">
      <c r="A431" s="29">
        <v>1</v>
      </c>
      <c r="B431" s="417" t="s">
        <v>443</v>
      </c>
      <c r="C431" s="417" t="s">
        <v>444</v>
      </c>
      <c r="D431" s="51"/>
      <c r="E431" s="28"/>
      <c r="F431" s="29" t="s">
        <v>14</v>
      </c>
      <c r="G431" s="30">
        <v>500</v>
      </c>
      <c r="H431" s="240"/>
      <c r="I431" s="53"/>
      <c r="J431" s="12">
        <f>H431*I431+H431</f>
        <v>0</v>
      </c>
      <c r="K431" s="11">
        <f>G431*H431</f>
        <v>0</v>
      </c>
      <c r="L431" s="12">
        <f>M431-K431</f>
        <v>0</v>
      </c>
      <c r="M431" s="242">
        <f>G431*J431</f>
        <v>0</v>
      </c>
      <c r="N431" s="639" t="s">
        <v>195</v>
      </c>
    </row>
    <row r="432" spans="1:14" x14ac:dyDescent="0.2">
      <c r="A432" s="25"/>
      <c r="B432" s="63"/>
      <c r="C432" s="63"/>
      <c r="D432" s="25"/>
      <c r="E432" s="25"/>
      <c r="F432" s="25"/>
      <c r="G432" s="64"/>
      <c r="H432" s="241" t="s">
        <v>39</v>
      </c>
      <c r="I432" s="65"/>
      <c r="J432" s="196"/>
      <c r="K432" s="687">
        <f>SUM(K431:K431)</f>
        <v>0</v>
      </c>
      <c r="L432" s="688">
        <f>SUM(L431:L431)</f>
        <v>0</v>
      </c>
      <c r="M432" s="689">
        <f>SUM(M431:M431)</f>
        <v>0</v>
      </c>
      <c r="N432" s="639"/>
    </row>
    <row r="433" spans="1:14" x14ac:dyDescent="0.2">
      <c r="A433" s="130"/>
      <c r="B433" s="170"/>
      <c r="C433" s="170"/>
      <c r="D433" s="130"/>
      <c r="E433" s="130"/>
      <c r="F433" s="130"/>
      <c r="G433" s="131"/>
      <c r="H433" s="153"/>
      <c r="I433" s="171"/>
      <c r="J433" s="194"/>
      <c r="K433" s="56"/>
      <c r="L433" s="57"/>
      <c r="M433" s="258"/>
      <c r="N433" s="645"/>
    </row>
    <row r="434" spans="1:14" x14ac:dyDescent="0.2">
      <c r="A434" s="27"/>
      <c r="B434" s="71" t="s">
        <v>465</v>
      </c>
      <c r="C434" s="71"/>
      <c r="D434" s="206"/>
      <c r="E434" s="206"/>
      <c r="F434" s="27"/>
      <c r="G434" s="34"/>
      <c r="H434" s="239"/>
      <c r="I434" s="60"/>
      <c r="J434" s="195"/>
      <c r="K434" s="58"/>
      <c r="L434" s="59"/>
      <c r="M434" s="257"/>
    </row>
    <row r="435" spans="1:14" ht="36" x14ac:dyDescent="0.2">
      <c r="A435" s="224" t="s">
        <v>1</v>
      </c>
      <c r="B435" s="224" t="s">
        <v>2</v>
      </c>
      <c r="C435" s="224" t="s">
        <v>178</v>
      </c>
      <c r="D435" s="374" t="s">
        <v>3</v>
      </c>
      <c r="E435" s="23" t="s">
        <v>177</v>
      </c>
      <c r="F435" s="224" t="s">
        <v>4</v>
      </c>
      <c r="G435" s="375" t="s">
        <v>5</v>
      </c>
      <c r="H435" s="376" t="s">
        <v>6</v>
      </c>
      <c r="I435" s="377" t="s">
        <v>7</v>
      </c>
      <c r="J435" s="10" t="s">
        <v>112</v>
      </c>
      <c r="K435" s="378" t="s">
        <v>8</v>
      </c>
      <c r="L435" s="376" t="s">
        <v>9</v>
      </c>
      <c r="M435" s="376" t="s">
        <v>10</v>
      </c>
      <c r="N435" s="379" t="s">
        <v>11</v>
      </c>
    </row>
    <row r="436" spans="1:14" ht="36" x14ac:dyDescent="0.2">
      <c r="A436" s="29">
        <v>1</v>
      </c>
      <c r="B436" s="730" t="s">
        <v>254</v>
      </c>
      <c r="C436" s="730" t="s">
        <v>252</v>
      </c>
      <c r="D436" s="708"/>
      <c r="E436" s="708"/>
      <c r="F436" s="29" t="s">
        <v>14</v>
      </c>
      <c r="G436" s="30">
        <v>1</v>
      </c>
      <c r="H436" s="240"/>
      <c r="I436" s="731"/>
      <c r="J436" s="12">
        <f t="shared" ref="J436:J437" si="132">H436*I436+H436</f>
        <v>0</v>
      </c>
      <c r="K436" s="11">
        <f t="shared" ref="K436:K437" si="133">G436*H436</f>
        <v>0</v>
      </c>
      <c r="L436" s="12">
        <f t="shared" ref="L436:L437" si="134">M436-K436</f>
        <v>0</v>
      </c>
      <c r="M436" s="242">
        <f t="shared" ref="M436:M437" si="135">G436*J436</f>
        <v>0</v>
      </c>
      <c r="N436" s="909" t="s">
        <v>334</v>
      </c>
    </row>
    <row r="437" spans="1:14" ht="36" x14ac:dyDescent="0.2">
      <c r="A437" s="29">
        <v>2</v>
      </c>
      <c r="B437" s="730" t="s">
        <v>253</v>
      </c>
      <c r="C437" s="730" t="s">
        <v>252</v>
      </c>
      <c r="D437" s="708"/>
      <c r="E437" s="708"/>
      <c r="F437" s="29" t="s">
        <v>14</v>
      </c>
      <c r="G437" s="30">
        <v>20</v>
      </c>
      <c r="H437" s="240"/>
      <c r="I437" s="731"/>
      <c r="J437" s="12">
        <f t="shared" si="132"/>
        <v>0</v>
      </c>
      <c r="K437" s="11">
        <f t="shared" si="133"/>
        <v>0</v>
      </c>
      <c r="L437" s="12">
        <f t="shared" si="134"/>
        <v>0</v>
      </c>
      <c r="M437" s="242">
        <f t="shared" si="135"/>
        <v>0</v>
      </c>
      <c r="N437" s="910"/>
    </row>
    <row r="438" spans="1:14" x14ac:dyDescent="0.2">
      <c r="A438" s="25"/>
      <c r="B438" s="63"/>
      <c r="C438" s="63"/>
      <c r="D438" s="25"/>
      <c r="E438" s="25"/>
      <c r="F438" s="25"/>
      <c r="G438" s="64"/>
      <c r="H438" s="241" t="s">
        <v>39</v>
      </c>
      <c r="I438" s="732"/>
      <c r="J438" s="196"/>
      <c r="K438" s="687">
        <f>SUM(K436:K437)</f>
        <v>0</v>
      </c>
      <c r="L438" s="688">
        <f>SUM(L436:L437)</f>
        <v>0</v>
      </c>
      <c r="M438" s="689">
        <f>SUM(M436:M437)</f>
        <v>0</v>
      </c>
      <c r="N438" s="645"/>
    </row>
    <row r="439" spans="1:14" x14ac:dyDescent="0.2">
      <c r="A439" s="297"/>
      <c r="B439" s="298"/>
      <c r="C439" s="298"/>
      <c r="D439" s="297"/>
      <c r="E439" s="297"/>
      <c r="F439" s="297"/>
      <c r="G439" s="306"/>
      <c r="H439" s="330"/>
      <c r="I439" s="358"/>
      <c r="J439" s="354"/>
      <c r="K439" s="359"/>
      <c r="L439" s="360"/>
      <c r="M439" s="361"/>
      <c r="N439" s="644"/>
    </row>
    <row r="440" spans="1:14" x14ac:dyDescent="0.2">
      <c r="A440" s="27"/>
      <c r="B440" s="71" t="s">
        <v>466</v>
      </c>
      <c r="C440" s="71"/>
      <c r="D440" s="27"/>
      <c r="E440" s="27"/>
      <c r="F440" s="27"/>
      <c r="G440" s="34"/>
      <c r="H440" s="69"/>
      <c r="I440" s="60"/>
      <c r="J440" s="195"/>
      <c r="K440" s="58"/>
      <c r="L440" s="59"/>
      <c r="M440" s="257"/>
    </row>
    <row r="441" spans="1:14" ht="36" x14ac:dyDescent="0.2">
      <c r="A441" s="91" t="s">
        <v>1</v>
      </c>
      <c r="B441" s="224" t="s">
        <v>2</v>
      </c>
      <c r="C441" s="224" t="s">
        <v>178</v>
      </c>
      <c r="D441" s="269" t="s">
        <v>3</v>
      </c>
      <c r="E441" s="23" t="s">
        <v>177</v>
      </c>
      <c r="F441" s="91" t="s">
        <v>4</v>
      </c>
      <c r="G441" s="267" t="s">
        <v>5</v>
      </c>
      <c r="H441" s="70" t="s">
        <v>6</v>
      </c>
      <c r="I441" s="268" t="s">
        <v>7</v>
      </c>
      <c r="J441" s="10" t="s">
        <v>112</v>
      </c>
      <c r="K441" s="92" t="s">
        <v>8</v>
      </c>
      <c r="L441" s="70" t="s">
        <v>9</v>
      </c>
      <c r="M441" s="70" t="s">
        <v>10</v>
      </c>
      <c r="N441" s="270" t="s">
        <v>11</v>
      </c>
    </row>
    <row r="442" spans="1:14" ht="84" x14ac:dyDescent="0.2">
      <c r="A442" s="29">
        <v>1</v>
      </c>
      <c r="B442" s="26" t="s">
        <v>359</v>
      </c>
      <c r="C442" s="55" t="s">
        <v>358</v>
      </c>
      <c r="D442" s="28"/>
      <c r="E442" s="28"/>
      <c r="F442" s="29" t="s">
        <v>14</v>
      </c>
      <c r="G442" s="30">
        <v>16</v>
      </c>
      <c r="H442" s="564"/>
      <c r="I442" s="731"/>
      <c r="J442" s="12">
        <f>H442*I442+H442</f>
        <v>0</v>
      </c>
      <c r="K442" s="11">
        <f>G442*H442</f>
        <v>0</v>
      </c>
      <c r="L442" s="12">
        <f>M442-K442</f>
        <v>0</v>
      </c>
      <c r="M442" s="242">
        <f>G442*J442</f>
        <v>0</v>
      </c>
      <c r="N442" s="561" t="s">
        <v>195</v>
      </c>
    </row>
    <row r="443" spans="1:14" x14ac:dyDescent="0.2">
      <c r="A443" s="25"/>
      <c r="B443" s="63"/>
      <c r="C443" s="63"/>
      <c r="D443" s="25"/>
      <c r="E443" s="25"/>
      <c r="F443" s="25"/>
      <c r="G443" s="64"/>
      <c r="H443" s="782" t="s">
        <v>39</v>
      </c>
      <c r="I443" s="732"/>
      <c r="J443" s="783"/>
      <c r="K443" s="784">
        <f>SUM(K442)</f>
        <v>0</v>
      </c>
      <c r="L443" s="785">
        <f>SUM(L442)</f>
        <v>0</v>
      </c>
      <c r="M443" s="543">
        <f>SUM(M442)</f>
        <v>0</v>
      </c>
      <c r="N443" s="645"/>
    </row>
    <row r="444" spans="1:14" x14ac:dyDescent="0.2">
      <c r="A444" s="27"/>
      <c r="B444" s="63"/>
      <c r="C444" s="63"/>
      <c r="D444" s="27"/>
      <c r="E444" s="27"/>
      <c r="F444" s="27"/>
      <c r="G444" s="34"/>
      <c r="H444" s="69"/>
      <c r="I444" s="60"/>
      <c r="J444" s="195"/>
      <c r="K444" s="56"/>
      <c r="L444" s="57"/>
      <c r="M444" s="258"/>
      <c r="N444" s="645"/>
    </row>
    <row r="445" spans="1:14" x14ac:dyDescent="0.2">
      <c r="A445" s="27"/>
      <c r="B445" s="71" t="s">
        <v>467</v>
      </c>
      <c r="C445" s="71"/>
      <c r="D445" s="4"/>
      <c r="E445" s="4"/>
      <c r="F445" s="27"/>
      <c r="G445" s="34"/>
      <c r="H445" s="239"/>
      <c r="I445" s="54"/>
      <c r="J445" s="195"/>
      <c r="K445" s="58"/>
      <c r="L445" s="59"/>
      <c r="M445" s="257"/>
    </row>
    <row r="446" spans="1:14" ht="36" x14ac:dyDescent="0.2">
      <c r="A446" s="224" t="s">
        <v>1</v>
      </c>
      <c r="B446" s="224" t="s">
        <v>2</v>
      </c>
      <c r="C446" s="224" t="s">
        <v>178</v>
      </c>
      <c r="D446" s="374" t="s">
        <v>3</v>
      </c>
      <c r="E446" s="23" t="s">
        <v>177</v>
      </c>
      <c r="F446" s="224" t="s">
        <v>4</v>
      </c>
      <c r="G446" s="375" t="s">
        <v>5</v>
      </c>
      <c r="H446" s="376" t="s">
        <v>6</v>
      </c>
      <c r="I446" s="377" t="s">
        <v>7</v>
      </c>
      <c r="J446" s="10" t="s">
        <v>112</v>
      </c>
      <c r="K446" s="378" t="s">
        <v>8</v>
      </c>
      <c r="L446" s="376" t="s">
        <v>9</v>
      </c>
      <c r="M446" s="376" t="s">
        <v>10</v>
      </c>
      <c r="N446" s="379" t="s">
        <v>11</v>
      </c>
    </row>
    <row r="447" spans="1:14" ht="106.5" customHeight="1" x14ac:dyDescent="0.2">
      <c r="A447" s="29">
        <v>1</v>
      </c>
      <c r="B447" s="55" t="s">
        <v>91</v>
      </c>
      <c r="C447" s="55" t="s">
        <v>293</v>
      </c>
      <c r="D447" s="51"/>
      <c r="E447" s="51"/>
      <c r="F447" s="51" t="s">
        <v>14</v>
      </c>
      <c r="G447" s="52">
        <v>10</v>
      </c>
      <c r="H447" s="240"/>
      <c r="I447" s="53"/>
      <c r="J447" s="12">
        <f t="shared" ref="J447:J451" si="136">H447*I447+H447</f>
        <v>0</v>
      </c>
      <c r="K447" s="11">
        <f t="shared" ref="K447:K451" si="137">G447*H447</f>
        <v>0</v>
      </c>
      <c r="L447" s="12">
        <f t="shared" ref="L447:L451" si="138">M447-K447</f>
        <v>0</v>
      </c>
      <c r="M447" s="242">
        <f t="shared" ref="M447:M451" si="139">G447*J447</f>
        <v>0</v>
      </c>
      <c r="N447" s="909" t="s">
        <v>334</v>
      </c>
    </row>
    <row r="448" spans="1:14" ht="93.75" customHeight="1" x14ac:dyDescent="0.2">
      <c r="A448" s="29">
        <v>2</v>
      </c>
      <c r="B448" s="55" t="s">
        <v>92</v>
      </c>
      <c r="C448" s="55" t="s">
        <v>292</v>
      </c>
      <c r="D448" s="51"/>
      <c r="E448" s="51"/>
      <c r="F448" s="51" t="s">
        <v>14</v>
      </c>
      <c r="G448" s="52">
        <v>25</v>
      </c>
      <c r="H448" s="240"/>
      <c r="I448" s="53"/>
      <c r="J448" s="12">
        <f t="shared" si="136"/>
        <v>0</v>
      </c>
      <c r="K448" s="11">
        <f t="shared" si="137"/>
        <v>0</v>
      </c>
      <c r="L448" s="12">
        <f t="shared" si="138"/>
        <v>0</v>
      </c>
      <c r="M448" s="242">
        <f t="shared" si="139"/>
        <v>0</v>
      </c>
      <c r="N448" s="917"/>
    </row>
    <row r="449" spans="1:14" ht="68.25" customHeight="1" x14ac:dyDescent="0.2">
      <c r="A449" s="29">
        <v>3</v>
      </c>
      <c r="B449" s="55" t="s">
        <v>93</v>
      </c>
      <c r="C449" s="55"/>
      <c r="D449" s="51"/>
      <c r="E449" s="51"/>
      <c r="F449" s="51" t="s">
        <v>14</v>
      </c>
      <c r="G449" s="52">
        <v>20</v>
      </c>
      <c r="H449" s="240"/>
      <c r="I449" s="53"/>
      <c r="J449" s="12">
        <f t="shared" si="136"/>
        <v>0</v>
      </c>
      <c r="K449" s="11">
        <f t="shared" si="137"/>
        <v>0</v>
      </c>
      <c r="L449" s="12">
        <f t="shared" si="138"/>
        <v>0</v>
      </c>
      <c r="M449" s="242">
        <f t="shared" si="139"/>
        <v>0</v>
      </c>
      <c r="N449" s="917"/>
    </row>
    <row r="450" spans="1:14" ht="66" customHeight="1" x14ac:dyDescent="0.2">
      <c r="A450" s="29">
        <v>4</v>
      </c>
      <c r="B450" s="55" t="s">
        <v>94</v>
      </c>
      <c r="C450" s="55" t="s">
        <v>294</v>
      </c>
      <c r="D450" s="51"/>
      <c r="E450" s="51"/>
      <c r="F450" s="51" t="s">
        <v>14</v>
      </c>
      <c r="G450" s="52">
        <v>20</v>
      </c>
      <c r="H450" s="240"/>
      <c r="I450" s="53"/>
      <c r="J450" s="12">
        <f t="shared" si="136"/>
        <v>0</v>
      </c>
      <c r="K450" s="11">
        <f t="shared" si="137"/>
        <v>0</v>
      </c>
      <c r="L450" s="12">
        <f t="shared" si="138"/>
        <v>0</v>
      </c>
      <c r="M450" s="242">
        <f t="shared" si="139"/>
        <v>0</v>
      </c>
      <c r="N450" s="917"/>
    </row>
    <row r="451" spans="1:14" ht="66" customHeight="1" x14ac:dyDescent="0.2">
      <c r="A451" s="67">
        <v>5</v>
      </c>
      <c r="B451" s="55" t="s">
        <v>305</v>
      </c>
      <c r="C451" s="55"/>
      <c r="D451" s="51"/>
      <c r="E451" s="51"/>
      <c r="F451" s="51" t="s">
        <v>14</v>
      </c>
      <c r="G451" s="52">
        <v>10</v>
      </c>
      <c r="H451" s="240"/>
      <c r="I451" s="53"/>
      <c r="J451" s="12">
        <f t="shared" si="136"/>
        <v>0</v>
      </c>
      <c r="K451" s="11">
        <f t="shared" si="137"/>
        <v>0</v>
      </c>
      <c r="L451" s="12">
        <f t="shared" si="138"/>
        <v>0</v>
      </c>
      <c r="M451" s="242">
        <f t="shared" si="139"/>
        <v>0</v>
      </c>
      <c r="N451" s="910"/>
    </row>
    <row r="452" spans="1:14" x14ac:dyDescent="0.2">
      <c r="A452" s="25"/>
      <c r="B452" s="63"/>
      <c r="C452" s="63"/>
      <c r="D452" s="25"/>
      <c r="E452" s="25"/>
      <c r="F452" s="25"/>
      <c r="G452" s="64"/>
      <c r="H452" s="241" t="s">
        <v>39</v>
      </c>
      <c r="I452" s="65"/>
      <c r="J452" s="196"/>
      <c r="K452" s="687">
        <f>SUM(K447:K451)</f>
        <v>0</v>
      </c>
      <c r="L452" s="688">
        <f>SUM(L447:L451)</f>
        <v>0</v>
      </c>
      <c r="M452" s="689">
        <f>SUM(M447:M451)</f>
        <v>0</v>
      </c>
      <c r="N452" s="203"/>
    </row>
    <row r="453" spans="1:14" x14ac:dyDescent="0.2">
      <c r="A453" s="304"/>
      <c r="B453" s="298"/>
      <c r="C453" s="298"/>
      <c r="D453" s="304"/>
      <c r="E453" s="304"/>
      <c r="F453" s="304"/>
      <c r="G453" s="305"/>
      <c r="H453" s="294"/>
      <c r="I453" s="351"/>
      <c r="J453" s="352"/>
      <c r="K453" s="362"/>
      <c r="L453" s="363"/>
      <c r="M453" s="364"/>
      <c r="N453" s="644"/>
    </row>
    <row r="454" spans="1:14" x14ac:dyDescent="0.2">
      <c r="A454" s="67"/>
      <c r="B454" s="68"/>
      <c r="C454" s="68"/>
      <c r="D454" s="25"/>
      <c r="E454" s="25"/>
      <c r="F454" s="118"/>
      <c r="G454" s="119"/>
      <c r="H454" s="239"/>
      <c r="I454" s="120"/>
      <c r="J454" s="197"/>
      <c r="K454" s="121"/>
      <c r="L454" s="122"/>
      <c r="M454" s="260"/>
      <c r="N454" s="645"/>
    </row>
    <row r="455" spans="1:14" x14ac:dyDescent="0.2">
      <c r="A455" s="27"/>
      <c r="B455" s="71" t="s">
        <v>468</v>
      </c>
      <c r="C455" s="71"/>
      <c r="D455" s="206"/>
      <c r="E455" s="206"/>
      <c r="F455" s="27"/>
      <c r="G455" s="34"/>
      <c r="H455" s="239"/>
      <c r="I455" s="54"/>
      <c r="J455" s="195"/>
      <c r="K455" s="58"/>
      <c r="L455" s="59"/>
      <c r="M455" s="257"/>
    </row>
    <row r="456" spans="1:14" ht="36" x14ac:dyDescent="0.2">
      <c r="A456" s="224" t="s">
        <v>1</v>
      </c>
      <c r="B456" s="224" t="s">
        <v>2</v>
      </c>
      <c r="C456" s="224" t="s">
        <v>178</v>
      </c>
      <c r="D456" s="374" t="s">
        <v>3</v>
      </c>
      <c r="E456" s="23" t="s">
        <v>177</v>
      </c>
      <c r="F456" s="224" t="s">
        <v>4</v>
      </c>
      <c r="G456" s="375" t="s">
        <v>5</v>
      </c>
      <c r="H456" s="376" t="s">
        <v>6</v>
      </c>
      <c r="I456" s="377" t="s">
        <v>7</v>
      </c>
      <c r="J456" s="10" t="s">
        <v>112</v>
      </c>
      <c r="K456" s="378" t="s">
        <v>8</v>
      </c>
      <c r="L456" s="376" t="s">
        <v>9</v>
      </c>
      <c r="M456" s="376" t="s">
        <v>10</v>
      </c>
      <c r="N456" s="379" t="s">
        <v>11</v>
      </c>
    </row>
    <row r="457" spans="1:14" ht="33" customHeight="1" x14ac:dyDescent="0.2">
      <c r="A457" s="29">
        <v>1</v>
      </c>
      <c r="B457" s="55" t="s">
        <v>375</v>
      </c>
      <c r="C457" s="55" t="s">
        <v>376</v>
      </c>
      <c r="D457" s="51"/>
      <c r="E457" s="51"/>
      <c r="F457" s="51" t="s">
        <v>14</v>
      </c>
      <c r="G457" s="52">
        <v>200</v>
      </c>
      <c r="H457" s="240"/>
      <c r="I457" s="53"/>
      <c r="J457" s="12">
        <f t="shared" ref="J457:J458" si="140">H457*I457+H457</f>
        <v>0</v>
      </c>
      <c r="K457" s="11">
        <f t="shared" ref="K457:K458" si="141">G457*H457</f>
        <v>0</v>
      </c>
      <c r="L457" s="12">
        <f t="shared" ref="L457:L458" si="142">M457-K457</f>
        <v>0</v>
      </c>
      <c r="M457" s="242">
        <f t="shared" ref="M457:M458" si="143">G457*J457</f>
        <v>0</v>
      </c>
      <c r="N457" s="203" t="s">
        <v>399</v>
      </c>
    </row>
    <row r="458" spans="1:14" ht="30.75" customHeight="1" x14ac:dyDescent="0.2">
      <c r="A458" s="29">
        <v>2</v>
      </c>
      <c r="B458" s="55" t="s">
        <v>374</v>
      </c>
      <c r="C458" s="55"/>
      <c r="D458" s="51"/>
      <c r="E458" s="51"/>
      <c r="F458" s="51" t="s">
        <v>14</v>
      </c>
      <c r="G458" s="52">
        <v>500</v>
      </c>
      <c r="H458" s="240"/>
      <c r="I458" s="53"/>
      <c r="J458" s="12">
        <f t="shared" si="140"/>
        <v>0</v>
      </c>
      <c r="K458" s="11">
        <f t="shared" si="141"/>
        <v>0</v>
      </c>
      <c r="L458" s="12">
        <f t="shared" si="142"/>
        <v>0</v>
      </c>
      <c r="M458" s="242">
        <f t="shared" si="143"/>
        <v>0</v>
      </c>
      <c r="N458" s="203" t="s">
        <v>399</v>
      </c>
    </row>
    <row r="459" spans="1:14" x14ac:dyDescent="0.2">
      <c r="A459" s="67"/>
      <c r="B459" s="68"/>
      <c r="C459" s="68"/>
      <c r="D459" s="25"/>
      <c r="E459" s="25"/>
      <c r="F459" s="118"/>
      <c r="G459" s="119"/>
      <c r="H459" s="241" t="s">
        <v>39</v>
      </c>
      <c r="I459" s="65"/>
      <c r="J459" s="196"/>
      <c r="K459" s="201">
        <f>SUM(K457:K458)</f>
        <v>0</v>
      </c>
      <c r="L459" s="202">
        <f>SUM(L457:L458)</f>
        <v>0</v>
      </c>
      <c r="M459" s="261">
        <f>SUM(M457:M458)</f>
        <v>0</v>
      </c>
      <c r="N459" s="645"/>
    </row>
    <row r="460" spans="1:14" x14ac:dyDescent="0.2">
      <c r="A460" s="365"/>
      <c r="B460" s="287"/>
      <c r="C460" s="287"/>
      <c r="D460" s="304"/>
      <c r="E460" s="304"/>
      <c r="F460" s="366"/>
      <c r="G460" s="367"/>
      <c r="H460" s="294"/>
      <c r="I460" s="368"/>
      <c r="J460" s="369"/>
      <c r="K460" s="370"/>
      <c r="L460" s="371"/>
      <c r="M460" s="372"/>
      <c r="N460" s="644"/>
    </row>
    <row r="461" spans="1:14" x14ac:dyDescent="0.2">
      <c r="A461" s="25"/>
      <c r="B461" s="63"/>
      <c r="C461" s="63"/>
      <c r="D461" s="25"/>
      <c r="E461" s="25"/>
      <c r="F461" s="25"/>
      <c r="G461" s="64"/>
      <c r="H461" s="69"/>
      <c r="I461" s="65"/>
      <c r="J461" s="193"/>
      <c r="K461" s="108"/>
      <c r="L461" s="109"/>
      <c r="M461" s="259"/>
      <c r="N461" s="645"/>
    </row>
    <row r="462" spans="1:14" x14ac:dyDescent="0.2">
      <c r="A462" s="25"/>
      <c r="B462" s="63"/>
      <c r="C462" s="63"/>
      <c r="D462" s="25"/>
      <c r="E462" s="25"/>
      <c r="F462" s="25"/>
      <c r="G462" s="64"/>
      <c r="H462" s="69"/>
      <c r="I462" s="65"/>
      <c r="J462" s="193"/>
      <c r="K462" s="108"/>
      <c r="L462" s="109"/>
      <c r="M462" s="259"/>
      <c r="N462" s="645"/>
    </row>
    <row r="463" spans="1:14" x14ac:dyDescent="0.2">
      <c r="A463" s="27"/>
      <c r="B463" s="71" t="s">
        <v>469</v>
      </c>
      <c r="C463" s="71"/>
      <c r="D463" s="206"/>
      <c r="E463" s="206"/>
      <c r="F463" s="27"/>
      <c r="G463" s="34"/>
      <c r="H463" s="239"/>
      <c r="I463" s="54"/>
      <c r="J463" s="195"/>
      <c r="K463" s="58"/>
      <c r="L463" s="59"/>
      <c r="M463" s="257"/>
    </row>
    <row r="464" spans="1:14" ht="36" x14ac:dyDescent="0.2">
      <c r="A464" s="224" t="s">
        <v>1</v>
      </c>
      <c r="B464" s="224" t="s">
        <v>2</v>
      </c>
      <c r="C464" s="224" t="s">
        <v>178</v>
      </c>
      <c r="D464" s="374" t="s">
        <v>3</v>
      </c>
      <c r="E464" s="23" t="s">
        <v>177</v>
      </c>
      <c r="F464" s="224" t="s">
        <v>4</v>
      </c>
      <c r="G464" s="375" t="s">
        <v>5</v>
      </c>
      <c r="H464" s="376" t="s">
        <v>6</v>
      </c>
      <c r="I464" s="377" t="s">
        <v>7</v>
      </c>
      <c r="J464" s="10" t="s">
        <v>112</v>
      </c>
      <c r="K464" s="378" t="s">
        <v>8</v>
      </c>
      <c r="L464" s="376" t="s">
        <v>9</v>
      </c>
      <c r="M464" s="376" t="s">
        <v>10</v>
      </c>
      <c r="N464" s="379" t="s">
        <v>11</v>
      </c>
    </row>
    <row r="465" spans="1:16" ht="31.5" customHeight="1" x14ac:dyDescent="0.2">
      <c r="A465" s="29">
        <v>1</v>
      </c>
      <c r="B465" s="55" t="s">
        <v>306</v>
      </c>
      <c r="C465" s="55"/>
      <c r="D465" s="51"/>
      <c r="E465" s="51"/>
      <c r="F465" s="51" t="s">
        <v>14</v>
      </c>
      <c r="G465" s="52">
        <v>700</v>
      </c>
      <c r="H465" s="240"/>
      <c r="I465" s="53"/>
      <c r="J465" s="12">
        <f t="shared" ref="J465:J468" si="144">H465*I465+H465</f>
        <v>0</v>
      </c>
      <c r="K465" s="11">
        <f t="shared" ref="K465:K468" si="145">G465*H465</f>
        <v>0</v>
      </c>
      <c r="L465" s="12">
        <f t="shared" ref="L465:L468" si="146">M465-K465</f>
        <v>0</v>
      </c>
      <c r="M465" s="242">
        <f t="shared" ref="M465:M468" si="147">G465*J465</f>
        <v>0</v>
      </c>
      <c r="N465" s="203" t="s">
        <v>195</v>
      </c>
    </row>
    <row r="466" spans="1:16" ht="31.5" customHeight="1" x14ac:dyDescent="0.2">
      <c r="A466" s="29">
        <v>2</v>
      </c>
      <c r="B466" s="55" t="s">
        <v>132</v>
      </c>
      <c r="C466" s="55"/>
      <c r="D466" s="51"/>
      <c r="E466" s="51"/>
      <c r="F466" s="51" t="s">
        <v>14</v>
      </c>
      <c r="G466" s="52">
        <v>500</v>
      </c>
      <c r="H466" s="240"/>
      <c r="I466" s="53"/>
      <c r="J466" s="12">
        <f t="shared" si="144"/>
        <v>0</v>
      </c>
      <c r="K466" s="11">
        <f t="shared" si="145"/>
        <v>0</v>
      </c>
      <c r="L466" s="12">
        <f t="shared" si="146"/>
        <v>0</v>
      </c>
      <c r="M466" s="242">
        <f t="shared" si="147"/>
        <v>0</v>
      </c>
      <c r="N466" s="203" t="s">
        <v>361</v>
      </c>
    </row>
    <row r="467" spans="1:16" ht="77.25" customHeight="1" x14ac:dyDescent="0.2">
      <c r="A467" s="29">
        <v>3</v>
      </c>
      <c r="B467" s="55" t="s">
        <v>369</v>
      </c>
      <c r="C467" s="55" t="s">
        <v>360</v>
      </c>
      <c r="D467" s="51"/>
      <c r="E467" s="51"/>
      <c r="F467" s="51" t="s">
        <v>14</v>
      </c>
      <c r="G467" s="52">
        <v>30</v>
      </c>
      <c r="H467" s="240"/>
      <c r="I467" s="53"/>
      <c r="J467" s="12">
        <f t="shared" si="144"/>
        <v>0</v>
      </c>
      <c r="K467" s="11">
        <f t="shared" si="145"/>
        <v>0</v>
      </c>
      <c r="L467" s="12">
        <f t="shared" si="146"/>
        <v>0</v>
      </c>
      <c r="M467" s="242">
        <f t="shared" si="147"/>
        <v>0</v>
      </c>
      <c r="N467" s="203" t="s">
        <v>195</v>
      </c>
    </row>
    <row r="468" spans="1:16" ht="46.5" customHeight="1" x14ac:dyDescent="0.2">
      <c r="A468" s="29">
        <v>4</v>
      </c>
      <c r="B468" s="55" t="s">
        <v>307</v>
      </c>
      <c r="C468" s="55"/>
      <c r="D468" s="51"/>
      <c r="E468" s="51"/>
      <c r="F468" s="51" t="s">
        <v>14</v>
      </c>
      <c r="G468" s="52">
        <v>15</v>
      </c>
      <c r="H468" s="240"/>
      <c r="I468" s="53"/>
      <c r="J468" s="12">
        <f t="shared" si="144"/>
        <v>0</v>
      </c>
      <c r="K468" s="11">
        <f t="shared" si="145"/>
        <v>0</v>
      </c>
      <c r="L468" s="12">
        <f t="shared" si="146"/>
        <v>0</v>
      </c>
      <c r="M468" s="242">
        <f t="shared" si="147"/>
        <v>0</v>
      </c>
      <c r="N468" s="203" t="s">
        <v>361</v>
      </c>
    </row>
    <row r="469" spans="1:16" x14ac:dyDescent="0.2">
      <c r="A469" s="67"/>
      <c r="B469" s="68"/>
      <c r="C469" s="68"/>
      <c r="D469" s="25"/>
      <c r="E469" s="25"/>
      <c r="F469" s="118"/>
      <c r="G469" s="119"/>
      <c r="H469" s="241" t="s">
        <v>39</v>
      </c>
      <c r="I469" s="65"/>
      <c r="J469" s="196"/>
      <c r="K469" s="201">
        <f>SUM(K465:K468)</f>
        <v>0</v>
      </c>
      <c r="L469" s="202">
        <f>SUM(L465:L468)</f>
        <v>0</v>
      </c>
      <c r="M469" s="261">
        <f>SUM(M465:M468)</f>
        <v>0</v>
      </c>
      <c r="N469" s="645"/>
    </row>
    <row r="470" spans="1:16" x14ac:dyDescent="0.2">
      <c r="A470" s="25"/>
      <c r="B470" s="63"/>
      <c r="C470" s="63"/>
      <c r="D470" s="25"/>
      <c r="E470" s="25"/>
      <c r="F470" s="25"/>
      <c r="G470" s="64"/>
      <c r="H470" s="69"/>
      <c r="I470" s="65"/>
      <c r="J470" s="193"/>
      <c r="K470" s="108"/>
      <c r="L470" s="109"/>
      <c r="M470" s="259"/>
      <c r="N470" s="645"/>
    </row>
    <row r="471" spans="1:16" x14ac:dyDescent="0.2">
      <c r="A471" s="67"/>
      <c r="B471" s="68"/>
      <c r="C471" s="68"/>
      <c r="D471" s="25"/>
      <c r="E471" s="25"/>
      <c r="F471" s="118"/>
      <c r="G471" s="119"/>
      <c r="H471" s="69"/>
      <c r="I471" s="65"/>
      <c r="J471" s="196"/>
      <c r="K471" s="108"/>
      <c r="L471" s="109"/>
      <c r="M471" s="259"/>
      <c r="N471" s="645"/>
    </row>
    <row r="472" spans="1:16" x14ac:dyDescent="0.2">
      <c r="A472" s="67"/>
      <c r="B472" s="68"/>
      <c r="C472" s="68"/>
      <c r="D472" s="25"/>
      <c r="E472" s="25"/>
      <c r="F472" s="118"/>
      <c r="G472" s="119"/>
      <c r="H472" s="239"/>
      <c r="I472" s="65"/>
      <c r="J472" s="196"/>
      <c r="K472" s="108"/>
      <c r="L472" s="109"/>
      <c r="M472" s="259"/>
      <c r="N472" s="645"/>
      <c r="P472" s="3"/>
    </row>
    <row r="473" spans="1:16" x14ac:dyDescent="0.2">
      <c r="A473" s="27"/>
      <c r="B473" s="71" t="s">
        <v>470</v>
      </c>
      <c r="C473" s="71"/>
      <c r="D473" s="206"/>
      <c r="E473" s="206"/>
      <c r="F473" s="27"/>
      <c r="G473" s="34"/>
      <c r="H473" s="239"/>
      <c r="I473" s="54"/>
      <c r="J473" s="195"/>
      <c r="K473" s="58"/>
      <c r="L473" s="59"/>
      <c r="M473" s="257"/>
    </row>
    <row r="474" spans="1:16" ht="36" x14ac:dyDescent="0.2">
      <c r="A474" s="224" t="s">
        <v>1</v>
      </c>
      <c r="B474" s="224" t="s">
        <v>2</v>
      </c>
      <c r="C474" s="224" t="s">
        <v>178</v>
      </c>
      <c r="D474" s="374" t="s">
        <v>3</v>
      </c>
      <c r="E474" s="23" t="s">
        <v>177</v>
      </c>
      <c r="F474" s="224" t="s">
        <v>4</v>
      </c>
      <c r="G474" s="375" t="s">
        <v>5</v>
      </c>
      <c r="H474" s="376" t="s">
        <v>6</v>
      </c>
      <c r="I474" s="377" t="s">
        <v>7</v>
      </c>
      <c r="J474" s="10" t="s">
        <v>112</v>
      </c>
      <c r="K474" s="378" t="s">
        <v>8</v>
      </c>
      <c r="L474" s="376" t="s">
        <v>9</v>
      </c>
      <c r="M474" s="376" t="s">
        <v>10</v>
      </c>
      <c r="N474" s="379" t="s">
        <v>11</v>
      </c>
    </row>
    <row r="475" spans="1:16" ht="36" x14ac:dyDescent="0.2">
      <c r="A475" s="29">
        <v>1</v>
      </c>
      <c r="B475" s="55" t="s">
        <v>150</v>
      </c>
      <c r="C475" s="55" t="s">
        <v>194</v>
      </c>
      <c r="D475" s="28"/>
      <c r="E475" s="28"/>
      <c r="F475" s="51" t="s">
        <v>14</v>
      </c>
      <c r="G475" s="52">
        <v>600</v>
      </c>
      <c r="H475" s="240"/>
      <c r="I475" s="53"/>
      <c r="J475" s="12">
        <f t="shared" ref="J475:J477" si="148">H475*I475+H475</f>
        <v>0</v>
      </c>
      <c r="K475" s="11">
        <f t="shared" ref="K475:K477" si="149">G475*H475</f>
        <v>0</v>
      </c>
      <c r="L475" s="12">
        <f t="shared" ref="L475:L477" si="150">M475-K475</f>
        <v>0</v>
      </c>
      <c r="M475" s="242">
        <f t="shared" ref="M475:M477" si="151">G475*J475</f>
        <v>0</v>
      </c>
      <c r="N475" s="203">
        <v>1</v>
      </c>
    </row>
    <row r="476" spans="1:16" ht="36" x14ac:dyDescent="0.2">
      <c r="A476" s="29">
        <v>2</v>
      </c>
      <c r="B476" s="55" t="s">
        <v>151</v>
      </c>
      <c r="C476" s="55" t="s">
        <v>194</v>
      </c>
      <c r="D476" s="28"/>
      <c r="E476" s="28"/>
      <c r="F476" s="51" t="s">
        <v>186</v>
      </c>
      <c r="G476" s="52">
        <v>500</v>
      </c>
      <c r="H476" s="240"/>
      <c r="I476" s="53"/>
      <c r="J476" s="12">
        <f t="shared" si="148"/>
        <v>0</v>
      </c>
      <c r="K476" s="11">
        <f t="shared" si="149"/>
        <v>0</v>
      </c>
      <c r="L476" s="12">
        <f t="shared" si="150"/>
        <v>0</v>
      </c>
      <c r="M476" s="242">
        <f t="shared" si="151"/>
        <v>0</v>
      </c>
      <c r="N476" s="203">
        <v>1</v>
      </c>
    </row>
    <row r="477" spans="1:16" ht="36" x14ac:dyDescent="0.2">
      <c r="A477" s="29">
        <v>3</v>
      </c>
      <c r="B477" s="55" t="s">
        <v>187</v>
      </c>
      <c r="C477" s="55" t="s">
        <v>194</v>
      </c>
      <c r="D477" s="28"/>
      <c r="E477" s="28"/>
      <c r="F477" s="51" t="s">
        <v>186</v>
      </c>
      <c r="G477" s="52">
        <v>200</v>
      </c>
      <c r="H477" s="240"/>
      <c r="I477" s="53"/>
      <c r="J477" s="12">
        <f t="shared" si="148"/>
        <v>0</v>
      </c>
      <c r="K477" s="11">
        <f t="shared" si="149"/>
        <v>0</v>
      </c>
      <c r="L477" s="12">
        <f t="shared" si="150"/>
        <v>0</v>
      </c>
      <c r="M477" s="242">
        <f t="shared" si="151"/>
        <v>0</v>
      </c>
      <c r="N477" s="203">
        <v>1</v>
      </c>
    </row>
    <row r="478" spans="1:16" x14ac:dyDescent="0.2">
      <c r="A478" s="67"/>
      <c r="B478" s="68"/>
      <c r="C478" s="68"/>
      <c r="D478" s="25"/>
      <c r="E478" s="25"/>
      <c r="F478" s="118"/>
      <c r="G478" s="119"/>
      <c r="H478" s="241" t="s">
        <v>39</v>
      </c>
      <c r="I478" s="65"/>
      <c r="J478" s="196"/>
      <c r="K478" s="201">
        <f>SUM(K475:K477)</f>
        <v>0</v>
      </c>
      <c r="L478" s="202">
        <f>SUM(L475:L477)</f>
        <v>0</v>
      </c>
      <c r="M478" s="261">
        <f>SUM(M475:M477)</f>
        <v>0</v>
      </c>
      <c r="N478" s="645"/>
    </row>
    <row r="479" spans="1:16" x14ac:dyDescent="0.2">
      <c r="A479" s="172"/>
      <c r="B479" s="173"/>
      <c r="C479" s="173"/>
      <c r="D479" s="111"/>
      <c r="E479" s="111"/>
      <c r="F479" s="174"/>
      <c r="G479" s="175"/>
      <c r="H479" s="221"/>
      <c r="I479" s="112"/>
      <c r="J479" s="193"/>
      <c r="K479" s="222"/>
      <c r="L479" s="223"/>
      <c r="M479" s="262"/>
      <c r="N479" s="648"/>
    </row>
    <row r="480" spans="1:16" x14ac:dyDescent="0.2">
      <c r="A480" s="365"/>
      <c r="B480" s="287"/>
      <c r="C480" s="287"/>
      <c r="D480" s="304"/>
      <c r="E480" s="304"/>
      <c r="F480" s="366"/>
      <c r="G480" s="367"/>
      <c r="H480" s="294"/>
      <c r="I480" s="351"/>
      <c r="J480" s="352"/>
      <c r="K480" s="362"/>
      <c r="L480" s="363"/>
      <c r="M480" s="364"/>
      <c r="N480" s="644"/>
    </row>
    <row r="481" spans="1:14" x14ac:dyDescent="0.2">
      <c r="A481" s="172"/>
      <c r="B481" s="173"/>
      <c r="C481" s="173"/>
      <c r="D481" s="111"/>
      <c r="E481" s="111"/>
      <c r="F481" s="174"/>
      <c r="G481" s="175"/>
      <c r="H481" s="221"/>
      <c r="I481" s="112"/>
      <c r="J481" s="193"/>
      <c r="K481" s="222"/>
      <c r="L481" s="223"/>
      <c r="M481" s="262"/>
      <c r="N481" s="648"/>
    </row>
    <row r="482" spans="1:14" x14ac:dyDescent="0.2">
      <c r="A482" s="297"/>
      <c r="B482" s="71" t="s">
        <v>471</v>
      </c>
      <c r="C482" s="71"/>
      <c r="D482" s="206"/>
      <c r="E482" s="206"/>
      <c r="F482" s="27"/>
      <c r="G482" s="34"/>
      <c r="H482" s="239"/>
      <c r="I482" s="54"/>
      <c r="J482" s="195"/>
      <c r="K482" s="58"/>
      <c r="L482" s="59"/>
      <c r="M482" s="257"/>
    </row>
    <row r="483" spans="1:14" ht="36" x14ac:dyDescent="0.2">
      <c r="A483" s="274" t="s">
        <v>1</v>
      </c>
      <c r="B483" s="224" t="s">
        <v>2</v>
      </c>
      <c r="C483" s="224" t="s">
        <v>178</v>
      </c>
      <c r="D483" s="374" t="s">
        <v>3</v>
      </c>
      <c r="E483" s="23" t="s">
        <v>177</v>
      </c>
      <c r="F483" s="224" t="s">
        <v>4</v>
      </c>
      <c r="G483" s="375" t="s">
        <v>5</v>
      </c>
      <c r="H483" s="376" t="s">
        <v>6</v>
      </c>
      <c r="I483" s="377" t="s">
        <v>7</v>
      </c>
      <c r="J483" s="10" t="s">
        <v>112</v>
      </c>
      <c r="K483" s="378" t="s">
        <v>8</v>
      </c>
      <c r="L483" s="376" t="s">
        <v>9</v>
      </c>
      <c r="M483" s="376" t="s">
        <v>10</v>
      </c>
      <c r="N483" s="379" t="s">
        <v>11</v>
      </c>
    </row>
    <row r="484" spans="1:14" ht="108" x14ac:dyDescent="0.2">
      <c r="A484" s="347">
        <v>1</v>
      </c>
      <c r="B484" s="55" t="s">
        <v>156</v>
      </c>
      <c r="C484" s="55" t="s">
        <v>337</v>
      </c>
      <c r="D484" s="51"/>
      <c r="E484" s="51"/>
      <c r="F484" s="51" t="s">
        <v>14</v>
      </c>
      <c r="G484" s="52">
        <v>240</v>
      </c>
      <c r="H484" s="240"/>
      <c r="I484" s="53"/>
      <c r="J484" s="12">
        <f>H484*I484+H484</f>
        <v>0</v>
      </c>
      <c r="K484" s="11">
        <f>G484*H484</f>
        <v>0</v>
      </c>
      <c r="L484" s="12">
        <f>M484-K484</f>
        <v>0</v>
      </c>
      <c r="M484" s="242">
        <f>G484*J484</f>
        <v>0</v>
      </c>
      <c r="N484" s="203" t="s">
        <v>195</v>
      </c>
    </row>
    <row r="485" spans="1:14" x14ac:dyDescent="0.2">
      <c r="A485" s="365"/>
      <c r="B485" s="68"/>
      <c r="C485" s="68"/>
      <c r="D485" s="25"/>
      <c r="E485" s="25"/>
      <c r="F485" s="118"/>
      <c r="G485" s="119"/>
      <c r="H485" s="241" t="s">
        <v>39</v>
      </c>
      <c r="I485" s="65"/>
      <c r="J485" s="196"/>
      <c r="K485" s="201">
        <f>SUM(K484:K484)</f>
        <v>0</v>
      </c>
      <c r="L485" s="202">
        <f>SUM(L484:L484)</f>
        <v>0</v>
      </c>
      <c r="M485" s="261">
        <f>SUM(M484:M484)</f>
        <v>0</v>
      </c>
      <c r="N485" s="645"/>
    </row>
    <row r="486" spans="1:14" x14ac:dyDescent="0.2">
      <c r="A486" s="365"/>
      <c r="B486" s="287"/>
      <c r="C486" s="287"/>
      <c r="D486" s="304"/>
      <c r="E486" s="304"/>
      <c r="F486" s="366"/>
      <c r="G486" s="367"/>
      <c r="H486" s="294"/>
      <c r="I486" s="351"/>
      <c r="J486" s="352"/>
      <c r="K486" s="362"/>
      <c r="L486" s="363"/>
      <c r="M486" s="364"/>
      <c r="N486" s="644"/>
    </row>
    <row r="487" spans="1:14" x14ac:dyDescent="0.2">
      <c r="A487" s="27"/>
      <c r="B487" s="71" t="s">
        <v>472</v>
      </c>
      <c r="C487" s="71"/>
      <c r="D487" s="206"/>
      <c r="E487" s="206"/>
      <c r="F487" s="27"/>
      <c r="G487" s="34"/>
      <c r="H487" s="239"/>
      <c r="I487" s="54"/>
      <c r="J487" s="195"/>
      <c r="K487" s="58"/>
      <c r="L487" s="59"/>
      <c r="M487" s="257"/>
    </row>
    <row r="488" spans="1:14" ht="36" x14ac:dyDescent="0.2">
      <c r="A488" s="224" t="s">
        <v>1</v>
      </c>
      <c r="B488" s="224" t="s">
        <v>2</v>
      </c>
      <c r="C488" s="224" t="s">
        <v>178</v>
      </c>
      <c r="D488" s="374" t="s">
        <v>3</v>
      </c>
      <c r="E488" s="23" t="s">
        <v>177</v>
      </c>
      <c r="F488" s="224" t="s">
        <v>4</v>
      </c>
      <c r="G488" s="375" t="s">
        <v>5</v>
      </c>
      <c r="H488" s="376" t="s">
        <v>6</v>
      </c>
      <c r="I488" s="377" t="s">
        <v>7</v>
      </c>
      <c r="J488" s="10" t="s">
        <v>112</v>
      </c>
      <c r="K488" s="378" t="s">
        <v>8</v>
      </c>
      <c r="L488" s="376" t="s">
        <v>9</v>
      </c>
      <c r="M488" s="376" t="s">
        <v>10</v>
      </c>
      <c r="N488" s="379" t="s">
        <v>11</v>
      </c>
    </row>
    <row r="489" spans="1:14" ht="72" x14ac:dyDescent="0.2">
      <c r="A489" s="29">
        <v>1</v>
      </c>
      <c r="B489" s="55" t="s">
        <v>356</v>
      </c>
      <c r="C489" s="55" t="s">
        <v>264</v>
      </c>
      <c r="D489" s="51"/>
      <c r="E489" s="51"/>
      <c r="F489" s="51" t="s">
        <v>159</v>
      </c>
      <c r="G489" s="52">
        <v>35</v>
      </c>
      <c r="H489" s="240"/>
      <c r="I489" s="53"/>
      <c r="J489" s="12">
        <f t="shared" ref="J489:J493" si="152">H489*I489+H489</f>
        <v>0</v>
      </c>
      <c r="K489" s="11">
        <f t="shared" ref="K489:K493" si="153">G489*H489</f>
        <v>0</v>
      </c>
      <c r="L489" s="12">
        <f t="shared" ref="L489:L493" si="154">M489-K489</f>
        <v>0</v>
      </c>
      <c r="M489" s="242">
        <f t="shared" ref="M489:M493" si="155">G489*J489</f>
        <v>0</v>
      </c>
      <c r="N489" s="909" t="s">
        <v>334</v>
      </c>
    </row>
    <row r="490" spans="1:14" x14ac:dyDescent="0.2">
      <c r="A490" s="29">
        <v>2</v>
      </c>
      <c r="B490" s="55" t="s">
        <v>174</v>
      </c>
      <c r="C490" s="55"/>
      <c r="D490" s="51"/>
      <c r="E490" s="51"/>
      <c r="F490" s="51" t="s">
        <v>14</v>
      </c>
      <c r="G490" s="52">
        <v>35</v>
      </c>
      <c r="H490" s="240"/>
      <c r="I490" s="53"/>
      <c r="J490" s="12">
        <f t="shared" si="152"/>
        <v>0</v>
      </c>
      <c r="K490" s="11">
        <f t="shared" si="153"/>
        <v>0</v>
      </c>
      <c r="L490" s="12">
        <f t="shared" si="154"/>
        <v>0</v>
      </c>
      <c r="M490" s="242">
        <f t="shared" si="155"/>
        <v>0</v>
      </c>
      <c r="N490" s="917"/>
    </row>
    <row r="491" spans="1:14" ht="24" x14ac:dyDescent="0.2">
      <c r="A491" s="29">
        <v>3</v>
      </c>
      <c r="B491" s="55" t="s">
        <v>175</v>
      </c>
      <c r="C491" s="55"/>
      <c r="D491" s="51"/>
      <c r="E491" s="51"/>
      <c r="F491" s="51" t="s">
        <v>21</v>
      </c>
      <c r="G491" s="52">
        <v>35</v>
      </c>
      <c r="H491" s="240"/>
      <c r="I491" s="53"/>
      <c r="J491" s="12">
        <f t="shared" si="152"/>
        <v>0</v>
      </c>
      <c r="K491" s="11">
        <f t="shared" si="153"/>
        <v>0</v>
      </c>
      <c r="L491" s="12">
        <f t="shared" si="154"/>
        <v>0</v>
      </c>
      <c r="M491" s="242">
        <f t="shared" si="155"/>
        <v>0</v>
      </c>
      <c r="N491" s="917"/>
    </row>
    <row r="492" spans="1:14" ht="24" x14ac:dyDescent="0.2">
      <c r="A492" s="29">
        <v>4</v>
      </c>
      <c r="B492" s="55" t="s">
        <v>157</v>
      </c>
      <c r="C492" s="55"/>
      <c r="D492" s="51"/>
      <c r="E492" s="51"/>
      <c r="F492" s="51" t="s">
        <v>14</v>
      </c>
      <c r="G492" s="52">
        <v>10</v>
      </c>
      <c r="H492" s="240"/>
      <c r="I492" s="53"/>
      <c r="J492" s="12">
        <f t="shared" si="152"/>
        <v>0</v>
      </c>
      <c r="K492" s="11">
        <f t="shared" si="153"/>
        <v>0</v>
      </c>
      <c r="L492" s="12">
        <f t="shared" si="154"/>
        <v>0</v>
      </c>
      <c r="M492" s="242">
        <f t="shared" si="155"/>
        <v>0</v>
      </c>
      <c r="N492" s="917"/>
    </row>
    <row r="493" spans="1:14" x14ac:dyDescent="0.2">
      <c r="A493" s="29">
        <v>5</v>
      </c>
      <c r="B493" s="55" t="s">
        <v>158</v>
      </c>
      <c r="C493" s="55"/>
      <c r="D493" s="51"/>
      <c r="E493" s="51"/>
      <c r="F493" s="51" t="s">
        <v>14</v>
      </c>
      <c r="G493" s="52">
        <v>6</v>
      </c>
      <c r="H493" s="240"/>
      <c r="I493" s="53"/>
      <c r="J493" s="12">
        <f t="shared" si="152"/>
        <v>0</v>
      </c>
      <c r="K493" s="11">
        <f t="shared" si="153"/>
        <v>0</v>
      </c>
      <c r="L493" s="12">
        <f t="shared" si="154"/>
        <v>0</v>
      </c>
      <c r="M493" s="242">
        <f t="shared" si="155"/>
        <v>0</v>
      </c>
      <c r="N493" s="910"/>
    </row>
    <row r="494" spans="1:14" x14ac:dyDescent="0.2">
      <c r="A494" s="67"/>
      <c r="B494" s="68"/>
      <c r="C494" s="68"/>
      <c r="D494" s="25"/>
      <c r="E494" s="25"/>
      <c r="F494" s="118"/>
      <c r="G494" s="119"/>
      <c r="H494" s="241" t="s">
        <v>39</v>
      </c>
      <c r="I494" s="65"/>
      <c r="J494" s="196"/>
      <c r="K494" s="201">
        <f>SUM(K489:K493)</f>
        <v>0</v>
      </c>
      <c r="L494" s="202">
        <f>SUM(L489:L493)</f>
        <v>0</v>
      </c>
      <c r="M494" s="261">
        <f>SUM(M489:M493)</f>
        <v>0</v>
      </c>
      <c r="N494" s="645"/>
    </row>
    <row r="495" spans="1:14" x14ac:dyDescent="0.2">
      <c r="A495" s="365"/>
      <c r="B495" s="287"/>
      <c r="C495" s="287"/>
      <c r="D495" s="304"/>
      <c r="E495" s="304"/>
      <c r="F495" s="366"/>
      <c r="G495" s="367"/>
      <c r="H495" s="294"/>
      <c r="I495" s="351"/>
      <c r="J495" s="352"/>
      <c r="K495" s="362"/>
      <c r="L495" s="363"/>
      <c r="M495" s="364"/>
      <c r="N495" s="644"/>
    </row>
    <row r="496" spans="1:14" x14ac:dyDescent="0.2">
      <c r="A496" s="297"/>
      <c r="B496" s="71" t="s">
        <v>473</v>
      </c>
      <c r="C496" s="71"/>
      <c r="D496" s="206"/>
      <c r="E496" s="206"/>
      <c r="F496" s="27"/>
      <c r="G496" s="34"/>
      <c r="H496" s="239"/>
      <c r="I496" s="54"/>
      <c r="J496" s="195"/>
      <c r="K496" s="58"/>
      <c r="L496" s="59"/>
      <c r="M496" s="257"/>
    </row>
    <row r="497" spans="1:14" ht="36" x14ac:dyDescent="0.2">
      <c r="A497" s="274" t="s">
        <v>1</v>
      </c>
      <c r="B497" s="224" t="s">
        <v>2</v>
      </c>
      <c r="C497" s="224" t="s">
        <v>178</v>
      </c>
      <c r="D497" s="374" t="s">
        <v>3</v>
      </c>
      <c r="E497" s="23" t="s">
        <v>177</v>
      </c>
      <c r="F497" s="224" t="s">
        <v>4</v>
      </c>
      <c r="G497" s="375" t="s">
        <v>5</v>
      </c>
      <c r="H497" s="376" t="s">
        <v>6</v>
      </c>
      <c r="I497" s="377" t="s">
        <v>7</v>
      </c>
      <c r="J497" s="10" t="s">
        <v>112</v>
      </c>
      <c r="K497" s="378" t="s">
        <v>8</v>
      </c>
      <c r="L497" s="376" t="s">
        <v>9</v>
      </c>
      <c r="M497" s="376" t="s">
        <v>10</v>
      </c>
      <c r="N497" s="379" t="s">
        <v>11</v>
      </c>
    </row>
    <row r="498" spans="1:14" ht="59.25" customHeight="1" x14ac:dyDescent="0.2">
      <c r="A498" s="347">
        <v>1</v>
      </c>
      <c r="B498" s="55" t="s">
        <v>420</v>
      </c>
      <c r="C498" s="55" t="s">
        <v>421</v>
      </c>
      <c r="D498" s="51"/>
      <c r="E498" s="51"/>
      <c r="F498" s="51" t="s">
        <v>14</v>
      </c>
      <c r="G498" s="52">
        <v>30</v>
      </c>
      <c r="H498" s="240"/>
      <c r="I498" s="53"/>
      <c r="J498" s="12">
        <f>H498*I498+H498</f>
        <v>0</v>
      </c>
      <c r="K498" s="11">
        <f>G498*H498</f>
        <v>0</v>
      </c>
      <c r="L498" s="12">
        <f>M498-K498</f>
        <v>0</v>
      </c>
      <c r="M498" s="242">
        <f>G498*J498</f>
        <v>0</v>
      </c>
      <c r="N498" s="203" t="s">
        <v>334</v>
      </c>
    </row>
    <row r="499" spans="1:14" x14ac:dyDescent="0.2">
      <c r="A499" s="365"/>
      <c r="B499" s="68"/>
      <c r="C499" s="68"/>
      <c r="D499" s="25"/>
      <c r="E499" s="25"/>
      <c r="F499" s="118"/>
      <c r="G499" s="119"/>
      <c r="H499" s="241" t="s">
        <v>39</v>
      </c>
      <c r="I499" s="65"/>
      <c r="J499" s="196"/>
      <c r="K499" s="201">
        <f>SUM(K498:K498)</f>
        <v>0</v>
      </c>
      <c r="L499" s="202">
        <f>SUM(L498:L498)</f>
        <v>0</v>
      </c>
      <c r="M499" s="261">
        <f>SUM(M498:M498)</f>
        <v>0</v>
      </c>
      <c r="N499" s="645"/>
    </row>
    <row r="500" spans="1:14" x14ac:dyDescent="0.2">
      <c r="A500" s="67"/>
      <c r="B500" s="68"/>
      <c r="C500" s="68"/>
      <c r="D500" s="25"/>
      <c r="E500" s="25"/>
      <c r="F500" s="118"/>
      <c r="G500" s="119"/>
      <c r="H500" s="239"/>
      <c r="I500" s="65"/>
      <c r="J500" s="196"/>
      <c r="K500" s="108"/>
      <c r="L500" s="109"/>
      <c r="M500" s="259"/>
      <c r="N500" s="645"/>
    </row>
    <row r="501" spans="1:14" x14ac:dyDescent="0.2">
      <c r="A501" s="27"/>
      <c r="B501" s="71" t="s">
        <v>474</v>
      </c>
      <c r="C501" s="71"/>
      <c r="D501" s="206"/>
      <c r="E501" s="206"/>
      <c r="F501" s="27"/>
      <c r="G501" s="34"/>
      <c r="H501" s="239"/>
      <c r="I501" s="54"/>
      <c r="J501" s="195"/>
      <c r="K501" s="58"/>
      <c r="L501" s="59"/>
      <c r="M501" s="257"/>
    </row>
    <row r="502" spans="1:14" ht="36" x14ac:dyDescent="0.2">
      <c r="A502" s="91" t="s">
        <v>1</v>
      </c>
      <c r="B502" s="224" t="s">
        <v>2</v>
      </c>
      <c r="C502" s="224" t="s">
        <v>178</v>
      </c>
      <c r="D502" s="269" t="s">
        <v>3</v>
      </c>
      <c r="E502" s="23" t="s">
        <v>177</v>
      </c>
      <c r="F502" s="91" t="s">
        <v>4</v>
      </c>
      <c r="G502" s="267" t="s">
        <v>5</v>
      </c>
      <c r="H502" s="70" t="s">
        <v>6</v>
      </c>
      <c r="I502" s="268" t="s">
        <v>7</v>
      </c>
      <c r="J502" s="10" t="s">
        <v>112</v>
      </c>
      <c r="K502" s="92" t="s">
        <v>8</v>
      </c>
      <c r="L502" s="70" t="s">
        <v>9</v>
      </c>
      <c r="M502" s="70" t="s">
        <v>10</v>
      </c>
      <c r="N502" s="270"/>
    </row>
    <row r="503" spans="1:14" ht="84" x14ac:dyDescent="0.2">
      <c r="A503" s="29">
        <v>1</v>
      </c>
      <c r="B503" s="55" t="s">
        <v>363</v>
      </c>
      <c r="C503" s="55" t="s">
        <v>362</v>
      </c>
      <c r="D503" s="51"/>
      <c r="E503" s="51"/>
      <c r="F503" s="51" t="s">
        <v>14</v>
      </c>
      <c r="G503" s="52">
        <v>10</v>
      </c>
      <c r="H503" s="240"/>
      <c r="I503" s="53"/>
      <c r="J503" s="12">
        <f>H503*I503+H503</f>
        <v>0</v>
      </c>
      <c r="K503" s="11">
        <f>G503*H503</f>
        <v>0</v>
      </c>
      <c r="L503" s="12">
        <f>M503-K503</f>
        <v>0</v>
      </c>
      <c r="M503" s="242">
        <f>G503*J503</f>
        <v>0</v>
      </c>
      <c r="N503" s="203" t="s">
        <v>334</v>
      </c>
    </row>
    <row r="504" spans="1:14" x14ac:dyDescent="0.2">
      <c r="A504" s="67"/>
      <c r="B504" s="68"/>
      <c r="C504" s="68"/>
      <c r="D504" s="25"/>
      <c r="E504" s="25"/>
      <c r="F504" s="118"/>
      <c r="G504" s="119"/>
      <c r="H504" s="241" t="s">
        <v>39</v>
      </c>
      <c r="I504" s="65"/>
      <c r="J504" s="196"/>
      <c r="K504" s="201">
        <f>SUM(K503:K503)</f>
        <v>0</v>
      </c>
      <c r="L504" s="202">
        <f>SUM(L503:L503)</f>
        <v>0</v>
      </c>
      <c r="M504" s="261">
        <f>SUM(M503:M503)</f>
        <v>0</v>
      </c>
      <c r="N504" s="645"/>
    </row>
    <row r="505" spans="1:14" x14ac:dyDescent="0.2">
      <c r="A505" s="365"/>
      <c r="B505" s="287"/>
      <c r="C505" s="287"/>
      <c r="D505" s="304"/>
      <c r="E505" s="304"/>
      <c r="F505" s="366"/>
      <c r="G505" s="367"/>
      <c r="H505" s="294"/>
      <c r="I505" s="351"/>
      <c r="J505" s="352"/>
      <c r="K505" s="362"/>
      <c r="L505" s="363"/>
      <c r="M505" s="364"/>
      <c r="N505" s="644"/>
    </row>
    <row r="506" spans="1:14" x14ac:dyDescent="0.2">
      <c r="A506" s="365"/>
      <c r="B506" s="287"/>
      <c r="C506" s="287"/>
      <c r="D506" s="304"/>
      <c r="E506" s="304"/>
      <c r="F506" s="366"/>
      <c r="G506" s="367"/>
      <c r="H506" s="294"/>
      <c r="I506" s="351"/>
      <c r="J506" s="352"/>
      <c r="K506" s="362"/>
      <c r="L506" s="363"/>
      <c r="M506" s="364"/>
      <c r="N506" s="644"/>
    </row>
    <row r="507" spans="1:14" x14ac:dyDescent="0.2">
      <c r="A507" s="27"/>
      <c r="B507" s="71" t="s">
        <v>475</v>
      </c>
      <c r="C507" s="71"/>
      <c r="D507" s="206"/>
      <c r="E507" s="206"/>
      <c r="F507" s="27"/>
      <c r="G507" s="34"/>
      <c r="H507" s="239"/>
      <c r="I507" s="54"/>
      <c r="J507" s="195"/>
      <c r="K507" s="58"/>
      <c r="L507" s="59"/>
      <c r="M507" s="257"/>
    </row>
    <row r="508" spans="1:14" ht="36" x14ac:dyDescent="0.2">
      <c r="A508" s="224" t="s">
        <v>1</v>
      </c>
      <c r="B508" s="224" t="s">
        <v>2</v>
      </c>
      <c r="C508" s="224" t="s">
        <v>178</v>
      </c>
      <c r="D508" s="374" t="s">
        <v>3</v>
      </c>
      <c r="E508" s="23" t="s">
        <v>177</v>
      </c>
      <c r="F508" s="224" t="s">
        <v>4</v>
      </c>
      <c r="G508" s="375" t="s">
        <v>5</v>
      </c>
      <c r="H508" s="376" t="s">
        <v>6</v>
      </c>
      <c r="I508" s="377" t="s">
        <v>7</v>
      </c>
      <c r="J508" s="10" t="s">
        <v>112</v>
      </c>
      <c r="K508" s="378" t="s">
        <v>8</v>
      </c>
      <c r="L508" s="376" t="s">
        <v>9</v>
      </c>
      <c r="M508" s="376" t="s">
        <v>10</v>
      </c>
      <c r="N508" s="379" t="s">
        <v>11</v>
      </c>
    </row>
    <row r="509" spans="1:14" ht="36" x14ac:dyDescent="0.2">
      <c r="A509" s="29">
        <v>1</v>
      </c>
      <c r="B509" s="55" t="s">
        <v>163</v>
      </c>
      <c r="C509" s="55"/>
      <c r="D509" s="51"/>
      <c r="E509" s="51"/>
      <c r="F509" s="51" t="s">
        <v>14</v>
      </c>
      <c r="G509" s="52">
        <v>100</v>
      </c>
      <c r="H509" s="240"/>
      <c r="I509" s="53"/>
      <c r="J509" s="12">
        <f t="shared" ref="J509:J511" si="156">H509*I509+H509</f>
        <v>0</v>
      </c>
      <c r="K509" s="11">
        <f t="shared" ref="K509:K511" si="157">G509*H509</f>
        <v>0</v>
      </c>
      <c r="L509" s="12">
        <f t="shared" ref="L509:L511" si="158">M509-K509</f>
        <v>0</v>
      </c>
      <c r="M509" s="242">
        <f t="shared" ref="M509:M511" si="159">G509*J509</f>
        <v>0</v>
      </c>
      <c r="N509" s="203" t="s">
        <v>195</v>
      </c>
    </row>
    <row r="510" spans="1:14" ht="60" x14ac:dyDescent="0.2">
      <c r="A510" s="29">
        <v>2</v>
      </c>
      <c r="B510" s="55" t="s">
        <v>164</v>
      </c>
      <c r="C510" s="55" t="s">
        <v>263</v>
      </c>
      <c r="D510" s="51"/>
      <c r="E510" s="51"/>
      <c r="F510" s="51" t="s">
        <v>14</v>
      </c>
      <c r="G510" s="52">
        <v>800</v>
      </c>
      <c r="H510" s="240"/>
      <c r="I510" s="53"/>
      <c r="J510" s="12">
        <f t="shared" si="156"/>
        <v>0</v>
      </c>
      <c r="K510" s="11">
        <f t="shared" si="157"/>
        <v>0</v>
      </c>
      <c r="L510" s="12">
        <f t="shared" si="158"/>
        <v>0</v>
      </c>
      <c r="M510" s="242">
        <f t="shared" si="159"/>
        <v>0</v>
      </c>
      <c r="N510" s="203" t="s">
        <v>195</v>
      </c>
    </row>
    <row r="511" spans="1:14" ht="48" x14ac:dyDescent="0.2">
      <c r="A511" s="29">
        <v>3</v>
      </c>
      <c r="B511" s="55" t="s">
        <v>371</v>
      </c>
      <c r="C511" s="55"/>
      <c r="D511" s="51"/>
      <c r="E511" s="51"/>
      <c r="F511" s="51" t="s">
        <v>21</v>
      </c>
      <c r="G511" s="52">
        <v>50</v>
      </c>
      <c r="H511" s="240"/>
      <c r="I511" s="53"/>
      <c r="J511" s="12">
        <f t="shared" si="156"/>
        <v>0</v>
      </c>
      <c r="K511" s="11">
        <f t="shared" si="157"/>
        <v>0</v>
      </c>
      <c r="L511" s="12">
        <f t="shared" si="158"/>
        <v>0</v>
      </c>
      <c r="M511" s="242">
        <f t="shared" si="159"/>
        <v>0</v>
      </c>
      <c r="N511" s="203" t="s">
        <v>195</v>
      </c>
    </row>
    <row r="512" spans="1:14" x14ac:dyDescent="0.2">
      <c r="A512" s="67"/>
      <c r="B512" s="68"/>
      <c r="C512" s="68"/>
      <c r="D512" s="25"/>
      <c r="E512" s="25"/>
      <c r="F512" s="118"/>
      <c r="G512" s="119"/>
      <c r="H512" s="241" t="s">
        <v>39</v>
      </c>
      <c r="I512" s="65"/>
      <c r="J512" s="196"/>
      <c r="K512" s="201">
        <f>SUM(K509:K511)</f>
        <v>0</v>
      </c>
      <c r="L512" s="202">
        <f>SUM(L509:L511)</f>
        <v>0</v>
      </c>
      <c r="M512" s="261">
        <f>SUM(M509:M511)</f>
        <v>0</v>
      </c>
      <c r="N512" s="645"/>
    </row>
    <row r="513" spans="1:14" x14ac:dyDescent="0.2">
      <c r="A513" s="67"/>
      <c r="B513" s="68"/>
      <c r="C513" s="68"/>
      <c r="D513" s="25"/>
      <c r="E513" s="25"/>
      <c r="F513" s="118"/>
      <c r="G513" s="119"/>
      <c r="H513" s="239"/>
      <c r="I513" s="65"/>
      <c r="J513" s="196"/>
      <c r="K513" s="108"/>
      <c r="L513" s="109"/>
      <c r="M513" s="259"/>
      <c r="N513" s="645"/>
    </row>
    <row r="514" spans="1:14" x14ac:dyDescent="0.2">
      <c r="A514" s="27"/>
      <c r="B514" s="71" t="s">
        <v>476</v>
      </c>
      <c r="C514" s="71"/>
      <c r="D514" s="206"/>
      <c r="E514" s="206"/>
      <c r="F514" s="27"/>
      <c r="G514" s="34"/>
      <c r="H514" s="239"/>
      <c r="I514" s="54"/>
      <c r="J514" s="195"/>
      <c r="K514" s="58"/>
      <c r="L514" s="59"/>
      <c r="M514" s="257"/>
    </row>
    <row r="515" spans="1:14" ht="36" x14ac:dyDescent="0.2">
      <c r="A515" s="91" t="s">
        <v>1</v>
      </c>
      <c r="B515" s="224" t="s">
        <v>2</v>
      </c>
      <c r="C515" s="224" t="s">
        <v>178</v>
      </c>
      <c r="D515" s="269" t="s">
        <v>3</v>
      </c>
      <c r="E515" s="23" t="s">
        <v>177</v>
      </c>
      <c r="F515" s="91" t="s">
        <v>4</v>
      </c>
      <c r="G515" s="267" t="s">
        <v>5</v>
      </c>
      <c r="H515" s="70" t="s">
        <v>6</v>
      </c>
      <c r="I515" s="268" t="s">
        <v>7</v>
      </c>
      <c r="J515" s="10" t="s">
        <v>112</v>
      </c>
      <c r="K515" s="92" t="s">
        <v>8</v>
      </c>
      <c r="L515" s="70" t="s">
        <v>9</v>
      </c>
      <c r="M515" s="70" t="s">
        <v>10</v>
      </c>
      <c r="N515" s="270" t="s">
        <v>11</v>
      </c>
    </row>
    <row r="516" spans="1:14" ht="96" x14ac:dyDescent="0.2">
      <c r="A516" s="29">
        <v>1</v>
      </c>
      <c r="B516" s="55" t="s">
        <v>338</v>
      </c>
      <c r="C516" s="823" t="s">
        <v>394</v>
      </c>
      <c r="D516" s="51"/>
      <c r="E516" s="51"/>
      <c r="F516" s="51" t="s">
        <v>21</v>
      </c>
      <c r="G516" s="52">
        <v>500</v>
      </c>
      <c r="H516" s="240"/>
      <c r="I516" s="53"/>
      <c r="J516" s="12">
        <f>H516*I516+H516</f>
        <v>0</v>
      </c>
      <c r="K516" s="11">
        <f>G516*H516</f>
        <v>0</v>
      </c>
      <c r="L516" s="12">
        <f>M516-K516</f>
        <v>0</v>
      </c>
      <c r="M516" s="242">
        <f>G516*J516</f>
        <v>0</v>
      </c>
      <c r="N516" s="203" t="s">
        <v>195</v>
      </c>
    </row>
    <row r="517" spans="1:14" x14ac:dyDescent="0.2">
      <c r="A517" s="67"/>
      <c r="B517" s="68"/>
      <c r="C517" s="68"/>
      <c r="D517" s="25"/>
      <c r="E517" s="25"/>
      <c r="F517" s="118"/>
      <c r="G517" s="119"/>
      <c r="H517" s="241" t="s">
        <v>39</v>
      </c>
      <c r="I517" s="65"/>
      <c r="J517" s="196"/>
      <c r="K517" s="201">
        <f>SUM(K516:K516)</f>
        <v>0</v>
      </c>
      <c r="L517" s="202">
        <f>SUM(L516:L516)</f>
        <v>0</v>
      </c>
      <c r="M517" s="261">
        <f>SUM(M516:M516)</f>
        <v>0</v>
      </c>
      <c r="N517" s="645"/>
    </row>
    <row r="518" spans="1:14" x14ac:dyDescent="0.2">
      <c r="A518" s="67"/>
      <c r="B518" s="68"/>
      <c r="C518" s="68"/>
      <c r="D518" s="25"/>
      <c r="E518" s="25"/>
      <c r="F518" s="118"/>
      <c r="G518" s="119"/>
      <c r="H518" s="239"/>
      <c r="I518" s="65"/>
      <c r="J518" s="196"/>
      <c r="K518" s="108"/>
      <c r="L518" s="109"/>
      <c r="M518" s="259"/>
      <c r="N518" s="645"/>
    </row>
    <row r="519" spans="1:14" x14ac:dyDescent="0.2">
      <c r="A519" s="27"/>
      <c r="B519" s="71" t="s">
        <v>477</v>
      </c>
      <c r="C519" s="71"/>
      <c r="D519" s="206"/>
      <c r="E519" s="206"/>
      <c r="F519" s="27"/>
      <c r="G519" s="34"/>
      <c r="H519" s="239"/>
      <c r="I519" s="54"/>
      <c r="J519" s="195"/>
      <c r="K519" s="58"/>
      <c r="L519" s="59"/>
      <c r="M519" s="257"/>
    </row>
    <row r="520" spans="1:14" ht="36" x14ac:dyDescent="0.2">
      <c r="A520" s="224" t="s">
        <v>1</v>
      </c>
      <c r="B520" s="224" t="s">
        <v>2</v>
      </c>
      <c r="C520" s="224" t="s">
        <v>178</v>
      </c>
      <c r="D520" s="374" t="s">
        <v>3</v>
      </c>
      <c r="E520" s="23" t="s">
        <v>177</v>
      </c>
      <c r="F520" s="224" t="s">
        <v>4</v>
      </c>
      <c r="G520" s="375" t="s">
        <v>5</v>
      </c>
      <c r="H520" s="376" t="s">
        <v>6</v>
      </c>
      <c r="I520" s="377" t="s">
        <v>7</v>
      </c>
      <c r="J520" s="10" t="s">
        <v>112</v>
      </c>
      <c r="K520" s="378" t="s">
        <v>8</v>
      </c>
      <c r="L520" s="376" t="s">
        <v>9</v>
      </c>
      <c r="M520" s="376" t="s">
        <v>10</v>
      </c>
      <c r="N520" s="379" t="s">
        <v>11</v>
      </c>
    </row>
    <row r="521" spans="1:14" x14ac:dyDescent="0.2">
      <c r="A521" s="29">
        <v>1</v>
      </c>
      <c r="B521" s="55" t="s">
        <v>135</v>
      </c>
      <c r="C521" s="55" t="s">
        <v>180</v>
      </c>
      <c r="D521" s="51"/>
      <c r="E521" s="51"/>
      <c r="F521" s="51" t="s">
        <v>14</v>
      </c>
      <c r="G521" s="52">
        <v>100</v>
      </c>
      <c r="H521" s="240"/>
      <c r="I521" s="53"/>
      <c r="J521" s="12">
        <f t="shared" ref="J521:J526" si="160">H521*I521+H521</f>
        <v>0</v>
      </c>
      <c r="K521" s="11">
        <f t="shared" ref="K521:K526" si="161">G521*H521</f>
        <v>0</v>
      </c>
      <c r="L521" s="12">
        <f t="shared" ref="L521:L526" si="162">M521-K521</f>
        <v>0</v>
      </c>
      <c r="M521" s="242">
        <f t="shared" ref="M521:M526" si="163">G521*J521</f>
        <v>0</v>
      </c>
      <c r="N521" s="909" t="s">
        <v>334</v>
      </c>
    </row>
    <row r="522" spans="1:14" x14ac:dyDescent="0.2">
      <c r="A522" s="29">
        <v>2</v>
      </c>
      <c r="B522" s="55" t="s">
        <v>179</v>
      </c>
      <c r="C522" s="55"/>
      <c r="D522" s="51"/>
      <c r="E522" s="51"/>
      <c r="F522" s="51" t="s">
        <v>14</v>
      </c>
      <c r="G522" s="52">
        <v>4</v>
      </c>
      <c r="H522" s="240"/>
      <c r="I522" s="53"/>
      <c r="J522" s="12">
        <f t="shared" si="160"/>
        <v>0</v>
      </c>
      <c r="K522" s="11">
        <f t="shared" si="161"/>
        <v>0</v>
      </c>
      <c r="L522" s="12">
        <f t="shared" si="162"/>
        <v>0</v>
      </c>
      <c r="M522" s="242">
        <f t="shared" si="163"/>
        <v>0</v>
      </c>
      <c r="N522" s="910"/>
    </row>
    <row r="523" spans="1:14" ht="24" x14ac:dyDescent="0.2">
      <c r="A523" s="29">
        <v>3</v>
      </c>
      <c r="B523" s="55" t="s">
        <v>136</v>
      </c>
      <c r="C523" s="55" t="s">
        <v>181</v>
      </c>
      <c r="D523" s="51"/>
      <c r="E523" s="51"/>
      <c r="F523" s="51" t="s">
        <v>14</v>
      </c>
      <c r="G523" s="52">
        <v>200</v>
      </c>
      <c r="H523" s="240"/>
      <c r="I523" s="53"/>
      <c r="J523" s="12">
        <f t="shared" si="160"/>
        <v>0</v>
      </c>
      <c r="K523" s="11">
        <f t="shared" si="161"/>
        <v>0</v>
      </c>
      <c r="L523" s="12">
        <f t="shared" si="162"/>
        <v>0</v>
      </c>
      <c r="M523" s="242">
        <f t="shared" si="163"/>
        <v>0</v>
      </c>
      <c r="N523" s="203" t="s">
        <v>195</v>
      </c>
    </row>
    <row r="524" spans="1:14" ht="24" x14ac:dyDescent="0.2">
      <c r="A524" s="29">
        <v>4</v>
      </c>
      <c r="B524" s="55" t="s">
        <v>138</v>
      </c>
      <c r="C524" s="55" t="s">
        <v>180</v>
      </c>
      <c r="D524" s="51"/>
      <c r="E524" s="51"/>
      <c r="F524" s="51" t="s">
        <v>14</v>
      </c>
      <c r="G524" s="52">
        <v>200</v>
      </c>
      <c r="H524" s="240"/>
      <c r="I524" s="53"/>
      <c r="J524" s="12">
        <f t="shared" si="160"/>
        <v>0</v>
      </c>
      <c r="K524" s="11">
        <f t="shared" si="161"/>
        <v>0</v>
      </c>
      <c r="L524" s="12">
        <f t="shared" si="162"/>
        <v>0</v>
      </c>
      <c r="M524" s="242">
        <f t="shared" si="163"/>
        <v>0</v>
      </c>
      <c r="N524" s="203" t="s">
        <v>195</v>
      </c>
    </row>
    <row r="525" spans="1:14" ht="24" x14ac:dyDescent="0.2">
      <c r="A525" s="29">
        <v>5</v>
      </c>
      <c r="B525" s="55" t="s">
        <v>137</v>
      </c>
      <c r="C525" s="55" t="s">
        <v>180</v>
      </c>
      <c r="D525" s="51"/>
      <c r="E525" s="51"/>
      <c r="F525" s="51" t="s">
        <v>14</v>
      </c>
      <c r="G525" s="52">
        <v>200</v>
      </c>
      <c r="H525" s="240"/>
      <c r="I525" s="53"/>
      <c r="J525" s="12">
        <f t="shared" si="160"/>
        <v>0</v>
      </c>
      <c r="K525" s="11">
        <f t="shared" si="161"/>
        <v>0</v>
      </c>
      <c r="L525" s="12">
        <f t="shared" si="162"/>
        <v>0</v>
      </c>
      <c r="M525" s="242">
        <f t="shared" si="163"/>
        <v>0</v>
      </c>
      <c r="N525" s="203" t="s">
        <v>195</v>
      </c>
    </row>
    <row r="526" spans="1:14" x14ac:dyDescent="0.2">
      <c r="A526" s="29">
        <v>6</v>
      </c>
      <c r="B526" s="55" t="s">
        <v>173</v>
      </c>
      <c r="C526" s="55" t="s">
        <v>182</v>
      </c>
      <c r="D526" s="51"/>
      <c r="E526" s="51"/>
      <c r="F526" s="51" t="s">
        <v>14</v>
      </c>
      <c r="G526" s="52">
        <v>5</v>
      </c>
      <c r="H526" s="240"/>
      <c r="I526" s="53"/>
      <c r="J526" s="12">
        <f t="shared" si="160"/>
        <v>0</v>
      </c>
      <c r="K526" s="11">
        <f t="shared" si="161"/>
        <v>0</v>
      </c>
      <c r="L526" s="12">
        <f t="shared" si="162"/>
        <v>0</v>
      </c>
      <c r="M526" s="242">
        <f t="shared" si="163"/>
        <v>0</v>
      </c>
      <c r="N526" s="203" t="s">
        <v>334</v>
      </c>
    </row>
    <row r="527" spans="1:14" x14ac:dyDescent="0.2">
      <c r="A527" s="67"/>
      <c r="B527" s="68"/>
      <c r="C527" s="68"/>
      <c r="D527" s="25"/>
      <c r="E527" s="25"/>
      <c r="F527" s="118"/>
      <c r="G527" s="119"/>
      <c r="H527" s="241" t="s">
        <v>39</v>
      </c>
      <c r="I527" s="65"/>
      <c r="J527" s="196"/>
      <c r="K527" s="201">
        <f>SUM(K521:K526)</f>
        <v>0</v>
      </c>
      <c r="L527" s="202">
        <f>SUM(L521:L526)</f>
        <v>0</v>
      </c>
      <c r="M527" s="261">
        <f>SUM(M521:M526)</f>
        <v>0</v>
      </c>
      <c r="N527" s="645"/>
    </row>
    <row r="528" spans="1:14" x14ac:dyDescent="0.2">
      <c r="A528" s="67"/>
      <c r="B528" s="68"/>
      <c r="C528" s="68"/>
      <c r="D528" s="25"/>
      <c r="E528" s="25"/>
      <c r="F528" s="118"/>
      <c r="G528" s="119"/>
      <c r="H528" s="69"/>
      <c r="I528" s="65"/>
      <c r="J528" s="196"/>
      <c r="K528" s="108"/>
      <c r="L528" s="109"/>
      <c r="M528" s="259"/>
      <c r="N528" s="645"/>
    </row>
    <row r="529" spans="1:14" x14ac:dyDescent="0.2">
      <c r="A529" s="67"/>
      <c r="B529" s="68"/>
      <c r="C529" s="68"/>
      <c r="D529" s="25"/>
      <c r="E529" s="25"/>
      <c r="F529" s="118"/>
      <c r="G529" s="119"/>
      <c r="H529" s="239"/>
      <c r="I529" s="65"/>
      <c r="J529" s="196"/>
      <c r="K529" s="108"/>
      <c r="L529" s="109"/>
      <c r="M529" s="259"/>
      <c r="N529" s="645"/>
    </row>
    <row r="530" spans="1:14" x14ac:dyDescent="0.2">
      <c r="A530" s="365"/>
      <c r="B530" s="711" t="s">
        <v>478</v>
      </c>
      <c r="C530" s="711"/>
      <c r="D530" s="25"/>
      <c r="E530" s="25"/>
      <c r="F530" s="118"/>
      <c r="G530" s="119"/>
      <c r="H530" s="239"/>
      <c r="I530" s="65"/>
      <c r="J530" s="196"/>
      <c r="K530" s="108"/>
      <c r="L530" s="109"/>
      <c r="M530" s="259"/>
      <c r="N530" s="645"/>
    </row>
    <row r="531" spans="1:14" ht="36" x14ac:dyDescent="0.2">
      <c r="A531" s="224" t="s">
        <v>1</v>
      </c>
      <c r="B531" s="224" t="s">
        <v>2</v>
      </c>
      <c r="C531" s="224" t="s">
        <v>178</v>
      </c>
      <c r="D531" s="374" t="s">
        <v>3</v>
      </c>
      <c r="E531" s="23" t="s">
        <v>177</v>
      </c>
      <c r="F531" s="224" t="s">
        <v>4</v>
      </c>
      <c r="G531" s="375" t="s">
        <v>5</v>
      </c>
      <c r="H531" s="376" t="s">
        <v>6</v>
      </c>
      <c r="I531" s="377" t="s">
        <v>7</v>
      </c>
      <c r="J531" s="10" t="s">
        <v>112</v>
      </c>
      <c r="K531" s="378" t="s">
        <v>8</v>
      </c>
      <c r="L531" s="376" t="s">
        <v>9</v>
      </c>
      <c r="M531" s="376" t="s">
        <v>10</v>
      </c>
      <c r="N531" s="379" t="s">
        <v>11</v>
      </c>
    </row>
    <row r="532" spans="1:14" ht="24" x14ac:dyDescent="0.2">
      <c r="A532" s="786">
        <v>1</v>
      </c>
      <c r="B532" s="787" t="s">
        <v>364</v>
      </c>
      <c r="C532" s="787" t="s">
        <v>365</v>
      </c>
      <c r="D532" s="788"/>
      <c r="E532" s="788"/>
      <c r="F532" s="722" t="s">
        <v>14</v>
      </c>
      <c r="G532" s="789">
        <v>2000</v>
      </c>
      <c r="H532" s="790"/>
      <c r="I532" s="791"/>
      <c r="J532" s="12">
        <f>H532*I532+H532</f>
        <v>0</v>
      </c>
      <c r="K532" s="11">
        <f>G532*H532</f>
        <v>0</v>
      </c>
      <c r="L532" s="12">
        <f>M532-K532</f>
        <v>0</v>
      </c>
      <c r="M532" s="242">
        <f>G532*J532</f>
        <v>0</v>
      </c>
      <c r="N532" s="829" t="s">
        <v>334</v>
      </c>
    </row>
    <row r="533" spans="1:14" x14ac:dyDescent="0.2">
      <c r="A533" s="373"/>
      <c r="B533" s="761"/>
      <c r="C533" s="761"/>
      <c r="D533" s="761"/>
      <c r="E533" s="761"/>
      <c r="F533" s="816"/>
      <c r="G533" s="817"/>
      <c r="H533" s="391" t="s">
        <v>19</v>
      </c>
      <c r="I533" s="818"/>
      <c r="J533" s="818"/>
      <c r="K533" s="819">
        <f>SUM(K532:K532)</f>
        <v>0</v>
      </c>
      <c r="L533" s="820">
        <f>SUM(L532:L532)</f>
        <v>0</v>
      </c>
      <c r="M533" s="689">
        <f>SUM(M532:M532)</f>
        <v>0</v>
      </c>
      <c r="N533" s="639"/>
    </row>
    <row r="534" spans="1:14" x14ac:dyDescent="0.2">
      <c r="A534" s="67"/>
      <c r="B534" s="68"/>
      <c r="C534" s="68"/>
      <c r="D534" s="25"/>
      <c r="E534" s="25"/>
      <c r="F534" s="118"/>
      <c r="G534" s="119"/>
      <c r="H534" s="239"/>
      <c r="I534" s="65"/>
      <c r="J534" s="196"/>
      <c r="K534" s="108"/>
      <c r="L534" s="109"/>
      <c r="M534" s="259"/>
      <c r="N534" s="645"/>
    </row>
    <row r="535" spans="1:14" x14ac:dyDescent="0.2">
      <c r="A535" s="67"/>
      <c r="B535" s="711" t="s">
        <v>479</v>
      </c>
      <c r="C535" s="711"/>
      <c r="D535" s="25"/>
      <c r="E535" s="25"/>
      <c r="F535" s="118"/>
      <c r="G535" s="119"/>
      <c r="H535" s="239"/>
      <c r="I535" s="65"/>
      <c r="J535" s="196"/>
      <c r="K535" s="108"/>
      <c r="L535" s="109"/>
      <c r="M535" s="259"/>
      <c r="N535" s="645"/>
    </row>
    <row r="536" spans="1:14" ht="36" x14ac:dyDescent="0.2">
      <c r="A536" s="224" t="s">
        <v>1</v>
      </c>
      <c r="B536" s="224" t="s">
        <v>2</v>
      </c>
      <c r="C536" s="224" t="s">
        <v>178</v>
      </c>
      <c r="D536" s="374" t="s">
        <v>3</v>
      </c>
      <c r="E536" s="23" t="s">
        <v>177</v>
      </c>
      <c r="F536" s="224" t="s">
        <v>4</v>
      </c>
      <c r="G536" s="375" t="s">
        <v>5</v>
      </c>
      <c r="H536" s="376" t="s">
        <v>6</v>
      </c>
      <c r="I536" s="377" t="s">
        <v>7</v>
      </c>
      <c r="J536" s="10" t="s">
        <v>112</v>
      </c>
      <c r="K536" s="378" t="s">
        <v>8</v>
      </c>
      <c r="L536" s="376" t="s">
        <v>9</v>
      </c>
      <c r="M536" s="376" t="s">
        <v>10</v>
      </c>
      <c r="N536" s="379" t="s">
        <v>11</v>
      </c>
    </row>
    <row r="537" spans="1:14" ht="36" x14ac:dyDescent="0.2">
      <c r="A537" s="786">
        <v>1</v>
      </c>
      <c r="B537" s="787" t="s">
        <v>388</v>
      </c>
      <c r="C537" s="787" t="s">
        <v>390</v>
      </c>
      <c r="D537" s="788"/>
      <c r="E537" s="788"/>
      <c r="F537" s="722" t="s">
        <v>14</v>
      </c>
      <c r="G537" s="789">
        <v>150</v>
      </c>
      <c r="H537" s="790"/>
      <c r="I537" s="791"/>
      <c r="J537" s="12">
        <f t="shared" ref="J537:J538" si="164">H537*I537+H537</f>
        <v>0</v>
      </c>
      <c r="K537" s="11">
        <f t="shared" ref="K537:K538" si="165">G537*H537</f>
        <v>0</v>
      </c>
      <c r="L537" s="12">
        <f t="shared" ref="L537:L538" si="166">M537-K537</f>
        <v>0</v>
      </c>
      <c r="M537" s="242">
        <f t="shared" ref="M537:M538" si="167">G537*J537</f>
        <v>0</v>
      </c>
      <c r="N537" s="895" t="s">
        <v>334</v>
      </c>
    </row>
    <row r="538" spans="1:14" ht="36" x14ac:dyDescent="0.2">
      <c r="A538" s="786">
        <v>2</v>
      </c>
      <c r="B538" s="787" t="s">
        <v>389</v>
      </c>
      <c r="C538" s="787" t="s">
        <v>390</v>
      </c>
      <c r="D538" s="788"/>
      <c r="E538" s="788"/>
      <c r="F538" s="722" t="s">
        <v>14</v>
      </c>
      <c r="G538" s="789">
        <v>50</v>
      </c>
      <c r="H538" s="790"/>
      <c r="I538" s="791"/>
      <c r="J538" s="12">
        <f t="shared" si="164"/>
        <v>0</v>
      </c>
      <c r="K538" s="11">
        <f t="shared" si="165"/>
        <v>0</v>
      </c>
      <c r="L538" s="12">
        <f t="shared" si="166"/>
        <v>0</v>
      </c>
      <c r="M538" s="242">
        <f t="shared" si="167"/>
        <v>0</v>
      </c>
      <c r="N538" s="897"/>
    </row>
    <row r="539" spans="1:14" x14ac:dyDescent="0.2">
      <c r="A539" s="9"/>
      <c r="B539" s="761"/>
      <c r="C539" s="761"/>
      <c r="D539" s="761"/>
      <c r="E539" s="761"/>
      <c r="F539" s="816"/>
      <c r="G539" s="817"/>
      <c r="H539" s="391" t="s">
        <v>19</v>
      </c>
      <c r="I539" s="818"/>
      <c r="J539" s="818"/>
      <c r="K539" s="819">
        <f>SUM(K537:K538)</f>
        <v>0</v>
      </c>
      <c r="L539" s="820">
        <f>SUM(L537:L538)</f>
        <v>0</v>
      </c>
      <c r="M539" s="689">
        <f>SUM(M537:M538)</f>
        <v>0</v>
      </c>
      <c r="N539" s="639"/>
    </row>
    <row r="540" spans="1:14" x14ac:dyDescent="0.2">
      <c r="A540" s="9"/>
      <c r="B540" s="761"/>
      <c r="C540" s="761"/>
      <c r="D540" s="761"/>
      <c r="E540" s="761"/>
      <c r="F540" s="816"/>
      <c r="G540" s="817"/>
      <c r="H540" s="405"/>
      <c r="I540" s="406"/>
      <c r="J540" s="406"/>
      <c r="K540" s="831"/>
      <c r="L540" s="832"/>
      <c r="M540" s="259"/>
      <c r="N540" s="833"/>
    </row>
    <row r="541" spans="1:14" x14ac:dyDescent="0.2">
      <c r="A541" s="67"/>
      <c r="B541" s="711" t="s">
        <v>480</v>
      </c>
      <c r="C541" s="711"/>
      <c r="D541" s="25"/>
      <c r="E541" s="25"/>
      <c r="F541" s="118"/>
      <c r="G541" s="119"/>
      <c r="H541" s="239"/>
      <c r="I541" s="65"/>
      <c r="J541" s="196"/>
      <c r="K541" s="108"/>
      <c r="L541" s="109"/>
      <c r="M541" s="259"/>
      <c r="N541" s="645"/>
    </row>
    <row r="542" spans="1:14" ht="36" x14ac:dyDescent="0.2">
      <c r="A542" s="224" t="s">
        <v>1</v>
      </c>
      <c r="B542" s="224" t="s">
        <v>2</v>
      </c>
      <c r="C542" s="224" t="s">
        <v>178</v>
      </c>
      <c r="D542" s="374" t="s">
        <v>3</v>
      </c>
      <c r="E542" s="23" t="s">
        <v>177</v>
      </c>
      <c r="F542" s="224" t="s">
        <v>4</v>
      </c>
      <c r="G542" s="375" t="s">
        <v>5</v>
      </c>
      <c r="H542" s="376" t="s">
        <v>6</v>
      </c>
      <c r="I542" s="377" t="s">
        <v>7</v>
      </c>
      <c r="J542" s="10" t="s">
        <v>112</v>
      </c>
      <c r="K542" s="378" t="s">
        <v>8</v>
      </c>
      <c r="L542" s="376" t="s">
        <v>9</v>
      </c>
      <c r="M542" s="376" t="s">
        <v>10</v>
      </c>
      <c r="N542" s="379" t="s">
        <v>11</v>
      </c>
    </row>
    <row r="543" spans="1:14" ht="48" x14ac:dyDescent="0.2">
      <c r="A543" s="479">
        <v>1</v>
      </c>
      <c r="B543" s="834" t="s">
        <v>422</v>
      </c>
      <c r="C543" s="834" t="s">
        <v>423</v>
      </c>
      <c r="D543" s="722"/>
      <c r="E543" s="722"/>
      <c r="F543" s="722" t="s">
        <v>14</v>
      </c>
      <c r="G543" s="789">
        <v>250</v>
      </c>
      <c r="H543" s="790"/>
      <c r="I543" s="791"/>
      <c r="J543" s="12">
        <f>H543*I543+H543</f>
        <v>0</v>
      </c>
      <c r="K543" s="11">
        <f>G543*H543</f>
        <v>0</v>
      </c>
      <c r="L543" s="12">
        <f>M543-K543</f>
        <v>0</v>
      </c>
      <c r="M543" s="242">
        <f>G543*J543</f>
        <v>0</v>
      </c>
      <c r="N543" s="828" t="s">
        <v>334</v>
      </c>
    </row>
    <row r="544" spans="1:14" x14ac:dyDescent="0.2">
      <c r="A544" s="9"/>
      <c r="B544" s="761"/>
      <c r="C544" s="761"/>
      <c r="D544" s="761"/>
      <c r="E544" s="761"/>
      <c r="F544" s="816"/>
      <c r="G544" s="817"/>
      <c r="H544" s="391" t="s">
        <v>19</v>
      </c>
      <c r="I544" s="818"/>
      <c r="J544" s="818"/>
      <c r="K544" s="819">
        <f>SUM(K543:K543)</f>
        <v>0</v>
      </c>
      <c r="L544" s="820">
        <f>SUM(L543:L543)</f>
        <v>0</v>
      </c>
      <c r="M544" s="689">
        <f>SUM(M543:M543)</f>
        <v>0</v>
      </c>
      <c r="N544" s="639"/>
    </row>
    <row r="545" spans="1:14" x14ac:dyDescent="0.2">
      <c r="A545" s="9"/>
      <c r="B545" s="761"/>
      <c r="C545" s="761"/>
      <c r="D545" s="761"/>
      <c r="E545" s="761"/>
      <c r="F545" s="816"/>
      <c r="G545" s="817"/>
      <c r="H545" s="405"/>
      <c r="I545" s="406"/>
      <c r="J545" s="406"/>
      <c r="K545" s="831"/>
      <c r="L545" s="832"/>
      <c r="M545" s="259"/>
      <c r="N545" s="833"/>
    </row>
    <row r="546" spans="1:14" x14ac:dyDescent="0.2">
      <c r="A546" s="67"/>
      <c r="B546" s="711" t="s">
        <v>481</v>
      </c>
      <c r="C546" s="711"/>
      <c r="D546" s="25"/>
      <c r="E546" s="25"/>
      <c r="F546" s="118"/>
      <c r="G546" s="119"/>
      <c r="H546" s="239"/>
      <c r="I546" s="65"/>
      <c r="J546" s="196"/>
      <c r="K546" s="108"/>
      <c r="L546" s="109"/>
      <c r="M546" s="259"/>
      <c r="N546" s="645"/>
    </row>
    <row r="547" spans="1:14" ht="36" x14ac:dyDescent="0.2">
      <c r="A547" s="224" t="s">
        <v>1</v>
      </c>
      <c r="B547" s="224" t="s">
        <v>2</v>
      </c>
      <c r="C547" s="224" t="s">
        <v>178</v>
      </c>
      <c r="D547" s="374" t="s">
        <v>3</v>
      </c>
      <c r="E547" s="23" t="s">
        <v>177</v>
      </c>
      <c r="F547" s="224" t="s">
        <v>4</v>
      </c>
      <c r="G547" s="375" t="s">
        <v>5</v>
      </c>
      <c r="H547" s="376" t="s">
        <v>6</v>
      </c>
      <c r="I547" s="377" t="s">
        <v>7</v>
      </c>
      <c r="J547" s="10" t="s">
        <v>112</v>
      </c>
      <c r="K547" s="378" t="s">
        <v>8</v>
      </c>
      <c r="L547" s="376" t="s">
        <v>9</v>
      </c>
      <c r="M547" s="376" t="s">
        <v>10</v>
      </c>
      <c r="N547" s="379" t="s">
        <v>11</v>
      </c>
    </row>
    <row r="548" spans="1:14" ht="48" x14ac:dyDescent="0.2">
      <c r="A548" s="773">
        <v>1</v>
      </c>
      <c r="B548" s="862" t="s">
        <v>424</v>
      </c>
      <c r="C548" s="862" t="s">
        <v>425</v>
      </c>
      <c r="D548" s="863"/>
      <c r="E548" s="863"/>
      <c r="F548" s="863" t="s">
        <v>14</v>
      </c>
      <c r="G548" s="864">
        <v>200</v>
      </c>
      <c r="H548" s="865"/>
      <c r="I548" s="866"/>
      <c r="J548" s="12">
        <f>H548*I548+H548</f>
        <v>0</v>
      </c>
      <c r="K548" s="11">
        <f>G548*H548</f>
        <v>0</v>
      </c>
      <c r="L548" s="12">
        <f>M548-K548</f>
        <v>0</v>
      </c>
      <c r="M548" s="242">
        <f>G548*J548</f>
        <v>0</v>
      </c>
      <c r="N548" s="828" t="s">
        <v>334</v>
      </c>
    </row>
    <row r="549" spans="1:14" ht="60" x14ac:dyDescent="0.2">
      <c r="A549" s="479">
        <v>2</v>
      </c>
      <c r="B549" s="415" t="s">
        <v>485</v>
      </c>
      <c r="C549" s="415" t="s">
        <v>484</v>
      </c>
      <c r="D549" s="861"/>
      <c r="E549" s="861"/>
      <c r="F549" s="861" t="s">
        <v>21</v>
      </c>
      <c r="G549" s="390">
        <v>1000</v>
      </c>
      <c r="H549" s="790"/>
      <c r="I549" s="53"/>
      <c r="J549" s="12">
        <f t="shared" ref="J549:J550" si="168">H549*I549+H549</f>
        <v>0</v>
      </c>
      <c r="K549" s="11">
        <f t="shared" ref="K549:K550" si="169">G549*H549</f>
        <v>0</v>
      </c>
      <c r="L549" s="12">
        <f t="shared" ref="L549:L550" si="170">M549-K549</f>
        <v>0</v>
      </c>
      <c r="M549" s="242">
        <f t="shared" ref="M549:M550" si="171">G549*J549</f>
        <v>0</v>
      </c>
      <c r="N549" s="860" t="s">
        <v>195</v>
      </c>
    </row>
    <row r="550" spans="1:14" ht="60" x14ac:dyDescent="0.2">
      <c r="A550" s="479">
        <v>3</v>
      </c>
      <c r="B550" s="415" t="s">
        <v>486</v>
      </c>
      <c r="C550" s="415" t="s">
        <v>484</v>
      </c>
      <c r="D550" s="861"/>
      <c r="E550" s="861"/>
      <c r="F550" s="861" t="s">
        <v>14</v>
      </c>
      <c r="G550" s="390">
        <v>1000</v>
      </c>
      <c r="H550" s="790"/>
      <c r="I550" s="53"/>
      <c r="J550" s="12">
        <f t="shared" si="168"/>
        <v>0</v>
      </c>
      <c r="K550" s="11">
        <f t="shared" si="169"/>
        <v>0</v>
      </c>
      <c r="L550" s="12">
        <f t="shared" si="170"/>
        <v>0</v>
      </c>
      <c r="M550" s="242">
        <f t="shared" si="171"/>
        <v>0</v>
      </c>
      <c r="N550" s="860" t="s">
        <v>195</v>
      </c>
    </row>
    <row r="551" spans="1:14" x14ac:dyDescent="0.2">
      <c r="A551" s="9"/>
      <c r="B551" s="761"/>
      <c r="C551" s="761"/>
      <c r="D551" s="761"/>
      <c r="E551" s="761"/>
      <c r="F551" s="816"/>
      <c r="G551" s="817"/>
      <c r="H551" s="486" t="s">
        <v>19</v>
      </c>
      <c r="I551" s="867"/>
      <c r="J551" s="818"/>
      <c r="K551" s="819">
        <f>SUM(K548:K550)</f>
        <v>0</v>
      </c>
      <c r="L551" s="820">
        <f>SUM(L548:L550)</f>
        <v>0</v>
      </c>
      <c r="M551" s="689">
        <f>SUM(M548:M550)</f>
        <v>0</v>
      </c>
      <c r="N551" s="639"/>
    </row>
    <row r="552" spans="1:14" x14ac:dyDescent="0.2">
      <c r="A552" s="9"/>
      <c r="B552" s="761"/>
      <c r="C552" s="761"/>
      <c r="D552" s="761"/>
      <c r="E552" s="761"/>
      <c r="F552" s="816"/>
      <c r="G552" s="817"/>
      <c r="H552" s="405"/>
      <c r="I552" s="406"/>
      <c r="J552" s="406"/>
      <c r="K552" s="831"/>
      <c r="L552" s="832"/>
      <c r="M552" s="259"/>
      <c r="N552" s="833"/>
    </row>
    <row r="553" spans="1:14" x14ac:dyDescent="0.2">
      <c r="A553" s="27"/>
      <c r="B553" s="63"/>
      <c r="C553" s="63"/>
      <c r="D553" s="27"/>
      <c r="E553" s="27"/>
      <c r="F553" s="27"/>
      <c r="G553" s="34"/>
      <c r="H553" s="216" t="s">
        <v>96</v>
      </c>
      <c r="I553" s="60"/>
      <c r="J553" s="195"/>
      <c r="K553" s="199">
        <f>K551+K544+K539+K533+K527+K517+K512+K504+K499+K494+K485+K478+K469+K459+K452+K443+K438+K432+K427+K422+K414+K403+K398+K386+K381+K358+K350+K336+K328+K300+K265+K260+K250+K239+K232+K226+K218+K211+K200+K191+K155+K149+K140+K135+K128+K121+K116+K112+K105+K93+K88+K75+K69+K56+K49+K40+K33+K25+K12</f>
        <v>0</v>
      </c>
      <c r="L553" s="200">
        <f>M553-K553</f>
        <v>0</v>
      </c>
      <c r="M553" s="263">
        <f>M551+M544+M539+M533+M527+M517+M512+M504+M499+M494+M485+M478+M469+M459+M452+M443+M438+M432+M427+M422+M414+M403+M398+M386+M381+M358+M350+M336+M328+M300+M265+M260+M250+M239+M232+M226+M218+M211+M200+M191+M155+M149+M140+M135+M128+M121+M116+M112+M105+M93+M88+M75+M69+M56+M49+M40+M33+M25+M12</f>
        <v>0</v>
      </c>
      <c r="N553" s="645"/>
    </row>
    <row r="554" spans="1:14" x14ac:dyDescent="0.2">
      <c r="B554" s="71" t="s">
        <v>95</v>
      </c>
      <c r="C554" s="71"/>
      <c r="H554" s="216"/>
      <c r="I554" s="62"/>
      <c r="J554" s="61"/>
      <c r="K554" s="61"/>
      <c r="L554" s="61"/>
      <c r="M554" s="264"/>
    </row>
    <row r="555" spans="1:14" ht="48" x14ac:dyDescent="0.2">
      <c r="B555" s="235" t="s">
        <v>97</v>
      </c>
      <c r="C555" s="235"/>
      <c r="H555" s="216" t="s">
        <v>98</v>
      </c>
      <c r="I555" s="62"/>
      <c r="J555" s="61"/>
      <c r="K555" s="61">
        <f>K553/4.1749</f>
        <v>0</v>
      </c>
    </row>
    <row r="556" spans="1:14" x14ac:dyDescent="0.2">
      <c r="H556" s="216"/>
      <c r="I556" s="62"/>
      <c r="J556" s="61"/>
      <c r="K556" s="61"/>
    </row>
  </sheetData>
  <mergeCells count="37">
    <mergeCell ref="C418:C421"/>
    <mergeCell ref="N521:N522"/>
    <mergeCell ref="N537:N538"/>
    <mergeCell ref="N419:N421"/>
    <mergeCell ref="N411:N412"/>
    <mergeCell ref="N447:N451"/>
    <mergeCell ref="N489:N493"/>
    <mergeCell ref="N332:N335"/>
    <mergeCell ref="N313:N319"/>
    <mergeCell ref="N307:N312"/>
    <mergeCell ref="N272:N276"/>
    <mergeCell ref="C254:C259"/>
    <mergeCell ref="N436:N437"/>
    <mergeCell ref="N364:N380"/>
    <mergeCell ref="N355:N357"/>
    <mergeCell ref="N340:N341"/>
    <mergeCell ref="N343:N345"/>
    <mergeCell ref="C31:C32"/>
    <mergeCell ref="C109:C111"/>
    <mergeCell ref="C62:C66"/>
    <mergeCell ref="C125:C126"/>
    <mergeCell ref="H328:I328"/>
    <mergeCell ref="H260:I260"/>
    <mergeCell ref="H265:I265"/>
    <mergeCell ref="C188:C190"/>
    <mergeCell ref="C168:C175"/>
    <mergeCell ref="C269:C277"/>
    <mergeCell ref="H250:I250"/>
    <mergeCell ref="H300:I300"/>
    <mergeCell ref="C181:C185"/>
    <mergeCell ref="C222:C225"/>
    <mergeCell ref="C244:C249"/>
    <mergeCell ref="C230:C231"/>
    <mergeCell ref="H200:I200"/>
    <mergeCell ref="H211:I211"/>
    <mergeCell ref="C196:C199"/>
    <mergeCell ref="C206:C207"/>
  </mergeCells>
  <pageMargins left="0.44" right="0.43" top="0.39370078740157483" bottom="0.39370078740157483" header="0" footer="0.51181102362204722"/>
  <pageSetup paperSize="9" scale="55" orientation="landscape" horizontalDpi="200" verticalDpi="200" r:id="rId1"/>
  <headerFooter alignWithMargins="0">
    <oddHeader>&amp;C&amp;P</oddHeader>
  </headerFooter>
  <rowBreaks count="22" manualBreakCount="22">
    <brk id="25" max="13" man="1"/>
    <brk id="49" max="13" man="1"/>
    <brk id="75" max="13" man="1"/>
    <brk id="95" max="13" man="1"/>
    <brk id="105" max="13" man="1"/>
    <brk id="135" max="13" man="1"/>
    <brk id="155" max="13" man="1"/>
    <brk id="180" max="13" man="1"/>
    <brk id="186" max="13" man="1"/>
    <brk id="218" max="13" man="1"/>
    <brk id="239" max="13" man="1"/>
    <brk id="260" max="13" man="1"/>
    <brk id="300" max="13" man="1"/>
    <brk id="336" max="13" man="1"/>
    <brk id="358" max="13" man="1"/>
    <brk id="381" max="13" man="1"/>
    <brk id="398" max="13" man="1"/>
    <brk id="414" max="13" man="1"/>
    <brk id="443" max="13" man="1"/>
    <brk id="469" max="13" man="1"/>
    <brk id="486" max="13" man="1"/>
    <brk id="505" max="1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vt:i4>
      </vt:variant>
      <vt:variant>
        <vt:lpstr>Zakresy nazwane</vt:lpstr>
      </vt:variant>
      <vt:variant>
        <vt:i4>1</vt:i4>
      </vt:variant>
    </vt:vector>
  </HeadingPairs>
  <TitlesOfParts>
    <vt:vector size="2" baseType="lpstr">
      <vt:lpstr>Arkusz1</vt:lpstr>
      <vt:lpstr>Arkusz1!Obszar_wydruku</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Zbigniew Kawałek</dc:creator>
  <cp:lastModifiedBy>Zbigniew Kawałek</cp:lastModifiedBy>
  <cp:lastPrinted>2017-03-07T12:17:25Z</cp:lastPrinted>
  <dcterms:created xsi:type="dcterms:W3CDTF">2014-01-27T14:03:12Z</dcterms:created>
  <dcterms:modified xsi:type="dcterms:W3CDTF">2017-03-16T09:44:55Z</dcterms:modified>
</cp:coreProperties>
</file>