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440" windowWidth="20730" windowHeight="10710"/>
  </bookViews>
  <sheets>
    <sheet name="Arkusz1" sheetId="1" r:id="rId1"/>
  </sheets>
  <definedNames>
    <definedName name="_xlnm.Print_Area" localSheetId="0">Arkusz1!$A$1:$N$560</definedName>
  </definedNames>
  <calcPr calcId="145621" iterateDelta="1E-4"/>
</workbook>
</file>

<file path=xl/calcChain.xml><?xml version="1.0" encoding="utf-8"?>
<calcChain xmlns="http://schemas.openxmlformats.org/spreadsheetml/2006/main">
  <c r="M557" i="1" l="1"/>
  <c r="K557" i="1"/>
  <c r="K353" i="1"/>
  <c r="K354" i="1" s="1"/>
  <c r="J353" i="1"/>
  <c r="M353" i="1" s="1"/>
  <c r="M354" i="1" l="1"/>
  <c r="L353" i="1"/>
  <c r="L354" i="1"/>
  <c r="K217" i="1"/>
  <c r="J217" i="1"/>
  <c r="M217" i="1" s="1"/>
  <c r="K216" i="1"/>
  <c r="J216" i="1"/>
  <c r="M216" i="1" s="1"/>
  <c r="L216" i="1" s="1"/>
  <c r="K215" i="1"/>
  <c r="J215" i="1"/>
  <c r="M215" i="1" s="1"/>
  <c r="K218" i="1" l="1"/>
  <c r="L215" i="1"/>
  <c r="L217" i="1"/>
  <c r="M218" i="1"/>
  <c r="K231" i="1"/>
  <c r="J231" i="1"/>
  <c r="M231" i="1" s="1"/>
  <c r="K230" i="1"/>
  <c r="J230" i="1"/>
  <c r="M230" i="1" s="1"/>
  <c r="K210" i="1"/>
  <c r="J210" i="1"/>
  <c r="M210" i="1" s="1"/>
  <c r="K209" i="1"/>
  <c r="J209" i="1"/>
  <c r="M209" i="1" s="1"/>
  <c r="K208" i="1"/>
  <c r="J208" i="1"/>
  <c r="M208" i="1" s="1"/>
  <c r="K207" i="1"/>
  <c r="J207" i="1"/>
  <c r="M207" i="1" s="1"/>
  <c r="K206" i="1"/>
  <c r="J206" i="1"/>
  <c r="M206" i="1" s="1"/>
  <c r="K205" i="1"/>
  <c r="J205" i="1"/>
  <c r="M205" i="1" s="1"/>
  <c r="K204" i="1"/>
  <c r="J204" i="1"/>
  <c r="M204" i="1" s="1"/>
  <c r="K199" i="1"/>
  <c r="J199" i="1"/>
  <c r="M199" i="1" s="1"/>
  <c r="K198" i="1"/>
  <c r="J198" i="1"/>
  <c r="M198" i="1" s="1"/>
  <c r="K197" i="1"/>
  <c r="J197" i="1"/>
  <c r="M197" i="1" s="1"/>
  <c r="K196" i="1"/>
  <c r="J196" i="1"/>
  <c r="M196" i="1" s="1"/>
  <c r="K195" i="1"/>
  <c r="J195" i="1"/>
  <c r="M195" i="1" s="1"/>
  <c r="K194" i="1"/>
  <c r="J194" i="1"/>
  <c r="M194" i="1" s="1"/>
  <c r="K92" i="1"/>
  <c r="K93" i="1" s="1"/>
  <c r="J92" i="1"/>
  <c r="M92" i="1" s="1"/>
  <c r="L205" i="1" l="1"/>
  <c r="L197" i="1"/>
  <c r="L199" i="1"/>
  <c r="L206" i="1"/>
  <c r="L208" i="1"/>
  <c r="L210" i="1"/>
  <c r="L231" i="1"/>
  <c r="L218" i="1"/>
  <c r="K200" i="1"/>
  <c r="K232" i="1"/>
  <c r="L230" i="1"/>
  <c r="L232" i="1" s="1"/>
  <c r="M232" i="1"/>
  <c r="L194" i="1"/>
  <c r="L207" i="1"/>
  <c r="L209" i="1"/>
  <c r="K211" i="1"/>
  <c r="L204" i="1"/>
  <c r="L195" i="1"/>
  <c r="L198" i="1"/>
  <c r="L196" i="1"/>
  <c r="M200" i="1"/>
  <c r="M211" i="1"/>
  <c r="L92" i="1"/>
  <c r="L93" i="1" s="1"/>
  <c r="M93" i="1"/>
  <c r="J553" i="1"/>
  <c r="M553" i="1" s="1"/>
  <c r="K553" i="1"/>
  <c r="J554" i="1"/>
  <c r="M554" i="1" s="1"/>
  <c r="K554" i="1"/>
  <c r="L200" i="1" l="1"/>
  <c r="L211" i="1"/>
  <c r="L553" i="1"/>
  <c r="L554" i="1"/>
  <c r="K552" i="1"/>
  <c r="K555" i="1" s="1"/>
  <c r="J552" i="1"/>
  <c r="M552" i="1" s="1"/>
  <c r="K547" i="1"/>
  <c r="J547" i="1"/>
  <c r="M547" i="1" s="1"/>
  <c r="K542" i="1"/>
  <c r="J542" i="1"/>
  <c r="M542" i="1" s="1"/>
  <c r="K541" i="1"/>
  <c r="J541" i="1"/>
  <c r="M541" i="1" s="1"/>
  <c r="K536" i="1"/>
  <c r="J536" i="1"/>
  <c r="M536" i="1" s="1"/>
  <c r="K530" i="1"/>
  <c r="J530" i="1"/>
  <c r="M530" i="1" s="1"/>
  <c r="K529" i="1"/>
  <c r="J529" i="1"/>
  <c r="M529" i="1" s="1"/>
  <c r="K528" i="1"/>
  <c r="J528" i="1"/>
  <c r="M528" i="1" s="1"/>
  <c r="K527" i="1"/>
  <c r="J527" i="1"/>
  <c r="M527" i="1" s="1"/>
  <c r="K526" i="1"/>
  <c r="J526" i="1"/>
  <c r="M526" i="1" s="1"/>
  <c r="K525" i="1"/>
  <c r="J525" i="1"/>
  <c r="M525" i="1" s="1"/>
  <c r="K520" i="1"/>
  <c r="J520" i="1"/>
  <c r="M520" i="1" s="1"/>
  <c r="K515" i="1"/>
  <c r="J515" i="1"/>
  <c r="M515" i="1" s="1"/>
  <c r="K514" i="1"/>
  <c r="J514" i="1"/>
  <c r="M514" i="1" s="1"/>
  <c r="K513" i="1"/>
  <c r="J513" i="1"/>
  <c r="M513" i="1" s="1"/>
  <c r="K507" i="1"/>
  <c r="J507" i="1"/>
  <c r="M507" i="1" s="1"/>
  <c r="K502" i="1"/>
  <c r="J502" i="1"/>
  <c r="M502" i="1" s="1"/>
  <c r="K497" i="1"/>
  <c r="J497" i="1"/>
  <c r="M497" i="1" s="1"/>
  <c r="K496" i="1"/>
  <c r="J496" i="1"/>
  <c r="M496" i="1" s="1"/>
  <c r="K495" i="1"/>
  <c r="J495" i="1"/>
  <c r="M495" i="1" s="1"/>
  <c r="K494" i="1"/>
  <c r="J494" i="1"/>
  <c r="M494" i="1" s="1"/>
  <c r="K493" i="1"/>
  <c r="J493" i="1"/>
  <c r="M493" i="1" s="1"/>
  <c r="K488" i="1"/>
  <c r="J488" i="1"/>
  <c r="M488" i="1" s="1"/>
  <c r="K481" i="1"/>
  <c r="J481" i="1"/>
  <c r="M481" i="1" s="1"/>
  <c r="K480" i="1"/>
  <c r="J480" i="1"/>
  <c r="M480" i="1" s="1"/>
  <c r="K479" i="1"/>
  <c r="J479" i="1"/>
  <c r="M479" i="1" s="1"/>
  <c r="K472" i="1"/>
  <c r="J472" i="1"/>
  <c r="M472" i="1" s="1"/>
  <c r="K471" i="1"/>
  <c r="J471" i="1"/>
  <c r="M471" i="1" s="1"/>
  <c r="K470" i="1"/>
  <c r="J470" i="1"/>
  <c r="M470" i="1" s="1"/>
  <c r="K469" i="1"/>
  <c r="J469" i="1"/>
  <c r="M469" i="1" s="1"/>
  <c r="K462" i="1"/>
  <c r="J462" i="1"/>
  <c r="M462" i="1" s="1"/>
  <c r="K461" i="1"/>
  <c r="J461" i="1"/>
  <c r="M461" i="1" s="1"/>
  <c r="K455" i="1"/>
  <c r="J455" i="1"/>
  <c r="M455" i="1" s="1"/>
  <c r="K454" i="1"/>
  <c r="J454" i="1"/>
  <c r="M454" i="1" s="1"/>
  <c r="K453" i="1"/>
  <c r="J453" i="1"/>
  <c r="M453" i="1" s="1"/>
  <c r="K452" i="1"/>
  <c r="J452" i="1"/>
  <c r="M452" i="1" s="1"/>
  <c r="K451" i="1"/>
  <c r="J451" i="1"/>
  <c r="M451" i="1" s="1"/>
  <c r="K446" i="1"/>
  <c r="J446" i="1"/>
  <c r="M446" i="1" s="1"/>
  <c r="K441" i="1"/>
  <c r="J441" i="1"/>
  <c r="M441" i="1" s="1"/>
  <c r="K440" i="1"/>
  <c r="J440" i="1"/>
  <c r="M440" i="1" s="1"/>
  <c r="K435" i="1"/>
  <c r="J435" i="1"/>
  <c r="M435" i="1" s="1"/>
  <c r="K430" i="1"/>
  <c r="J430" i="1"/>
  <c r="M430" i="1" s="1"/>
  <c r="K425" i="1"/>
  <c r="J425" i="1"/>
  <c r="M425" i="1" s="1"/>
  <c r="K424" i="1"/>
  <c r="J424" i="1"/>
  <c r="M424" i="1" s="1"/>
  <c r="K423" i="1"/>
  <c r="J423" i="1"/>
  <c r="M423" i="1" s="1"/>
  <c r="K422" i="1"/>
  <c r="J422" i="1"/>
  <c r="M422" i="1" s="1"/>
  <c r="K417" i="1"/>
  <c r="J417" i="1"/>
  <c r="M417" i="1" s="1"/>
  <c r="K416" i="1"/>
  <c r="J416" i="1"/>
  <c r="M416" i="1" s="1"/>
  <c r="K415" i="1"/>
  <c r="J415" i="1"/>
  <c r="M415" i="1" s="1"/>
  <c r="K414" i="1"/>
  <c r="J414" i="1"/>
  <c r="M414" i="1" s="1"/>
  <c r="K413" i="1"/>
  <c r="J413" i="1"/>
  <c r="M413" i="1" s="1"/>
  <c r="K412" i="1"/>
  <c r="J412" i="1"/>
  <c r="M412" i="1" s="1"/>
  <c r="K406" i="1"/>
  <c r="J406" i="1"/>
  <c r="M406" i="1" s="1"/>
  <c r="K401" i="1"/>
  <c r="J401" i="1"/>
  <c r="M401" i="1" s="1"/>
  <c r="K400" i="1"/>
  <c r="J400" i="1"/>
  <c r="M400" i="1" s="1"/>
  <c r="K399" i="1"/>
  <c r="J399" i="1"/>
  <c r="M399" i="1" s="1"/>
  <c r="K398" i="1"/>
  <c r="J398" i="1"/>
  <c r="M398" i="1" s="1"/>
  <c r="K397" i="1"/>
  <c r="J397" i="1"/>
  <c r="M397" i="1" s="1"/>
  <c r="K396" i="1"/>
  <c r="J396" i="1"/>
  <c r="M396" i="1" s="1"/>
  <c r="K395" i="1"/>
  <c r="J395" i="1"/>
  <c r="M395" i="1" s="1"/>
  <c r="K389" i="1"/>
  <c r="J389" i="1"/>
  <c r="M389" i="1" s="1"/>
  <c r="K384" i="1"/>
  <c r="J384" i="1"/>
  <c r="M384" i="1" s="1"/>
  <c r="K383" i="1"/>
  <c r="J383" i="1"/>
  <c r="M383" i="1" s="1"/>
  <c r="K382" i="1"/>
  <c r="J382" i="1"/>
  <c r="M382" i="1" s="1"/>
  <c r="K381" i="1"/>
  <c r="J381" i="1"/>
  <c r="M381" i="1" s="1"/>
  <c r="K380" i="1"/>
  <c r="J380" i="1"/>
  <c r="M380" i="1" s="1"/>
  <c r="K379" i="1"/>
  <c r="J379" i="1"/>
  <c r="M379" i="1" s="1"/>
  <c r="K378" i="1"/>
  <c r="J378" i="1"/>
  <c r="M378" i="1" s="1"/>
  <c r="K377" i="1"/>
  <c r="J377" i="1"/>
  <c r="M377" i="1" s="1"/>
  <c r="K376" i="1"/>
  <c r="J376" i="1"/>
  <c r="M376" i="1" s="1"/>
  <c r="K375" i="1"/>
  <c r="J375" i="1"/>
  <c r="M375" i="1" s="1"/>
  <c r="K374" i="1"/>
  <c r="J374" i="1"/>
  <c r="M374" i="1" s="1"/>
  <c r="K373" i="1"/>
  <c r="J373" i="1"/>
  <c r="M373" i="1" s="1"/>
  <c r="K372" i="1"/>
  <c r="J372" i="1"/>
  <c r="M372" i="1" s="1"/>
  <c r="K371" i="1"/>
  <c r="J371" i="1"/>
  <c r="M371" i="1" s="1"/>
  <c r="K370" i="1"/>
  <c r="J370" i="1"/>
  <c r="M370" i="1" s="1"/>
  <c r="K369" i="1"/>
  <c r="J369" i="1"/>
  <c r="M369" i="1" s="1"/>
  <c r="K368" i="1"/>
  <c r="J368" i="1"/>
  <c r="M368" i="1" s="1"/>
  <c r="K361" i="1"/>
  <c r="J361" i="1"/>
  <c r="M361" i="1" s="1"/>
  <c r="K360" i="1"/>
  <c r="J360" i="1"/>
  <c r="M360" i="1" s="1"/>
  <c r="K359" i="1"/>
  <c r="J359" i="1"/>
  <c r="M359" i="1" s="1"/>
  <c r="K348" i="1"/>
  <c r="J348" i="1"/>
  <c r="M348" i="1" s="1"/>
  <c r="K347" i="1"/>
  <c r="J347" i="1"/>
  <c r="M347" i="1" s="1"/>
  <c r="K346" i="1"/>
  <c r="J346" i="1"/>
  <c r="M346" i="1" s="1"/>
  <c r="K345" i="1"/>
  <c r="J345" i="1"/>
  <c r="M345" i="1" s="1"/>
  <c r="K344" i="1"/>
  <c r="J344" i="1"/>
  <c r="M344" i="1" s="1"/>
  <c r="K343" i="1"/>
  <c r="J343" i="1"/>
  <c r="M343" i="1" s="1"/>
  <c r="K342" i="1"/>
  <c r="J342" i="1"/>
  <c r="M342" i="1" s="1"/>
  <c r="K341" i="1"/>
  <c r="J341" i="1"/>
  <c r="M341" i="1" s="1"/>
  <c r="K340" i="1"/>
  <c r="J340" i="1"/>
  <c r="M340" i="1" s="1"/>
  <c r="K335" i="1"/>
  <c r="J335" i="1"/>
  <c r="M335" i="1" s="1"/>
  <c r="K334" i="1"/>
  <c r="J334" i="1"/>
  <c r="M334" i="1" s="1"/>
  <c r="K333" i="1"/>
  <c r="J333" i="1"/>
  <c r="M333" i="1" s="1"/>
  <c r="K332" i="1"/>
  <c r="J332" i="1"/>
  <c r="M332" i="1" s="1"/>
  <c r="K327" i="1"/>
  <c r="J327" i="1"/>
  <c r="M327" i="1" s="1"/>
  <c r="K326" i="1"/>
  <c r="J326" i="1"/>
  <c r="M326" i="1" s="1"/>
  <c r="K325" i="1"/>
  <c r="J325" i="1"/>
  <c r="M325" i="1" s="1"/>
  <c r="K324" i="1"/>
  <c r="J324" i="1"/>
  <c r="M324" i="1" s="1"/>
  <c r="K323" i="1"/>
  <c r="J323" i="1"/>
  <c r="M323" i="1" s="1"/>
  <c r="K322" i="1"/>
  <c r="J322" i="1"/>
  <c r="M322" i="1" s="1"/>
  <c r="K321" i="1"/>
  <c r="J321" i="1"/>
  <c r="M321" i="1" s="1"/>
  <c r="K320" i="1"/>
  <c r="J320" i="1"/>
  <c r="M320" i="1" s="1"/>
  <c r="K319" i="1"/>
  <c r="J319" i="1"/>
  <c r="M319" i="1" s="1"/>
  <c r="K318" i="1"/>
  <c r="J318" i="1"/>
  <c r="M318" i="1" s="1"/>
  <c r="K317" i="1"/>
  <c r="J317" i="1"/>
  <c r="M317" i="1" s="1"/>
  <c r="K316" i="1"/>
  <c r="J316" i="1"/>
  <c r="M316" i="1" s="1"/>
  <c r="K315" i="1"/>
  <c r="J315" i="1"/>
  <c r="M315" i="1" s="1"/>
  <c r="K314" i="1"/>
  <c r="J314" i="1"/>
  <c r="M314" i="1" s="1"/>
  <c r="K313" i="1"/>
  <c r="J313" i="1"/>
  <c r="M313" i="1" s="1"/>
  <c r="K312" i="1"/>
  <c r="J312" i="1"/>
  <c r="M312" i="1" s="1"/>
  <c r="K311" i="1"/>
  <c r="J311" i="1"/>
  <c r="M311" i="1" s="1"/>
  <c r="K310" i="1"/>
  <c r="J310" i="1"/>
  <c r="M310" i="1" s="1"/>
  <c r="K309" i="1"/>
  <c r="J309" i="1"/>
  <c r="M309" i="1" s="1"/>
  <c r="K308" i="1"/>
  <c r="J308" i="1"/>
  <c r="M308" i="1" s="1"/>
  <c r="K307" i="1"/>
  <c r="J307" i="1"/>
  <c r="M307" i="1" s="1"/>
  <c r="K299" i="1"/>
  <c r="J299" i="1"/>
  <c r="M299" i="1" s="1"/>
  <c r="K298" i="1"/>
  <c r="J298" i="1"/>
  <c r="M298" i="1" s="1"/>
  <c r="K297" i="1"/>
  <c r="J297" i="1"/>
  <c r="M297" i="1" s="1"/>
  <c r="K296" i="1"/>
  <c r="J296" i="1"/>
  <c r="M296" i="1" s="1"/>
  <c r="K295" i="1"/>
  <c r="J295" i="1"/>
  <c r="M295" i="1" s="1"/>
  <c r="K294" i="1"/>
  <c r="J294" i="1"/>
  <c r="M294" i="1" s="1"/>
  <c r="K293" i="1"/>
  <c r="J293" i="1"/>
  <c r="M293" i="1" s="1"/>
  <c r="K292" i="1"/>
  <c r="J292" i="1"/>
  <c r="M292" i="1" s="1"/>
  <c r="K291" i="1"/>
  <c r="J291" i="1"/>
  <c r="M291" i="1" s="1"/>
  <c r="K290" i="1"/>
  <c r="J290" i="1"/>
  <c r="M290" i="1" s="1"/>
  <c r="K289" i="1"/>
  <c r="J289" i="1"/>
  <c r="M289" i="1" s="1"/>
  <c r="K288" i="1"/>
  <c r="J288" i="1"/>
  <c r="M288" i="1" s="1"/>
  <c r="K287" i="1"/>
  <c r="J287" i="1"/>
  <c r="M287" i="1" s="1"/>
  <c r="K286" i="1"/>
  <c r="J286" i="1"/>
  <c r="M286" i="1" s="1"/>
  <c r="K285" i="1"/>
  <c r="J285" i="1"/>
  <c r="M285" i="1" s="1"/>
  <c r="K284" i="1"/>
  <c r="J284" i="1"/>
  <c r="M284" i="1" s="1"/>
  <c r="K283" i="1"/>
  <c r="J283" i="1"/>
  <c r="M283" i="1" s="1"/>
  <c r="K282" i="1"/>
  <c r="J282" i="1"/>
  <c r="M282" i="1" s="1"/>
  <c r="K281" i="1"/>
  <c r="J281" i="1"/>
  <c r="M281" i="1" s="1"/>
  <c r="K280" i="1"/>
  <c r="J280" i="1"/>
  <c r="M280" i="1" s="1"/>
  <c r="K279" i="1"/>
  <c r="J279" i="1"/>
  <c r="M279" i="1" s="1"/>
  <c r="K278" i="1"/>
  <c r="J278" i="1"/>
  <c r="M278" i="1" s="1"/>
  <c r="K277" i="1"/>
  <c r="J277" i="1"/>
  <c r="M277" i="1" s="1"/>
  <c r="K276" i="1"/>
  <c r="J276" i="1"/>
  <c r="M276" i="1" s="1"/>
  <c r="K275" i="1"/>
  <c r="J275" i="1"/>
  <c r="M275" i="1" s="1"/>
  <c r="K274" i="1"/>
  <c r="J274" i="1"/>
  <c r="M274" i="1" s="1"/>
  <c r="K273" i="1"/>
  <c r="J273" i="1"/>
  <c r="M273" i="1" s="1"/>
  <c r="K272" i="1"/>
  <c r="J272" i="1"/>
  <c r="M272" i="1" s="1"/>
  <c r="K271" i="1"/>
  <c r="J271" i="1"/>
  <c r="M271" i="1" s="1"/>
  <c r="K270" i="1"/>
  <c r="J270" i="1"/>
  <c r="M270" i="1" s="1"/>
  <c r="K269" i="1"/>
  <c r="J269" i="1"/>
  <c r="M269" i="1" s="1"/>
  <c r="K264" i="1"/>
  <c r="J264" i="1"/>
  <c r="M264" i="1" s="1"/>
  <c r="K259" i="1"/>
  <c r="J259" i="1"/>
  <c r="M259" i="1" s="1"/>
  <c r="K258" i="1"/>
  <c r="J258" i="1"/>
  <c r="M258" i="1" s="1"/>
  <c r="K257" i="1"/>
  <c r="J257" i="1"/>
  <c r="M257" i="1" s="1"/>
  <c r="K256" i="1"/>
  <c r="J256" i="1"/>
  <c r="M256" i="1" s="1"/>
  <c r="K255" i="1"/>
  <c r="J255" i="1"/>
  <c r="M255" i="1" s="1"/>
  <c r="K254" i="1"/>
  <c r="J254" i="1"/>
  <c r="M254" i="1" s="1"/>
  <c r="K249" i="1"/>
  <c r="J249" i="1"/>
  <c r="M249" i="1" s="1"/>
  <c r="K248" i="1"/>
  <c r="J248" i="1"/>
  <c r="M248" i="1" s="1"/>
  <c r="K247" i="1"/>
  <c r="J247" i="1"/>
  <c r="M247" i="1" s="1"/>
  <c r="K246" i="1"/>
  <c r="J246" i="1"/>
  <c r="M246" i="1" s="1"/>
  <c r="K245" i="1"/>
  <c r="J245" i="1"/>
  <c r="M245" i="1" s="1"/>
  <c r="K244" i="1"/>
  <c r="J244" i="1"/>
  <c r="M244" i="1" s="1"/>
  <c r="K238" i="1"/>
  <c r="J238" i="1"/>
  <c r="M238" i="1" s="1"/>
  <c r="K237" i="1"/>
  <c r="J237" i="1"/>
  <c r="M237" i="1" s="1"/>
  <c r="K225" i="1"/>
  <c r="J225" i="1"/>
  <c r="M225" i="1" s="1"/>
  <c r="K224" i="1"/>
  <c r="J224" i="1"/>
  <c r="M224" i="1" s="1"/>
  <c r="K223" i="1"/>
  <c r="J223" i="1"/>
  <c r="M223" i="1" s="1"/>
  <c r="K222" i="1"/>
  <c r="J222" i="1"/>
  <c r="M222" i="1" s="1"/>
  <c r="K190" i="1"/>
  <c r="J190" i="1"/>
  <c r="M190" i="1" s="1"/>
  <c r="K189" i="1"/>
  <c r="J189" i="1"/>
  <c r="M189" i="1" s="1"/>
  <c r="K188" i="1"/>
  <c r="J188" i="1"/>
  <c r="M188" i="1" s="1"/>
  <c r="K187" i="1"/>
  <c r="J187" i="1"/>
  <c r="M187" i="1" s="1"/>
  <c r="K186" i="1"/>
  <c r="J186" i="1"/>
  <c r="M186" i="1" s="1"/>
  <c r="K185" i="1"/>
  <c r="J185" i="1"/>
  <c r="M185" i="1" s="1"/>
  <c r="K184" i="1"/>
  <c r="J184" i="1"/>
  <c r="M184" i="1" s="1"/>
  <c r="K183" i="1"/>
  <c r="J183" i="1"/>
  <c r="M183" i="1" s="1"/>
  <c r="K182" i="1"/>
  <c r="J182" i="1"/>
  <c r="M182" i="1" s="1"/>
  <c r="K181" i="1"/>
  <c r="J181" i="1"/>
  <c r="M181" i="1" s="1"/>
  <c r="K180" i="1"/>
  <c r="J180" i="1"/>
  <c r="M180" i="1" s="1"/>
  <c r="K179" i="1"/>
  <c r="J179" i="1"/>
  <c r="M179" i="1" s="1"/>
  <c r="K178" i="1"/>
  <c r="J178" i="1"/>
  <c r="M178" i="1" s="1"/>
  <c r="K177" i="1"/>
  <c r="J177" i="1"/>
  <c r="M177" i="1" s="1"/>
  <c r="L177" i="1" s="1"/>
  <c r="K176" i="1"/>
  <c r="J176" i="1"/>
  <c r="M176" i="1" s="1"/>
  <c r="K175" i="1"/>
  <c r="J175" i="1"/>
  <c r="M175" i="1" s="1"/>
  <c r="K174" i="1"/>
  <c r="J174" i="1"/>
  <c r="M174" i="1" s="1"/>
  <c r="K173" i="1"/>
  <c r="J173" i="1"/>
  <c r="M173" i="1" s="1"/>
  <c r="K172" i="1"/>
  <c r="J172" i="1"/>
  <c r="M172" i="1" s="1"/>
  <c r="K171" i="1"/>
  <c r="J171" i="1"/>
  <c r="M171" i="1" s="1"/>
  <c r="K170" i="1"/>
  <c r="J170" i="1"/>
  <c r="M170" i="1" s="1"/>
  <c r="K169" i="1"/>
  <c r="J169" i="1"/>
  <c r="M169" i="1" s="1"/>
  <c r="K168" i="1"/>
  <c r="J168" i="1"/>
  <c r="M168" i="1" s="1"/>
  <c r="K167" i="1"/>
  <c r="J167" i="1"/>
  <c r="M167" i="1" s="1"/>
  <c r="K166" i="1"/>
  <c r="J166" i="1"/>
  <c r="M166" i="1" s="1"/>
  <c r="K165" i="1"/>
  <c r="J165" i="1"/>
  <c r="M165" i="1" s="1"/>
  <c r="K164" i="1"/>
  <c r="J164" i="1"/>
  <c r="M164" i="1" s="1"/>
  <c r="K163" i="1"/>
  <c r="J163" i="1"/>
  <c r="M163" i="1" s="1"/>
  <c r="K162" i="1"/>
  <c r="J162" i="1"/>
  <c r="M162" i="1" s="1"/>
  <c r="K161" i="1"/>
  <c r="J161" i="1"/>
  <c r="M161" i="1" s="1"/>
  <c r="K160" i="1"/>
  <c r="J160" i="1"/>
  <c r="M160" i="1" s="1"/>
  <c r="K154" i="1"/>
  <c r="J154" i="1"/>
  <c r="M154" i="1" s="1"/>
  <c r="K153" i="1"/>
  <c r="J153" i="1"/>
  <c r="M153" i="1" s="1"/>
  <c r="K148" i="1"/>
  <c r="J148" i="1"/>
  <c r="M148" i="1" s="1"/>
  <c r="K147" i="1"/>
  <c r="J147" i="1"/>
  <c r="M147" i="1" s="1"/>
  <c r="K146" i="1"/>
  <c r="J146" i="1"/>
  <c r="M146" i="1" s="1"/>
  <c r="K145" i="1"/>
  <c r="J145" i="1"/>
  <c r="M145" i="1" s="1"/>
  <c r="K144" i="1"/>
  <c r="J144" i="1"/>
  <c r="M144" i="1" s="1"/>
  <c r="K139" i="1"/>
  <c r="J139" i="1"/>
  <c r="M139" i="1" s="1"/>
  <c r="K134" i="1"/>
  <c r="J134" i="1"/>
  <c r="M134" i="1" s="1"/>
  <c r="L134" i="1" s="1"/>
  <c r="K133" i="1"/>
  <c r="J133" i="1"/>
  <c r="M133" i="1" s="1"/>
  <c r="K132" i="1"/>
  <c r="J132" i="1"/>
  <c r="M132" i="1" s="1"/>
  <c r="K127" i="1"/>
  <c r="J127" i="1"/>
  <c r="M127" i="1" s="1"/>
  <c r="K126" i="1"/>
  <c r="J126" i="1"/>
  <c r="M126" i="1" s="1"/>
  <c r="K125" i="1"/>
  <c r="J125" i="1"/>
  <c r="M125" i="1" s="1"/>
  <c r="K120" i="1"/>
  <c r="J120" i="1"/>
  <c r="M120" i="1" s="1"/>
  <c r="L120" i="1" s="1"/>
  <c r="K115" i="1"/>
  <c r="J115" i="1"/>
  <c r="M115" i="1" s="1"/>
  <c r="K111" i="1"/>
  <c r="J111" i="1"/>
  <c r="M111" i="1" s="1"/>
  <c r="K110" i="1"/>
  <c r="J110" i="1"/>
  <c r="M110" i="1" s="1"/>
  <c r="K109" i="1"/>
  <c r="J109" i="1"/>
  <c r="M109" i="1" s="1"/>
  <c r="K104" i="1"/>
  <c r="J104" i="1"/>
  <c r="M104" i="1" s="1"/>
  <c r="K103" i="1"/>
  <c r="J103" i="1"/>
  <c r="M103" i="1" s="1"/>
  <c r="K102" i="1"/>
  <c r="J102" i="1"/>
  <c r="M102" i="1" s="1"/>
  <c r="K101" i="1"/>
  <c r="J101" i="1"/>
  <c r="M101" i="1" s="1"/>
  <c r="K100" i="1"/>
  <c r="J100" i="1"/>
  <c r="M100" i="1" s="1"/>
  <c r="K99" i="1"/>
  <c r="J99" i="1"/>
  <c r="M99" i="1" s="1"/>
  <c r="K87" i="1"/>
  <c r="J87" i="1"/>
  <c r="M87" i="1" s="1"/>
  <c r="K86" i="1"/>
  <c r="J86" i="1"/>
  <c r="M86" i="1" s="1"/>
  <c r="K85" i="1"/>
  <c r="J85" i="1"/>
  <c r="M85" i="1" s="1"/>
  <c r="K84" i="1"/>
  <c r="J84" i="1"/>
  <c r="M84" i="1" s="1"/>
  <c r="K83" i="1"/>
  <c r="J83" i="1"/>
  <c r="M83" i="1" s="1"/>
  <c r="K82" i="1"/>
  <c r="J82" i="1"/>
  <c r="M82" i="1" s="1"/>
  <c r="K81" i="1"/>
  <c r="J81" i="1"/>
  <c r="M81" i="1" s="1"/>
  <c r="K74" i="1"/>
  <c r="J74" i="1"/>
  <c r="M74" i="1" s="1"/>
  <c r="K68" i="1"/>
  <c r="J68" i="1"/>
  <c r="M68" i="1" s="1"/>
  <c r="K67" i="1"/>
  <c r="J67" i="1"/>
  <c r="M67" i="1" s="1"/>
  <c r="K66" i="1"/>
  <c r="J66" i="1"/>
  <c r="M66" i="1" s="1"/>
  <c r="K65" i="1"/>
  <c r="J65" i="1"/>
  <c r="M65" i="1" s="1"/>
  <c r="K64" i="1"/>
  <c r="J64" i="1"/>
  <c r="M64" i="1" s="1"/>
  <c r="K63" i="1"/>
  <c r="J63" i="1"/>
  <c r="M63" i="1" s="1"/>
  <c r="K62" i="1"/>
  <c r="J62" i="1"/>
  <c r="M62" i="1" s="1"/>
  <c r="K55" i="1"/>
  <c r="J55" i="1"/>
  <c r="M55" i="1" s="1"/>
  <c r="K54" i="1"/>
  <c r="J54" i="1"/>
  <c r="M54" i="1" s="1"/>
  <c r="K53" i="1"/>
  <c r="J53" i="1"/>
  <c r="M53" i="1" s="1"/>
  <c r="K48" i="1"/>
  <c r="J48" i="1"/>
  <c r="M48" i="1" s="1"/>
  <c r="K47" i="1"/>
  <c r="J47" i="1"/>
  <c r="M47" i="1" s="1"/>
  <c r="K46" i="1"/>
  <c r="J46" i="1"/>
  <c r="M46" i="1" s="1"/>
  <c r="K45" i="1"/>
  <c r="J45" i="1"/>
  <c r="M45" i="1" s="1"/>
  <c r="K44" i="1"/>
  <c r="J44" i="1"/>
  <c r="M44" i="1" s="1"/>
  <c r="K39" i="1"/>
  <c r="J39" i="1"/>
  <c r="M39" i="1" s="1"/>
  <c r="K38" i="1"/>
  <c r="J38" i="1"/>
  <c r="M38" i="1" s="1"/>
  <c r="K37" i="1"/>
  <c r="J37" i="1"/>
  <c r="M37" i="1" s="1"/>
  <c r="K32" i="1"/>
  <c r="J32" i="1"/>
  <c r="M32" i="1" s="1"/>
  <c r="K31" i="1"/>
  <c r="J31" i="1"/>
  <c r="M31" i="1" s="1"/>
  <c r="K24" i="1"/>
  <c r="J24" i="1"/>
  <c r="M24" i="1" s="1"/>
  <c r="K23" i="1"/>
  <c r="J23" i="1"/>
  <c r="M23" i="1" s="1"/>
  <c r="K22" i="1"/>
  <c r="J22" i="1"/>
  <c r="M22" i="1" s="1"/>
  <c r="K21" i="1"/>
  <c r="J21" i="1"/>
  <c r="M21" i="1" s="1"/>
  <c r="K20" i="1"/>
  <c r="J20" i="1"/>
  <c r="M20" i="1" s="1"/>
  <c r="K19" i="1"/>
  <c r="J19" i="1"/>
  <c r="M19" i="1" s="1"/>
  <c r="K18" i="1"/>
  <c r="J18" i="1"/>
  <c r="M18" i="1" s="1"/>
  <c r="K17" i="1"/>
  <c r="J17" i="1"/>
  <c r="M17" i="1" s="1"/>
  <c r="K16" i="1"/>
  <c r="J16" i="1"/>
  <c r="M16" i="1" s="1"/>
  <c r="K15" i="1"/>
  <c r="J15" i="1"/>
  <c r="M15" i="1" s="1"/>
  <c r="K11" i="1"/>
  <c r="J11" i="1"/>
  <c r="M11" i="1" s="1"/>
  <c r="K10" i="1"/>
  <c r="J10" i="1"/>
  <c r="M10" i="1" s="1"/>
  <c r="K9" i="1"/>
  <c r="J9" i="1"/>
  <c r="M9" i="1" s="1"/>
  <c r="K8" i="1"/>
  <c r="J8" i="1"/>
  <c r="M8" i="1" s="1"/>
  <c r="L126" i="1" l="1"/>
  <c r="L45" i="1"/>
  <c r="L47" i="1"/>
  <c r="L55" i="1"/>
  <c r="L63" i="1"/>
  <c r="L65" i="1"/>
  <c r="L67" i="1"/>
  <c r="L74" i="1"/>
  <c r="L82" i="1"/>
  <c r="L84" i="1"/>
  <c r="L86" i="1"/>
  <c r="L99" i="1"/>
  <c r="L101" i="1"/>
  <c r="L103" i="1"/>
  <c r="L111" i="1"/>
  <c r="K128" i="1"/>
  <c r="L9" i="1"/>
  <c r="L11" i="1"/>
  <c r="L16" i="1"/>
  <c r="L18" i="1"/>
  <c r="L20" i="1"/>
  <c r="L22" i="1"/>
  <c r="L24" i="1"/>
  <c r="L32" i="1"/>
  <c r="L179" i="1"/>
  <c r="L145" i="1"/>
  <c r="L166" i="1"/>
  <c r="L181" i="1"/>
  <c r="L185" i="1"/>
  <c r="L188" i="1"/>
  <c r="L308" i="1"/>
  <c r="L310" i="1"/>
  <c r="L312" i="1"/>
  <c r="L314" i="1"/>
  <c r="L316" i="1"/>
  <c r="L318" i="1"/>
  <c r="L320" i="1"/>
  <c r="L322" i="1"/>
  <c r="L324" i="1"/>
  <c r="L326" i="1"/>
  <c r="L342" i="1"/>
  <c r="L344" i="1"/>
  <c r="L346" i="1"/>
  <c r="L347" i="1"/>
  <c r="L361" i="1"/>
  <c r="L369" i="1"/>
  <c r="L371" i="1"/>
  <c r="L373" i="1"/>
  <c r="L375" i="1"/>
  <c r="L377" i="1"/>
  <c r="L379" i="1"/>
  <c r="L381" i="1"/>
  <c r="L383" i="1"/>
  <c r="L389" i="1"/>
  <c r="L398" i="1"/>
  <c r="L547" i="1"/>
  <c r="K456" i="1"/>
  <c r="K516" i="1"/>
  <c r="K531" i="1"/>
  <c r="L148" i="1"/>
  <c r="L161" i="1"/>
  <c r="L163" i="1"/>
  <c r="L174" i="1"/>
  <c r="L165" i="1"/>
  <c r="L169" i="1"/>
  <c r="L171" i="1"/>
  <c r="L182" i="1"/>
  <c r="M40" i="1"/>
  <c r="L39" i="1"/>
  <c r="L173" i="1"/>
  <c r="L38" i="1"/>
  <c r="K56" i="1"/>
  <c r="K112" i="1"/>
  <c r="L224" i="1"/>
  <c r="L246" i="1"/>
  <c r="L248" i="1"/>
  <c r="L256" i="1"/>
  <c r="L258" i="1"/>
  <c r="L264" i="1"/>
  <c r="L270" i="1"/>
  <c r="L272" i="1"/>
  <c r="L274" i="1"/>
  <c r="L276" i="1"/>
  <c r="L278" i="1"/>
  <c r="L280" i="1"/>
  <c r="L282" i="1"/>
  <c r="L284" i="1"/>
  <c r="L286" i="1"/>
  <c r="L288" i="1"/>
  <c r="L309" i="1"/>
  <c r="L311" i="1"/>
  <c r="L313" i="1"/>
  <c r="L315" i="1"/>
  <c r="L317" i="1"/>
  <c r="L319" i="1"/>
  <c r="L321" i="1"/>
  <c r="L323" i="1"/>
  <c r="L325" i="1"/>
  <c r="L327" i="1"/>
  <c r="L341" i="1"/>
  <c r="L343" i="1"/>
  <c r="L345" i="1"/>
  <c r="L348" i="1"/>
  <c r="L406" i="1"/>
  <c r="L423" i="1"/>
  <c r="L115" i="1"/>
  <c r="L441" i="1"/>
  <c r="K40" i="1"/>
  <c r="K328" i="1"/>
  <c r="K385" i="1"/>
  <c r="M328" i="1"/>
  <c r="L307" i="1"/>
  <c r="L430" i="1"/>
  <c r="L8" i="1"/>
  <c r="L10" i="1"/>
  <c r="L17" i="1"/>
  <c r="L19" i="1"/>
  <c r="K349" i="1"/>
  <c r="L400" i="1"/>
  <c r="L453" i="1"/>
  <c r="L455" i="1"/>
  <c r="L462" i="1"/>
  <c r="L470" i="1"/>
  <c r="L472" i="1"/>
  <c r="L480" i="1"/>
  <c r="L488" i="1"/>
  <c r="L494" i="1"/>
  <c r="L496" i="1"/>
  <c r="L502" i="1"/>
  <c r="L515" i="1"/>
  <c r="L527" i="1"/>
  <c r="L529" i="1"/>
  <c r="L536" i="1"/>
  <c r="L542" i="1"/>
  <c r="L37" i="1"/>
  <c r="M349" i="1"/>
  <c r="L340" i="1"/>
  <c r="L21" i="1"/>
  <c r="L23" i="1"/>
  <c r="L31" i="1"/>
  <c r="L46" i="1"/>
  <c r="L48" i="1"/>
  <c r="L54" i="1"/>
  <c r="L64" i="1"/>
  <c r="L66" i="1"/>
  <c r="L68" i="1"/>
  <c r="L100" i="1"/>
  <c r="L104" i="1"/>
  <c r="L110" i="1"/>
  <c r="L223" i="1"/>
  <c r="L225" i="1"/>
  <c r="L238" i="1"/>
  <c r="L245" i="1"/>
  <c r="L247" i="1"/>
  <c r="L249" i="1"/>
  <c r="L255" i="1"/>
  <c r="L257" i="1"/>
  <c r="L259" i="1"/>
  <c r="L271" i="1"/>
  <c r="L273" i="1"/>
  <c r="L275" i="1"/>
  <c r="L277" i="1"/>
  <c r="L279" i="1"/>
  <c r="L281" i="1"/>
  <c r="L283" i="1"/>
  <c r="L285" i="1"/>
  <c r="L287" i="1"/>
  <c r="L289" i="1"/>
  <c r="L291" i="1"/>
  <c r="L293" i="1"/>
  <c r="L295" i="1"/>
  <c r="L297" i="1"/>
  <c r="L299" i="1"/>
  <c r="L333" i="1"/>
  <c r="L335" i="1"/>
  <c r="L396" i="1"/>
  <c r="L399" i="1"/>
  <c r="L424" i="1"/>
  <c r="L435" i="1"/>
  <c r="L446" i="1"/>
  <c r="L146" i="1"/>
  <c r="L153" i="1"/>
  <c r="L162" i="1"/>
  <c r="L167" i="1"/>
  <c r="L170" i="1"/>
  <c r="L175" i="1"/>
  <c r="L178" i="1"/>
  <c r="L183" i="1"/>
  <c r="L187" i="1"/>
  <c r="L189" i="1"/>
  <c r="K300" i="1"/>
  <c r="L360" i="1"/>
  <c r="L413" i="1"/>
  <c r="L415" i="1"/>
  <c r="L417" i="1"/>
  <c r="L83" i="1"/>
  <c r="L85" i="1"/>
  <c r="L87" i="1"/>
  <c r="M191" i="1"/>
  <c r="L395" i="1"/>
  <c r="M402" i="1"/>
  <c r="L552" i="1"/>
  <c r="L555" i="1" s="1"/>
  <c r="M555" i="1"/>
  <c r="L144" i="1"/>
  <c r="M149" i="1"/>
  <c r="L269" i="1"/>
  <c r="M300" i="1"/>
  <c r="L451" i="1"/>
  <c r="M456" i="1"/>
  <c r="L513" i="1"/>
  <c r="M516" i="1"/>
  <c r="L525" i="1"/>
  <c r="M531" i="1"/>
  <c r="L160" i="1"/>
  <c r="L164" i="1"/>
  <c r="L172" i="1"/>
  <c r="L186" i="1"/>
  <c r="L397" i="1"/>
  <c r="L401" i="1"/>
  <c r="L15" i="1"/>
  <c r="M25" i="1"/>
  <c r="L62" i="1"/>
  <c r="M69" i="1"/>
  <c r="K135" i="1"/>
  <c r="K191" i="1"/>
  <c r="L222" i="1"/>
  <c r="M226" i="1"/>
  <c r="L237" i="1"/>
  <c r="M239" i="1"/>
  <c r="L244" i="1"/>
  <c r="M250" i="1"/>
  <c r="L254" i="1"/>
  <c r="M260" i="1"/>
  <c r="L290" i="1"/>
  <c r="L292" i="1"/>
  <c r="L294" i="1"/>
  <c r="L296" i="1"/>
  <c r="L298" i="1"/>
  <c r="L332" i="1"/>
  <c r="M336" i="1"/>
  <c r="L334" i="1"/>
  <c r="K402" i="1"/>
  <c r="L412" i="1"/>
  <c r="M418" i="1"/>
  <c r="L414" i="1"/>
  <c r="L416" i="1"/>
  <c r="L452" i="1"/>
  <c r="L454" i="1"/>
  <c r="L461" i="1"/>
  <c r="L469" i="1"/>
  <c r="M473" i="1"/>
  <c r="L471" i="1"/>
  <c r="L479" i="1"/>
  <c r="M482" i="1"/>
  <c r="L481" i="1"/>
  <c r="L493" i="1"/>
  <c r="M498" i="1"/>
  <c r="L495" i="1"/>
  <c r="L497" i="1"/>
  <c r="L507" i="1"/>
  <c r="L514" i="1"/>
  <c r="L520" i="1"/>
  <c r="L526" i="1"/>
  <c r="L528" i="1"/>
  <c r="L530" i="1"/>
  <c r="L541" i="1"/>
  <c r="L53" i="1"/>
  <c r="M56" i="1"/>
  <c r="L109" i="1"/>
  <c r="M112" i="1"/>
  <c r="L359" i="1"/>
  <c r="M362" i="1"/>
  <c r="L422" i="1"/>
  <c r="M426" i="1"/>
  <c r="L132" i="1"/>
  <c r="M135" i="1"/>
  <c r="L139" i="1"/>
  <c r="L147" i="1"/>
  <c r="L168" i="1"/>
  <c r="L176" i="1"/>
  <c r="L180" i="1"/>
  <c r="L184" i="1"/>
  <c r="L190" i="1"/>
  <c r="L425" i="1"/>
  <c r="L440" i="1"/>
  <c r="L44" i="1"/>
  <c r="M49" i="1"/>
  <c r="L81" i="1"/>
  <c r="M88" i="1"/>
  <c r="K25" i="1"/>
  <c r="K49" i="1"/>
  <c r="K69" i="1"/>
  <c r="K88" i="1"/>
  <c r="L125" i="1"/>
  <c r="M128" i="1"/>
  <c r="L127" i="1"/>
  <c r="L133" i="1"/>
  <c r="K149" i="1"/>
  <c r="L154" i="1"/>
  <c r="K226" i="1"/>
  <c r="K239" i="1"/>
  <c r="K250" i="1"/>
  <c r="K260" i="1"/>
  <c r="K336" i="1"/>
  <c r="K362" i="1"/>
  <c r="L368" i="1"/>
  <c r="M385" i="1"/>
  <c r="L370" i="1"/>
  <c r="L372" i="1"/>
  <c r="L374" i="1"/>
  <c r="L376" i="1"/>
  <c r="L378" i="1"/>
  <c r="L380" i="1"/>
  <c r="L382" i="1"/>
  <c r="L384" i="1"/>
  <c r="K418" i="1"/>
  <c r="K426" i="1"/>
  <c r="K473" i="1"/>
  <c r="K482" i="1"/>
  <c r="K498" i="1"/>
  <c r="K105" i="1"/>
  <c r="L102" i="1"/>
  <c r="M105" i="1"/>
  <c r="K548" i="1"/>
  <c r="L349" i="1" l="1"/>
  <c r="L40" i="1"/>
  <c r="L328" i="1"/>
  <c r="L473" i="1"/>
  <c r="L250" i="1"/>
  <c r="L226" i="1"/>
  <c r="L69" i="1"/>
  <c r="L112" i="1"/>
  <c r="L260" i="1"/>
  <c r="L25" i="1"/>
  <c r="L362" i="1"/>
  <c r="L56" i="1"/>
  <c r="L418" i="1"/>
  <c r="L336" i="1"/>
  <c r="L105" i="1"/>
  <c r="L49" i="1"/>
  <c r="L239" i="1"/>
  <c r="L88" i="1"/>
  <c r="L531" i="1"/>
  <c r="L149" i="1"/>
  <c r="L426" i="1"/>
  <c r="L402" i="1"/>
  <c r="L385" i="1"/>
  <c r="L128" i="1"/>
  <c r="L482" i="1"/>
  <c r="L516" i="1"/>
  <c r="L300" i="1"/>
  <c r="L456" i="1"/>
  <c r="L135" i="1"/>
  <c r="L498" i="1"/>
  <c r="L191" i="1"/>
  <c r="M548" i="1"/>
  <c r="L548" i="1"/>
  <c r="K543" i="1" l="1"/>
  <c r="M543" i="1"/>
  <c r="L543" i="1" l="1"/>
  <c r="K140" i="1"/>
  <c r="L140" i="1" l="1"/>
  <c r="M140" i="1"/>
  <c r="K155" i="1" l="1"/>
  <c r="M155" i="1"/>
  <c r="K116" i="1"/>
  <c r="L155" i="1" l="1"/>
  <c r="M116" i="1"/>
  <c r="L116" i="1"/>
  <c r="K537" i="1" l="1"/>
  <c r="M537" i="1"/>
  <c r="L537" i="1" l="1"/>
  <c r="K521" i="1" l="1"/>
  <c r="L521" i="1" l="1"/>
  <c r="M521" i="1"/>
  <c r="K265" i="1"/>
  <c r="M265" i="1"/>
  <c r="K508" i="1"/>
  <c r="L265" i="1" l="1"/>
  <c r="L508" i="1"/>
  <c r="M508" i="1"/>
  <c r="K503" i="1"/>
  <c r="M503" i="1"/>
  <c r="L503" i="1" l="1"/>
  <c r="K489" i="1" l="1"/>
  <c r="M489" i="1" l="1"/>
  <c r="L489" i="1"/>
  <c r="K121" i="1" l="1"/>
  <c r="M75" i="1"/>
  <c r="K75" i="1"/>
  <c r="M121" i="1" l="1"/>
  <c r="L121" i="1"/>
  <c r="L75" i="1"/>
  <c r="K463" i="1" l="1"/>
  <c r="M463" i="1"/>
  <c r="L463" i="1" l="1"/>
  <c r="J7" i="1"/>
  <c r="M7" i="1" s="1"/>
  <c r="M12" i="1" s="1"/>
  <c r="L447" i="1" l="1"/>
  <c r="L390" i="1"/>
  <c r="K7" i="1"/>
  <c r="K12" i="1" s="1"/>
  <c r="L7" i="1" l="1"/>
  <c r="L12" i="1" s="1"/>
  <c r="K33" i="1"/>
  <c r="K390" i="1"/>
  <c r="L436" i="1"/>
  <c r="K442" i="1"/>
  <c r="K447" i="1"/>
  <c r="L33" i="1"/>
  <c r="M390" i="1"/>
  <c r="L431" i="1"/>
  <c r="K431" i="1"/>
  <c r="L442" i="1"/>
  <c r="K436" i="1"/>
  <c r="L407" i="1"/>
  <c r="K407" i="1"/>
  <c r="M447" i="1"/>
  <c r="K559" i="1" l="1"/>
  <c r="M436" i="1"/>
  <c r="M407" i="1"/>
  <c r="M33" i="1"/>
  <c r="M431" i="1"/>
  <c r="M442" i="1"/>
  <c r="L557" i="1" l="1"/>
</calcChain>
</file>

<file path=xl/sharedStrings.xml><?xml version="1.0" encoding="utf-8"?>
<sst xmlns="http://schemas.openxmlformats.org/spreadsheetml/2006/main" count="1915" uniqueCount="494">
  <si>
    <t>Pakiet 1 - Cewniki do żył centralnych</t>
  </si>
  <si>
    <t>Lp.</t>
  </si>
  <si>
    <t>opis towaru</t>
  </si>
  <si>
    <t>Nr katalogowy  /Nazwa jak na fakturze</t>
  </si>
  <si>
    <t>jm</t>
  </si>
  <si>
    <t>Ilość</t>
  </si>
  <si>
    <t>cena jednostkowa netto</t>
  </si>
  <si>
    <t>VAT %</t>
  </si>
  <si>
    <t>Wartość netto</t>
  </si>
  <si>
    <t>Wartość VAT</t>
  </si>
  <si>
    <t>Wartość brutto</t>
  </si>
  <si>
    <t>Próbki</t>
  </si>
  <si>
    <t>1.</t>
  </si>
  <si>
    <t>Cewnik do żył centralnych, poliuretanowy, 1-światłowy( 14 G),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t>
  </si>
  <si>
    <t>szt</t>
  </si>
  <si>
    <t>2.</t>
  </si>
  <si>
    <t xml:space="preserve">Cewnik do żył centralnych, poliuretanowy, 2-światłowy(16 G/16G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</si>
  <si>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3.</t>
  </si>
  <si>
    <t xml:space="preserve">Cewnik do żył centralnych, poliuretanowy,  3-światłowy(16 G/18G/18G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</si>
  <si>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RAZEM</t>
  </si>
  <si>
    <t>Pakiet 2 - Akcesoria anestezjologiczne</t>
  </si>
  <si>
    <t>szt.</t>
  </si>
  <si>
    <t>4.</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</si>
  <si>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</si>
  <si>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</si>
  <si>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Dreny do drenażu klatki piersiowej Thorax z trocarem F24x390mm</t>
  </si>
  <si>
    <t>Dreny do drenażu klatki piersiowej Thorax z trocarem F26x390mm</t>
  </si>
  <si>
    <t>Dreny do drenażu klatki piersiowej Thorax z trocarem F28x390mm</t>
  </si>
  <si>
    <t>Dreny do drenażu klatki piersiowej Thorax z trocarem F30x390mm</t>
  </si>
  <si>
    <t>Dreny do drenażu klatki piersiowej Thorax z trocarem F32x390mm</t>
  </si>
  <si>
    <t>op</t>
  </si>
  <si>
    <t>5.</t>
  </si>
  <si>
    <t>6.</t>
  </si>
  <si>
    <t>7.</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</si>
  <si>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</si>
  <si>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</si>
  <si>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</si>
  <si>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</si>
  <si>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</si>
  <si>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Razem</t>
  </si>
  <si>
    <t>Jednorazowy układ oddechowy jednorurowy dwuświatłowy o średnicy 22mm do respiratora dł. 150-280 cm, z kolankiem. Wydajność ogrzania powietrza wdychanego 4,1 stopnia Celcjusza przy przepływie 10 l/min. Rura wydechowa do podłączenia do respiratora rozciągliwa do 50 cm. Jednorazowy, bez zawartości ftalanów, z elastycznymi złączami</t>
  </si>
  <si>
    <t>Zestaw do żywienia dojelitowego Flocare PEG CH 10</t>
  </si>
  <si>
    <t>Zestaw do żywienia dojelitowego Flocare Peg CH 14</t>
  </si>
  <si>
    <t>Zestaw do żywienia dojelitowego Flocare Peg CH 18</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</si>
  <si>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 wykonany z PVC</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</si>
  <si>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</si>
  <si>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</si>
  <si>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</si>
  <si>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</si>
  <si>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</si>
  <si>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0,6x30 a 100szt opis j.w</t>
  </si>
  <si>
    <t>Igła iniekcyjna j.u.  0,7x30 a 100szt opis j.w</t>
  </si>
  <si>
    <t>Igła iniekcyjna j.u.  0,8x22 a 100szt opis j.w</t>
  </si>
  <si>
    <t>Igła iniekcyjna j.u.  0,8x40 a 100szt opis j.w</t>
  </si>
  <si>
    <t>Igła iniekcyjna j.u.  0,9x40 a 100szt opis j.w</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</si>
  <si>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</si>
  <si>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</si>
  <si>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</si>
  <si>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</si>
  <si>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t>
  </si>
  <si>
    <t>Cewnik do odsysania drzewa oskrzelowego z kontrolą ssania, prosty z otworem końcowym i dwoma bocznymi  jednorazowego użytku, gładki, jałowy, rozmiar 14,16, 18CH dł. 50-60cm</t>
  </si>
  <si>
    <t>Worki do dobowej zbiórki moczu 2 litry jałowe z zaworem spustowym typ T</t>
  </si>
  <si>
    <t>Woreczki do pobierania próbek moczu dla chłopców</t>
  </si>
  <si>
    <t>Woreczki do pobierania próbek moczu dla dziewczynek</t>
  </si>
  <si>
    <t>Słoje do dobowej zbiórki moczu z zakrętką  plastikowe 2-2,5l z portem do pobierania próbek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</si>
  <si>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</si>
  <si>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</si>
  <si>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</si>
  <si>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</si>
  <si>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</si>
  <si>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</si>
  <si>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</si>
  <si>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</si>
  <si>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</si>
  <si>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Pensety jednorazowe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</si>
  <si>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</si>
  <si>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</si>
  <si>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</si>
  <si>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</si>
  <si>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</si>
  <si>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</si>
  <si>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</si>
  <si>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</si>
  <si>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</si>
  <si>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</si>
  <si>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 xml:space="preserve">Papier do Printera K91HG-CE USG   </t>
  </si>
  <si>
    <t>Papier do aparatu KTG Sonical Oxford Team, rozm. 143mm x 150mm x300mm</t>
  </si>
  <si>
    <t>Papier do programatora Biotronik EPR 1000, rozm. 125mm x 111mm</t>
  </si>
  <si>
    <t>Papier do programatora Medtronic 9790/9790c, rozm. 110mm x 150mm</t>
  </si>
  <si>
    <t>Aparat do przetoczeń Infusomat Space Line Standard</t>
  </si>
  <si>
    <t>Aparat do przetoczeń Infusomat Space Line do żywienia dojelitowego z multikonektorem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</si>
  <si>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</si>
  <si>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</si>
  <si>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Dren w postaci miękkiego elastycznego kanału, zapobiegającego uszkodzeniom tkanek w trakcie terapii, zakończonym z jednej strony szybko-złączką, a z drugiej kątownikiem z prostokątną folia samoprzyleną z zaokrąglonymi nbrzegami - 1 szt, Kompatybilny z urządzeniem Renasys EZ Plus posiadanym przez Zamawiającego.</t>
  </si>
  <si>
    <t>Paroprzepuszczalny, transparentny opatrunek z folii poliuretanowej z systemem aplikacji, sterylny, w rozmiarze 15 cm x 20 cm</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</si>
  <si>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</si>
  <si>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</si>
  <si>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</si>
  <si>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</si>
  <si>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</si>
  <si>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</si>
  <si>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</si>
  <si>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</si>
  <si>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</si>
  <si>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</si>
  <si>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3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</si>
  <si>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</si>
  <si>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</si>
  <si>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</si>
  <si>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Golarki jednorazowe, podwójne ostrze, precyzyjnie i dokładnie golące pole operacyjne</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</si>
  <si>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</si>
  <si>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</si>
  <si>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</si>
  <si>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</si>
  <si>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Sonda gastrostomijna do podawania pokarmu, rozm w zakresie CH 18-24, średnica balonu 20 mm, ilość w poszczególnych rozmiarach uzależniony od zapotrzebowań Zamawiającego</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</si>
  <si>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</si>
  <si>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</si>
  <si>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</si>
  <si>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</si>
  <si>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</si>
  <si>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Strzykawka trzyczęściowa bezpieczna, o pojemności 3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</si>
  <si>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</si>
  <si>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10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</si>
  <si>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20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</si>
  <si>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</si>
  <si>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</si>
  <si>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Szczoteczka cytologiczna wewnątrzkanałowa TYP 1 jałowa</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</si>
  <si>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</si>
  <si>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</si>
  <si>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</si>
  <si>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</si>
  <si>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</si>
  <si>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Zamkniety system do nawilżania ResspiFlo o pojemności 500 ml z głowicą</t>
  </si>
  <si>
    <t>Zestaw do paracentezy i teracentezy z igłą Veresa, z zaworemjednokierunkowym lun kranikiem trójdrożnym</t>
  </si>
  <si>
    <t>Szyna aluminiowa Zimmera 420x20mm</t>
  </si>
  <si>
    <t>Elektrody silikonowe z 2 wejściami 6 x 12cm</t>
  </si>
  <si>
    <t>Podkłady do elektrod silikonowych 6x12cm</t>
  </si>
  <si>
    <t>Membrana gumowa z gąbką do aparatu AQUAWIBRON, który Zamawiający posiada</t>
  </si>
  <si>
    <t>Membrana trzyrzędowa - grzebien do aparatu AQUAWIBRON, który Zamawiający posiada</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</si>
  <si>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</si>
  <si>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</si>
  <si>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</si>
  <si>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</si>
  <si>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</si>
  <si>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</si>
  <si>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</si>
  <si>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</si>
  <si>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</si>
  <si>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</si>
  <si>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Elektrody do EKG, jednorazowe , żelowe, prostokątne 42 x 56mm, z otworem na przewody holterowskie</t>
  </si>
  <si>
    <t>Jednorazowe spódniczki ginekologiczne, z gumką, nieprześwitujące</t>
  </si>
  <si>
    <t>Jednorazowe klapki włókninowe, antypoślizgowe, z gumką</t>
  </si>
  <si>
    <t xml:space="preserve">Strzykawka j.u. do pomp infuzyjnych 50/60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</si>
  <si>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</si>
  <si>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</si>
  <si>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</si>
  <si>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Igła GRIPPER PLUS wyposażona w gwintowany łącznik luer-lock, nie silikowaną igłę ze szlifem Hubera zapewniającą bezpieczne i pewne wkłucie. Posiada zdejmowany uchwyt igły służący do kontrolowanego wkłucia, zintegrowany dren długości 20,3 cm z zaciskiem typu C pozwalający na szybkie i łatwe zamknięcie lini jedną ręką. Materiał drenu - TOTM, port boczny typ Y z łącznikiem luer-lock, Igła do portów z zabezpieczeniem przed samozakłuciem, nie zawierający lateksu, jednorazowego użytku. zawartość DEHP mniej niż 0,2%. Rozmiar 22G, 20G. Ilość w poszczególnych rozmiarach w zależności od zapotrzebowania Zamawiającego</t>
  </si>
  <si>
    <t>Maska nosowa w rozmiarze XS,S,M,L,XL. Rozmiar w zależności od zapotrzebowań Zamawiającego</t>
  </si>
  <si>
    <t>Układ oddechowy jednorazowego użytku do respiratora FABIAN</t>
  </si>
  <si>
    <t>kpl</t>
  </si>
  <si>
    <t>Rurka tracheostomijna z ruchomym szyldem wg opisu: ruchomy szyld, wykonana z termoplastycznego PVC, silikonowana, mankiet niskociśnieniowy, wysokoobjętościowy, linia rtg na całej długości rurki, miękkie i gładkie przezroczyste skrzydełka szyldu, prowadnica, dwie tasiemki mocujące, balonik kontrolny znakowany rozmiarem rurki, znacznik głębokości wprowadzania, bez lateksu i ftalanów, jałowa jednorazowego użytku</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</si>
  <si>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</si>
  <si>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</si>
  <si>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</si>
  <si>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</si>
  <si>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</si>
  <si>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Strzykawka trzyczęściowa bezpieczna, o pojemności 30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</si>
  <si>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</si>
  <si>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</si>
  <si>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</si>
  <si>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</si>
  <si>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</si>
  <si>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</si>
  <si>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Taśmy rehabilitacyjne Thera Band 5,5 m. Różne kolory</t>
  </si>
  <si>
    <t>Generator + końcówki donosowe</t>
  </si>
  <si>
    <t>Nawilżacz z komorą i z automatycznym pobieraniem wody kompatybilne z układem oddechowym z poz. nr 1</t>
  </si>
  <si>
    <t>Sprawa P/08/02/2017/SJU-MED.</t>
  </si>
  <si>
    <t>Wielkość opakowania handlowego</t>
  </si>
  <si>
    <t>Kryterium jakościowe</t>
  </si>
  <si>
    <t>Filtry do lampy SOLUX niebieskie i czerwone</t>
  </si>
  <si>
    <t>elastyczność, trwałość</t>
  </si>
  <si>
    <t>grubość w zakresie 3 do 5 mm pojedyńczej ścianki</t>
  </si>
  <si>
    <t xml:space="preserve">Wytrzymałość, </t>
  </si>
  <si>
    <t>3 szt.</t>
  </si>
  <si>
    <t>Przyrząd do pobierania leków i płynów z butelek i worków z bezigłowym zaworem., objętość wypełnienia 0,59ml, długość 7,5 cm, przepływ min. 315 ml.</t>
  </si>
  <si>
    <t>Nakładka na palec z haczykiem do amniotomii. Op/100 szt</t>
  </si>
  <si>
    <t>par</t>
  </si>
  <si>
    <t>Ochraniacze na obuwie włókninowe z wkładką antypoślizgową</t>
  </si>
  <si>
    <t>pakowane pojedyńczo w sterylny blister. Sprężystość włosia</t>
  </si>
  <si>
    <t>Wysoka czułość i rozdzielczość</t>
  </si>
  <si>
    <t>Butelka z korkiem typ Pull-Push</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</si>
  <si>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</si>
  <si>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</si>
  <si>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Łatwe i szybkie otwieranie z foli za pomocą nacięcia na zgrzewie</t>
  </si>
  <si>
    <t>Uniwersalność rozmiaru, wytrzymałość włókniny, preferowany kolor zielony</t>
  </si>
  <si>
    <t>1 szt.</t>
  </si>
  <si>
    <t>Opakowanie papier-folia - 30 pkt. Opakowanie inne, dopuszczone przez Zamawiającego - 0 pkt.</t>
  </si>
  <si>
    <t>Długość 70 cm - 30 pkt.                Długość powyżej 70 cm - 0 pkt.</t>
  </si>
  <si>
    <t>Cewnik do podawania tlenu przez nos dł. 420 - 500 cm. Miękkie końcówki o gładkich zakończeniach, uniwersalny łącznik, pakowane pojedyńczo</t>
  </si>
  <si>
    <t>Długość 500 cm - 30 pkt.                   Długość poniżej 500cm - 0 pkt.</t>
  </si>
  <si>
    <t>Cewnik urologiczny typ Nelaton nr 6, jednorazowego użytku, sterylny  dł. 40-50cm</t>
  </si>
  <si>
    <t>Cewnik urologiczny typ Nelaton nr 8, jednorazowego użytku, sterylny  dł.  40-50cm</t>
  </si>
  <si>
    <t>Cewnik urologiczny typ Nelaton nr 10, jednorazowego użytku, sterylny  dł. 40-50cm</t>
  </si>
  <si>
    <t>Cewnik urologiczny typ Nelaton nr 12, jednorazowego użytku, sterylny  dł. 40-50cm</t>
  </si>
  <si>
    <t>Cewnik urologiczny typ Nelaton nr 14, jednorazowego użytku, sterylny  dł. 40-50cm</t>
  </si>
  <si>
    <t>Cewnik urologiczny typ Nelaton nr 16, jednorazowego użytku, sterylny  dł. 40-50cm</t>
  </si>
  <si>
    <t>Cewnik urologiczny typ Nelaton nr 18, jednorazowego użytku, sterylny  dł. 40-50cm</t>
  </si>
  <si>
    <t>Cewnik urologiczny typ Nelaton nr 20, jednorazowego użytku, sterylny  dł.  40-50cm</t>
  </si>
  <si>
    <t>Cewnik urologiczny typ Nelaton nr 22, jednorazowego użytku, sterylny  dł.  40-50cm</t>
  </si>
  <si>
    <t>Długość 40cm - 30 pkt.            Długość powyżej 40 cm - 0 pkt.</t>
  </si>
  <si>
    <t>Długość 800cm - 30 pkt.            Długość powyżej 800 cm - 0 pkt.</t>
  </si>
  <si>
    <t>Zgłębnik żołądkowy rozm. 30 oraz rozm. 32,  ilości w poszczególnych rozmiarach wg zapotrzebowania Zamawiającego. Długość w zakresie 800-1000 mm</t>
  </si>
  <si>
    <t>Cewnik do odsysania górnych dróg oddechowych, wykonany z PCW   jednorazowego użytku, gładki , jałowy, sterylizowane tlenkiem etylenu, kolor konektora jest kodem średnicy cewnika. W zakresie rozmiarów: CH 08, CH 10, CH 12, CH 14, CH 16, CH 18. Ilości w poszczególnych rozmiarach w zależności od zapotrzebowania Zamawiającego. Długość w zakresie 40-50cm.</t>
  </si>
  <si>
    <t>Długość 50cm - 30 pkt.            Długość poniżej 50 cm - 0 pkt.</t>
  </si>
  <si>
    <t>Z podziałką - 30 pkt.                              Bez podziałki - 0 pkt.</t>
  </si>
  <si>
    <t>Pojemność 2,5 litr - 30 pkt.                 Pojemność poniżej 2,5 litr - 0 pkt.</t>
  </si>
  <si>
    <t>Cewnik do żyły pępowinowej, rozm.  4CH oraz 5CH, długość w zakresie 30-40 cm, pakowane w sztywnym opakowaniu, sterylne</t>
  </si>
  <si>
    <t>Długość drenu 10 cm - 30 pkt.         Długość drenu poniżej 10cm - 0 pkt.</t>
  </si>
  <si>
    <t>Kranik trójdroźny z drenem o długości w zakresie 5 - 10 cm</t>
  </si>
  <si>
    <t>Łaczniki do drenów typ Y,T i proste. Wykonane z przezroczystego tworzywa, jednorazowe, sterylne, rozmiary kodowane cyframi, oznaczenie na łączniku. Ilości w poszczególnych rozmiarach wg zapotrzebowania Zamawiającego.</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</si>
  <si>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2000-2300 ml.</t>
  </si>
  <si>
    <t>Chłonność 2300ml - 30 pkt.            Chłonność poniżej 2300ml - 0 pkt.</t>
  </si>
  <si>
    <t>Pieluchomajtki L   op=30szt, opis jak wyżej, obwód w pasie 100-150 cm, chłonność 2000-2300 ml.</t>
  </si>
  <si>
    <t>Pieluchomajtki XL   op=30szt, opis jak wyżej, obwód w pasie 130-170 cm, chłonność 2300-2600 ml.</t>
  </si>
  <si>
    <t>Chłonność 2600ml - 30 pkt.            Chłonność poniżej 2600ml - 0 pkt.</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</si>
  <si>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</si>
  <si>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Zatyczka uszczelniająca do strzykawki z końcówką Luer i Luer Lock, sterylna, opakowanie a'100szt.</t>
  </si>
  <si>
    <t>składek</t>
  </si>
  <si>
    <t>Papier do EKG ASCARD A 4, 100 lub 150 arkuszy w składce</t>
  </si>
  <si>
    <t>100 arkuszy - 30 pkt.                             150 arkuszy - 0 pkt.</t>
  </si>
  <si>
    <t>Rozszerzenie 20% - 30 pkt.         Rozszerzenie poniżej 20% - 0 pkt.</t>
  </si>
  <si>
    <t>Długościęte - 30 pkt.                   Krótkościęte - 0 pkt.</t>
  </si>
  <si>
    <t>Igła aspiracyjna, szlifowana końcówka ścięta centralnie pod kątem 45 lub 90 stopni 1,2x40 ju. bez filtra, tępa.</t>
  </si>
  <si>
    <t>Cewnik do podawania tlenu przez nos dł. 200-210cm. Miękkie końcówki o gładkich zakończeniach, uniwersalny łącznik, pakowane pojedyńczo</t>
  </si>
  <si>
    <t xml:space="preserve">Strzykawka j.u. do pomp infuzyjnych  20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</si>
  <si>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 xml:space="preserve">Strzykawka j.u. do pomp infuzyjnych  10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</si>
  <si>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 xml:space="preserve">Strzykawka j.u. do pomp infuzyjnych  5 ml trzyczęściowa, Luer-Lock, tłoczek gumowy, przezroczysty cylinder z polipropylenu, minimalna objetość zalegająca, idealna szczelność i bezskokowy przesuw tłoka w cylindrze, wyraźna, czytelna i trwała skala co 2 ml ułatwiająca dawkowanie, kompatybilna z pompami marki Medima, Ascor, które zamawiający posiada, </t>
  </si>
  <si>
    <t>Długość 200 cm - 30 pkt.          Długość poniżej 200 cm - 0 pkt.</t>
  </si>
  <si>
    <t xml:space="preserve">Przedłużacz do pomp infuzyjnych przezroczysty, długość drenu 150-200cm, opakowanie jednostkowe typu blister - pack </t>
  </si>
  <si>
    <t>Przedłużacz do pomp infuzyjnych do leków światłoczułych (nie przezroczysty), Długość w zakresie 150-200 cm.</t>
  </si>
  <si>
    <t xml:space="preserve">Kaniula dożylna bezpieczna  w  rozmiarze 22G, 0,9x25 mm, przepływ  min. 36ml/min (niebieska)
Kaniula do wlewów dożylnych typu bezpiecznego z portem bocznym, cewnik wykończony z PUR, samodomykający korek portu górnego, komora wypływu w porcie głównym wyposażona filtr hydrofobowy ułatwiający wizualizację prawidłowości wkłucia, cewnik widoczny w RTG, automatycznie aktywne zabezpieczenie igły w postaci plastikowego zatrzasku zabezpieczającego przed zakłuciem. Paski kontrastujące w promieniach RTG w ilości od 1 do 4
</t>
  </si>
  <si>
    <t xml:space="preserve">Kaniula dożylna bezpieczna  w  rozmiarze:  20G, 1,1x32mm i 1,1x25mm przepływ min. 65ml/min, (różowa)
Kaniula do wlewów dożylnych typu bezpiecznego z portem bocznym, cewnik wykończony z PUR, samodomykający korek portu górmego, komora wypływu w porcie głównym wyposażona w filtr hydrofobowy ułatwiający wizualizację prawidłowości wkłucia, cewnik widoczny w RTG, automatycznie aktywne zabezpieczenie igły w postaci plastikowego zatrzasku zabezpieczającego przed zakłuciem. Paski kontrastujące w promieniach RTG w ilości od 1 do 4
</t>
  </si>
  <si>
    <t xml:space="preserve">Kaniula dożylna bezpieczna  w  rozmiarze:  18G, 1,3x32mm i 1,3x45mm przepływ min. 95ml/min, (zielona)
Kaniula do wlewów dożylnych typu bezpiecznego z portem bocznym, cewnik wykończony z PUR, samodomykający korek portu górmego, komora wypływu w porcie głównym wyposażona w filtr hydrofobowy ułatwiający wizualizację prawidłowości wkłucia, cewnik widoczny w RTG, automatycznie aktywne zabezpieczenie igły w postaci plastikowego zatrzasku zabezpieczającego przed zakłuciem. Paski kontrastujące w promieniach RTG w ilości od 1 do 4
</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</si>
  <si>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</si>
  <si>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Wytrzymałość 180 kg - 30 pkt.       Wytrzymałość poniżej 180 kg - 0 pkt.</t>
  </si>
  <si>
    <t>Obwód oddechowy jednorazowy do respiratorów dla dorosłych rozmiar 22M/15F dł. Od 160 do 180cm (2 rury + łącznik Y dł. 180cm)z możliwością odłączenia jednej rury od łącznika Y</t>
  </si>
  <si>
    <t xml:space="preserve">Obwód oddechowy jednorazowy do aparatów do znieczuleń dla dorosłych, dla wielu pacjentów rozmiar 22M-22M/15F dł. 160 do 180cm (2 rury z łącznikiem Y dł. 180cm + 1 rura z workiem oddechowym o pojemności 1,5 - 2l) </t>
  </si>
  <si>
    <t xml:space="preserve">Długość 180 cm - 30 pkt.        Długość poniżej 180 cm - 0 pkt. </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</si>
  <si>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</si>
  <si>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</si>
  <si>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</si>
  <si>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Szerokość 2,5 cm - 30 pkt. Poniżej 2,5 cm - 0 pkt.</t>
  </si>
  <si>
    <t>Średnica 8 mm - 30 pkt.</t>
  </si>
  <si>
    <t>Zestaw do tracheostomii przezskórnej metodą Seldingera: zestw do tracheotomii przezskórnej bez peana, rurka Blue Line Ultra z mankietem Soft Seal o średnicy wew. 6 do 8mm,</t>
  </si>
  <si>
    <t>Zestaw do tracheostomii przezskórnej metodą Seldingera: zestaw do tracheotomii przezskórnej z peanem wielorazowym, rurka Blue Line Ultra z mankietem Soft Seal o średnicy wew. 6 do 8mm,</t>
  </si>
  <si>
    <t>Miski nerkowate plastikowe białe, długość 18 do 25 cm</t>
  </si>
  <si>
    <t>Baseny dla chorych z pokrywką. Kolor biały lub niebieski. Wielorazowego użytku, odporne na działanie preparatów dezynfekujących zawierające związki chloru i temperaturę do 100 stopni Celcjusza</t>
  </si>
  <si>
    <t>Kolor niebieski - 30 pkt.                    Kolor biały - 0 pkt.</t>
  </si>
  <si>
    <t>Kaczki plastikowe damskie lub męskie w zależności od zapotrzebowań Zamawiającego, z uchwytem do zawieszenia na łóżko. Z zamknięciem higienicznym, pojemność 1200, z podziałką lub bez. Wielorazowego użytku, odporne na działanie preparatów dezynfekujących zawierające związki chlorui temperaturę do 100 stopni Celcjusza.</t>
  </si>
  <si>
    <t>Z podziałką - 30 pkt. Bez podziałki - 0 pkt.</t>
  </si>
  <si>
    <t>Kubek plastikowy - pojniki dla chorych, pojemność 200- 300 ml. W zestawie 2 pokrywki: z małym i dużym otworem.</t>
  </si>
  <si>
    <t>200 ml - 30 pkt.                               Powyżej 200 ml - 0 pkt.</t>
  </si>
  <si>
    <t>Opaski identyfikacyjne dla dorosłych, Wykonane z PVC. Możliwość zapisu danych na kartoniku wsuwanym, zaokrąglone brzegi nie uszkadzające skóry pacjenta. Pakowane po 50 lub 100 szt w opakowaniu</t>
  </si>
  <si>
    <t>Zamknięcie na rzep - 30 pkt.           Zamknięcie na zapinkę - 0 pkt.</t>
  </si>
  <si>
    <t>Przewód doprowadzający wodę - 120 cm - 30 pkt.                                     Poniżej 120 cm - 0 pkt.</t>
  </si>
  <si>
    <t>Dren Redon nr 10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</si>
  <si>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Długość 700 cm - 30 pkt.                Długość powyżej 700 cm - 0 pkt.</t>
  </si>
  <si>
    <t>Dren Redon nr 12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</si>
  <si>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14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</si>
  <si>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16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</si>
  <si>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18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</si>
  <si>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Dren Redon nr 20 dł. 700 do 750 mm, sterylny, wykonany z medycznejodmiany PCV o optymalnym współczynniku twardości , zapewniającym drożnośc drenu przy jednoczesnym zachowaniu wysokiego stopnia atraumatyczności, naprzemienna perforacja  o długości 15 cm, zapobiegająca aspiracji i wrastaniu tkanek, specjalnie wyprofilowaneatraumatyczne otwory drenujące, miękkie zakończenie drenu, pasek kontrastujący w RTG na całej długości drenu, czytnik głębokości co 1 cm w odległości 5 cm od zakończenia perforacji. Pakowany podwójnie papier folia</t>
  </si>
  <si>
    <t>Pakiet 3 - System do odsysania pacjenta</t>
  </si>
  <si>
    <t>Pakiet 5 - Wkłady workowe</t>
  </si>
  <si>
    <t>Pakiet 6 - Zestaw Yankauer i dren do ssaka</t>
  </si>
  <si>
    <t>Pakiet 7- Torakochirurgia</t>
  </si>
  <si>
    <t>Pakiet 8 - Zestaw kompaktowy do drenazu klatki piersiowej</t>
  </si>
  <si>
    <t>Pakiet 9 - Igły do znieczuleń</t>
  </si>
  <si>
    <t>Pakiet 10- Dreny Redon</t>
  </si>
  <si>
    <t>Pakiet 11- Nakłuwacze</t>
  </si>
  <si>
    <t>Pakiet 12 - Pojemniki na próbki śluzu</t>
  </si>
  <si>
    <t>Pakiet 13 - Golarki</t>
  </si>
  <si>
    <t>Pakiet 14 - Obwody oddechowe</t>
  </si>
  <si>
    <t>Pakiet 15 - Igła do znieczuleń splotów</t>
  </si>
  <si>
    <t>Pakiet 17- Zgłębnik do żywienia dojelitowego</t>
  </si>
  <si>
    <t>Papier do EKG  Hellige Cardio Smart 21 (o wymiarach składki 297mm x210mm, (100 lub 150)arkuszy w składce)</t>
  </si>
  <si>
    <t>101 arkuszy - 30 pkt.                             150 arkuszy - 0 pkt.</t>
  </si>
  <si>
    <t>Długość 25 cm - 30 pkt.                   Długość poniżej 25 cm - 0 pkt.</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</si>
  <si>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</si>
  <si>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4 paski wideczne w promieniach RTG - 30 pkt.                                     3 paski - 20pkt.                                                                                2 paski - 10pkt.       1 pasek - 0 pkt.</t>
  </si>
  <si>
    <t>Pojemność 15 ml - 30 pkt.                  Pojemność powyżej 15 ml - 0 pkt.</t>
  </si>
  <si>
    <t>Dłudość drenu 3000 mm - 30 pkt.                                  Długość drenu poniżej 3000 mm - 0 pkt.</t>
  </si>
  <si>
    <t>Pojemność zbiornika 250 ml - 30 pkt. Pojemność inna niż 250 ml w tolerancji +/- 10% i dopuszczona przez Zamawiającego - 0 pkt.</t>
  </si>
  <si>
    <t>Opatrunek w rozmiarze 25x15x3cm - 30 pkt.                                        Opatrunek o innych parametrach +/- 10% i dopuszczony przez Zamawiającego - 0 pkt.</t>
  </si>
  <si>
    <t>Opatrunek w rozmiarze 15x20cm - 30 pkt.                                        Opatrunek o innych parametrach +/- 10% i dopuszczony przez Zamawiającego - 0 pkt.</t>
  </si>
  <si>
    <t>Pakowane po 50 szt - 30 pkt.          Pakowane po 100 szt. - 0 pkt.</t>
  </si>
  <si>
    <t>Nakłuwacze nożykowe, 1,5mm, pakowane po 100 lub 200 szt.</t>
  </si>
  <si>
    <t>Nakłuwacze nożykowe,  2,0mm, pakowane po 100 lub 200 szt.</t>
  </si>
  <si>
    <t>op=200 szt.</t>
  </si>
  <si>
    <t>op= 100 szt.</t>
  </si>
  <si>
    <t>Zamknięty system do odsysania zaintubowanego pacjenta (dorosłego) z cewnikiem o podwójnym świetle dł. cewnika 570mm, rozmiar 12 lub 14, do 72 godz</t>
  </si>
  <si>
    <t>Zamknięty system do odsysania dla pacjentów dorosłych z tracheostomią - dł. cewnika 300mm, rozmiar 12 lub 14 ,do 72 godz</t>
  </si>
  <si>
    <t>Rozmiar 14 - 30 pkt.     Rozmiar 12 - 0 pkt.</t>
  </si>
  <si>
    <t>80 ml - 30 pkt.    100 ml - 0 pkt.</t>
  </si>
  <si>
    <t>Butelki na pokarm matki z zakrętką, pojemność 80 do 100 ml z podziałko co 10 ml, wykonana z tworzywa do przechowywania żywności, jednorazowe, biologicznie czyste</t>
  </si>
  <si>
    <t>Dren płaski 200x7 cm, kompatybilny z urządzeniem Renasys EZ Plus posiadanym przez Zamawiającego</t>
  </si>
  <si>
    <t>Zamkniety system do nawilżania ResspiFlo o pojemności 250 ml z głowicą</t>
  </si>
  <si>
    <t>Pojemnik wielorazowy do dozownika rotametrycznego do tlenu, poliweglanowy, możliwość sterylizacji w 120 stopniach Celcjusza, kompatybilny do dozownika.</t>
  </si>
  <si>
    <t>Pakowane po 100 szt. - 30 pkt.      Pakowane inaczej niż po 100 szt. I dopuszczone przez Zamawiającego - 0 pkt.</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</si>
  <si>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</si>
  <si>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</si>
  <si>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16 podstawek - 30 pkt.       Więcej niż 16 - 0 pkt.</t>
  </si>
  <si>
    <t>Zgłebnik żołądkowy z zatyczką (klipsem) długość w zakresie 800-1000 mm, rozm. CH14, CH16 oraz CH18</t>
  </si>
  <si>
    <t xml:space="preserve">Linia RTG na całej długości rurki - 30 pkt. </t>
  </si>
  <si>
    <t>Mankiet w kształcie walca - 30 pkt. Mankiet w kształcie stożka - 0 pkt.</t>
  </si>
  <si>
    <t>Z prowadnicą - 30 pkt. Bez prowadnicy - 0 pkt.</t>
  </si>
  <si>
    <t>Maska krtaniowa, silikonowa, jedno lub wielorazowa. Wykonana z PCV, przezroczysta. Rozmiar i objętość mankietu oznaczona na tubusie, uniwersalny łącznik 15 mm, bez lateksu, bez ftalanów. Rozm. 3, 4, 5 w zależności od zapotrzebowania Zamawiającego.</t>
  </si>
  <si>
    <t>Jednorazowa - 30 pkt. Wielorazowa - 0 pkt.</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</si>
  <si>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</si>
  <si>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600 aktywacji - 30 pkt.   Mniej niż 600 - 0 pkt.</t>
  </si>
  <si>
    <t>W razie potrzeby Zamawiający wezwie o uzupełnienie próbki</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</si>
  <si>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</si>
  <si>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 xml:space="preserve">RURKA  INTUBACYJNA  Z MANKIETEM NISKOCIŚNIENIOWYM  , typ Murphy , mankiet w kształcie walca lub stożka , niskociśnieniowy , linia Rtg na całej długości rurki , czytelne oznaczenie rurki , balonik kontrolny oznaczony rozmiarem rurki , zaopatrzona w znaczniki głębokości , jałowa , jednorazowego użytku , przezroczysta, o  zaokrąglonych krawędziach
Rozmiar :  5.0 ; 5.5 ; 6.0 ; 6.5 ; 7.0 ; 7.5 ; 8.0 ; 8.5 ; 9.0 
w zależności od zapotrzebowania zamawiającego.
</t>
  </si>
  <si>
    <t xml:space="preserve">RURKA INTUBACYJNA  DO TERAPII  SURFAKTANTEM  z drugim światłem, bez mankietu,              ustno-nosowa , o zaokrąglonych krawędziach, z oznaczeniem głębokości na rurce , z linią Rtg na całej długości rurki , z opisem rozmiaru na rurce i na łączniku , silikonowa, bez  ftalanów, bez lateksu
Rozmiar :  2.0 ; 2.5 ; 3.0; 3.5 ; 4.0 ; 4,5
</t>
  </si>
  <si>
    <t xml:space="preserve">RURKA  INTUBACYJNA  ZBROJONA typu WOODBRIDGE  z mankietem niskociśnieniowym, 
z prowadnicą lub bez prowadnicy  w komplecie , ze znacznikiem głębokości , wzmocniona drutem ze stali  kwasoodpornej  , linia Rtg na całej długości rurki , dwa oznaczenia rozmiaru rurki na korpusie 
oraz na baloniku  kontrolnym , bez lateksu , bez  ftalanów , sterylna , pakowana folia-papier , 
rozmiar : 7.0 ; 8.0
w zależności od zapotrzebowania zamawiającego
</t>
  </si>
  <si>
    <t xml:space="preserve">RURKA  GUEDEL   ustno-gardłowa , półprzezroczysta , pakowana pojedynczo folia-papier, Sterylna. Rozmiar  :  3  ,  4  ,  5 ,  6 w   zależności od zapotrzebowania
</t>
  </si>
  <si>
    <t>Rozmiar oznaczony kolorem - 30 pkt.  Rozmiar oznaczony w inny sposób - 0 pkt.</t>
  </si>
  <si>
    <t xml:space="preserve">RURKA TRACHEOSTOMIJNA Z MANKIETEM   wykonana z termoplastycznego PVC , mankiet niskociśnieniowy w kształcie walca lub stożka, linia Rtg na całej długości rurki ,   miękkie, gładkie, przezroczyste skrzydełka  szyldu , prowadnica , 
dwie tasiemki  do mocowania , balonik kontrolny znakowany rozmiarem rurki , 
bez lateksu , bez  ftalanów , sterylna , jednorazowego użytku
Rozmiar ;  5.0 ; 5.5 ; 6.0 ; 6.5 ; 7.0 ; 7.5 ; 8.0 ; 9.0
w zależności od zapotrzebowania zamawiającego
</t>
  </si>
  <si>
    <t xml:space="preserve">RURKA TRACHEOSTOMIJNA  BEZ  MANKIETU  wykonana z termoplastycznego PVC , miękkie , gładkie ,przezroczyste skrzydełka szyldu , linia Rtg na całej długości rurki, prowadnica w rurce, z łącznikiem 15 mm,
dwie tasiemki do mocowania , bez lateksu ,bez  ftalanów , sterylna , j.u.
Rozmiar :  5.0 ; 6.0 ; 7.0 ; 8.0 ; 9.0 w zależności od zapotrzebowania zamawiającego.
</t>
  </si>
  <si>
    <t>PROWADNICA DO RUREK INTUBACYJNYCH  aluminiowa , pokryta PVC, z miękką końcówką ,sterylna , jednorazowego użytku, pełny zakres rozmiarów  2.0 ; 3.0 ; 4.0 ,5.0 w zależności od zapotrzebowań zamawiającego</t>
  </si>
  <si>
    <t>Pakiet 4 - Maski</t>
  </si>
  <si>
    <t xml:space="preserve">MASKA  DO WENTYLACJI  NIEINWAZYJNEJ    USTNO-NOSOWA ,   FullLife , bez portu wydechowego, bezprzeciekowa ,  nie ograniczająca pola widzenia , zapewnia minimalny kontakt z twarzą pacjenta, wyposażona w minimum dwa paski mocujące : żuchwowy i szyjny, Jednorazowego użytku. Rozmiar: M, L 
</t>
  </si>
  <si>
    <t xml:space="preserve">MASKA TWARZOWA  jednorazowego użytku , z nadmuchiwanym mankietem , z zaworem lub bez zaworu do regulacji mankietu, rozmiary kodowane kolorem , bez lateksu i DEHP
Rozmiar : 3 ; 4 ; 5 ; 6  w zależności od zapotrzebowania
</t>
  </si>
  <si>
    <t>Z zaworem do regulacji - 30 pkt.   Bez zaworu - 0 pkt.</t>
  </si>
  <si>
    <t>Na żądanie</t>
  </si>
  <si>
    <t xml:space="preserve">Dwa paski mocujące – 30
Inny sposób mocowania -   0
</t>
  </si>
  <si>
    <t xml:space="preserve">RURKA   INTUBACYJNA   bez mankietu ,  ustno- nosowa ,typ MURPHY, wykonana z  termoplastycznego PVC , linia RTG, czytelne oznaczenie rurki , podwójne oznaczenie głębokości, skala co 1 -2  cm, bez lateksu , bez  ftalanów , jałowa , ju , przezroczysta , o zaokrąglonych krawędziach, w  rozmiarach :  2.0 ; 2.5 ; 3.0 ; 3.5 ;  4.0  ; 5.0 ;  6.0 ;  7.0  w zależności  od  zapotrzebowania zamawiającego.
</t>
  </si>
  <si>
    <t>Zamawiający będzie oceniał ostrość igieł na podstawie subiektywnej oceny dostarczonych próbek w skali od 0 do 30.</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</si>
  <si>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</si>
  <si>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Zamawiający będzie oceniał jakość golarek na podstawie subiektywnej oceny dostarczonych próbek w skali od 0 do 30.</t>
  </si>
  <si>
    <t>Dren tlenowy do Ambu dł. 200-213 cm</t>
  </si>
  <si>
    <t xml:space="preserve">Długość drenu </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</si>
  <si>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</si>
  <si>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Pojemność nebulizatora 6 ml - 30 pkt. powyżej 6 ml - 0 pkt.</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</si>
  <si>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</si>
  <si>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Pojemność komory 3000 ml - 30 pkt.   Poniżej 3000 ml - 0 pkt</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</si>
  <si>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</si>
  <si>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 pryzmatem zmieniającym kolor - 30 pkt.  Bez pryzmatu - 0 pkt.</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</si>
  <si>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</si>
  <si>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Długośc 130 cm - 30 pkt.   Poniżej 130 cm - 0 pkt.</t>
  </si>
  <si>
    <t>Zgłębnik PUR do żywienia dojelitowego CH 12 dł. 110 - 130 cm. Opis jak wyżej.</t>
  </si>
  <si>
    <t>Długośc 130 cm - 30 pkt.   Długość 120 cm - 20 pkt. Długość 110 cm - 0 pkt.</t>
  </si>
  <si>
    <t>Pojemność worka 1,5 litr - 30 pkt. Poniżej 1,5 litr - 0 pkt.</t>
  </si>
  <si>
    <t>Średnica balonu 20 mm - 30 pkt. Powyęj 20 mm - 0 pkt.</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</si>
  <si>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</si>
  <si>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Rozm. Igły 0,7x50mm - 30 pkt. Rozm. Igły 0,7x45mm - 0 pkt.</t>
  </si>
  <si>
    <t>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t>
  </si>
  <si>
    <t>Z odżywką - 30 pkt. Bez odżywki - 0 pkt.</t>
  </si>
  <si>
    <t>Trwałośc termometru 80000 pomiarów - 30 pkt.  Poniżej 80000 pomiarów - 0 pkt.</t>
  </si>
  <si>
    <r>
      <t>Termometry medyczne bezdotykowe, technologia podczerwieni, pomiar na tętnicy skroniowej z odległości 5-8 cm, gwarancja min. 12 miesiące, czas pomiaru 1-5 sekund, zakres temperatury 10</t>
    </r>
    <r>
      <rPr>
        <sz val="9"/>
        <rFont val="Calibri"/>
        <family val="2"/>
        <charset val="238"/>
      </rPr>
      <t>°C - 40°C, wilgotność ≤85%, zasilanie na baterie AA, dokładność pomiaru ±0,3°C, automatyczne wyłączenie po 5 sekundach, trwałość termometru gwarantowana na conajmniej 40000 - 80000 pomiarów, instrukcja obsługi w języku polskim, możliwość pomiaru temperatury pokojowej i powierzchni.</t>
    </r>
  </si>
  <si>
    <t>Dozownik wykonany z mosiądzu chromowanego, odpornego na uderzenia i pęknięcia - 30 pkt.  Dozownik wykonany z tworzywa - 0 pkt.</t>
  </si>
  <si>
    <t>Na żadanie</t>
  </si>
  <si>
    <t>Objetość worka resuscytatora 2000 ml - 30 pkt.  Poniżej 2000 ml - 0 pkt.</t>
  </si>
  <si>
    <r>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t>
    </r>
    <r>
      <rPr>
        <sz val="9"/>
        <rFont val="Calibri"/>
        <family val="2"/>
        <charset val="238"/>
      </rPr>
      <t>°</t>
    </r>
    <r>
      <rPr>
        <sz val="9"/>
        <rFont val="Arial"/>
        <family val="2"/>
      </rPr>
      <t>C, objetość worka resuscytatora 1500 do 2000 ml</t>
    </r>
  </si>
  <si>
    <t>Butelka REDON do długotrwałego odsysania ran o pojemności 150-200ml, jednorazowa, sterylna, pakowana papier-folia.</t>
  </si>
  <si>
    <t>Pojemność 200 ml - 30 pkt. Poniżej 200 ml - 0 pkt.</t>
  </si>
  <si>
    <t>Pakiet 16 - Capnoflex</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</si>
  <si>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żółty lub czerwony.</t>
  </si>
  <si>
    <t>Kolor czerwony - 30 pkt.  Kolor żółty - 0 pkt.</t>
  </si>
  <si>
    <t>Dozownik rotametryczny do tlenu, pojedyńczy, kompatybilny do zamkniętego systemu nawilżania Resspiflo. Zakres przepływu 0-6 litr/min, mocowany do punktu typ AGA, dołączony paszport techniczny. Możliwość podłączenia pojemnika respiflo-jednorazowego lub kompletu nawilżacza z butelką. Gwarancja min. 24 miesiące. W okresie gwarancji Wykonawca przeprowadzi przeglądy w zakresie zgodnym z wymogami określonymi w karcie gwarancyjnej producenta.</t>
  </si>
  <si>
    <t>Cewnik Foley silikonowe: dwudrożne, wykonane z czystego elastomeru silikonowego, pakowane sterylnie. Rozm. CH14 - CH20. Ilość w poszczególnych rozmiarach wg zapotrzebowań Zamawiającego</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</si>
  <si>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</si>
  <si>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</si>
  <si>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Pojemność worka na mocz 2 litr - 30 pkt. Poniżej 2 litr - 0 pkt.</t>
  </si>
  <si>
    <t>Ostrza do strzygarek 3M nr 9681, które zamawiający posiada, sterylne. Wielkośc opakowania od 1 do 50 szt.</t>
  </si>
  <si>
    <t>Ostrza do strzygarki kompatybilne ze stzygarką 3M model 9660 CHANGER. Wielkośc opakowania od 10 do 50 szt.</t>
  </si>
  <si>
    <t>Opakowanie 10 szt. - 30 pkt. Opakowanie powyżej 10 szt. - 0 pkt.</t>
  </si>
  <si>
    <t>Majtki higieniczne dla pacjentów dorosłych, jednorazowe, rozm. 2XL oraz 3XL w kolorze białym lub innym dopuszczonym przez Zamawiającego</t>
  </si>
  <si>
    <t>Kolor biały - 30 pkt. Kolor inny - 0 pkt.</t>
  </si>
  <si>
    <t>Igła iniekcyjna j.u.  0,7x22 a 100szt opis j.w</t>
  </si>
  <si>
    <t>Igła do punkcji lędźwiowej u noworodka. Rozm. 0,6x88mm, 0,7x40mm, 0,7x88mm, 0,8x88mm. Ilości w poszczególnych rozmiarach wg zapotrzebowania Zamawiającego</t>
  </si>
  <si>
    <t>Zamawiający będzie oceniał ostrość kaniul na podstawie subiektywnej oceny dostarczonych próbek w skali od 0 do 30.</t>
  </si>
  <si>
    <t>5 szt.</t>
  </si>
  <si>
    <t>2 szt.</t>
  </si>
  <si>
    <t>Pakiet 27 - Drobny sprzęt medyczny</t>
  </si>
  <si>
    <t xml:space="preserve">Osłonki na głowice dopochwową USG, pakowane pojedyńczo, sterylnie w blister </t>
  </si>
  <si>
    <t>Zamawiający będzie oceniał elastyczność prowadnicy i szczelność podczas aspiracji krwi po podłączeniu strzykawki do igły na podstawie subiektywnej oceny dostarczonych próbek w skali od 0 do 30.</t>
  </si>
  <si>
    <t>Urządzenie do treningu oddechu  Threshold PEP</t>
  </si>
  <si>
    <t>Zestaw z pojedyńczą linią do pomiaru ciśnienia krwi metodą krwawą. Dokładność pomiaru dla całości lini od 1,5% do 5 % potwierdzone certyfikatem i oznaczone na opakowaniu</t>
  </si>
  <si>
    <t>Zestaw z podwójnymi liniami do pomiaru ciśnienia krwi metodą krwawą. Dokładność pomiaru dla całości lini od 1,5% do 5 % potwierdzone certyfikatem i oznaczone na opakowaniu</t>
  </si>
  <si>
    <t>Dokładność pomiaru 1,5% - 30 pkt.   Powyżej - 0 pkt.</t>
  </si>
  <si>
    <t>Pakiet 28 - Drobny sprzęt medyczny</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</si>
  <si>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</si>
  <si>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</si>
  <si>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Gramatura 40g/m² - 30 pkt.        Poniżej 40 g/m² - 0 pkt.   Wzmocnienie 80 g/m² - 30 pkt.  Poniżej 80 g/m² - 0 pkt.</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</si>
  <si>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</si>
  <si>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</si>
  <si>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</si>
  <si>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</si>
  <si>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</si>
  <si>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</si>
  <si>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</si>
  <si>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</si>
  <si>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</si>
  <si>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</si>
  <si>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filtracyjna, jednorazowa 1,2 x 30-40mm z centralnym ścięciem pod kątem 45 stopni, sterylna, apirogenna, eliminująca zanieczyszczenia cząsteczkami szkła przy aspiracji ze szklanych ampułek, z filtrem cząsteczkowym 5µ dla efektywnej filtracji szkła, metalu, gumy i innych zanieczyszczeń, op. a'100 szt.</t>
  </si>
  <si>
    <t>Kaniula neonatologiczna typu Neoflon BD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</si>
  <si>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BD G22 - 0,8 (średnica) x 25 (długość) mm, min. przepływ 31ml/min Opis j.w.</t>
  </si>
  <si>
    <t>Kaniula dożylna neoatologiczna typu Neoflon BD G26 GA, 0,6x19, min. przepływ 13ml/min, inne parametry j.w.</t>
  </si>
  <si>
    <t>Igła do PENA 0,25x5mm a' 100</t>
  </si>
  <si>
    <t>Igła do PENA 0,25x6mm a' 100</t>
  </si>
  <si>
    <t>500 aktywacji - 30 pkt.   Mniej niż 500 - 0 pkt.</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</si>
  <si>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</si>
  <si>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</si>
  <si>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</si>
  <si>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</si>
  <si>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Z zastawką plastikową - 30 pkt. Bez zastawki - 0 pkt</t>
  </si>
  <si>
    <r>
      <t xml:space="preserve">  Ścięcie pod kątem 45</t>
    </r>
    <r>
      <rPr>
        <sz val="9"/>
        <rFont val="Calibri"/>
        <family val="2"/>
        <charset val="238"/>
      </rPr>
      <t>°</t>
    </r>
    <r>
      <rPr>
        <sz val="9"/>
        <rFont val="Arial"/>
        <family val="2"/>
      </rPr>
      <t xml:space="preserve"> - 30 pkt          Ścięcie pod kątem 90 stopni - 0 pkt</t>
    </r>
  </si>
  <si>
    <t>Igła iniekcyjna j.u.  0,5x25 a 100szt  niepirogenne, sterylne, data ważności i produkcji na opakowaniu, nietoksyczne, posiadające kod kolorów na opakowaniu jednostkowym i zbiorczym odpowiadający rozmiarowi igły, zaznaczony rodzaj ścięcia igły na opakowaniu jednostkowym, Wszystkie igły poz. 13-28 od jednego producenta.</t>
  </si>
  <si>
    <t>Dren łączący 100 x 7 mm sterylny, do kanału ssącego i pojemnika Sherwood przy odzyskiwaniu wydzieliny z drzewa oskrzelowego podczas bronchoskopii.</t>
  </si>
  <si>
    <t>Cewnik do hemodializy 12F do 14F, dwukanałowy, dł.max 15cm, prosta prowadnica, koszulka prowadnicy, rozszerzacz, igła prosta</t>
  </si>
  <si>
    <t>Zamawiający będzie oceniał zapinki pod kątem łatwości zapinania i odpinania na końcówkach drenu na podstawie subiektywnej oceny dostarczonej próbki w skali od 0 do 30.</t>
  </si>
  <si>
    <t>Łącznik martwa przestrzeń zespolony z łącznikiem kątowym, podwójnie obrotowym, ze zmiennym kształcie lub karbowany prosty, złącza 22F - 22M/15F, objętość martwej przestrzeni od 20 do 50ml, długość od 8 do 15 cm, jednorazowy, sterylny</t>
  </si>
  <si>
    <t>Zmienny kształt - 30 pkt.   Karbowany prosty - 0 pkt.</t>
  </si>
  <si>
    <t>Podkład z możliwością przenoszenia pacjenta o masie od 120 do 150 kg z wkładem chłonnym zawierającym superabsorbent, umożliwiający trwłe zatrzymanie płynu w rdzeniu, w rozm. 210 x 80 cm, rdzeń chłonny rozm. 200 x 60 cm, zapewniający trwałe zatrzymanie bakterii w tym MRSA, E.coli</t>
  </si>
  <si>
    <t>Możliwośc przenoszenia pacjenta o masie 150 kg - 30 pkt. Poniżej 150 kg - 0 pkt.</t>
  </si>
  <si>
    <t>Jednorazowe szczoteczki do chirurgicznego mycia rąk, z zatyczką do czyszczenia paznokci lub bez zatyczki, plastikowe.</t>
  </si>
  <si>
    <t>Z zatyczką - 30 pkt.  Bez zatyczki - 0 pkt.</t>
  </si>
  <si>
    <t>Pojemnik histopatologiczny z PS ze szczelnym zamknięciem, odporny na formalinę opojemności 100 ml +/- 20%</t>
  </si>
  <si>
    <t>Pojemność podana w opisie - 30 pkt.  Pojemnośc miescząca się w tolerancji 20% i dopusczone przez Zamawiającego - 0 pkt.</t>
  </si>
  <si>
    <t>Marker chirurgiczny z wyskalowaną podziałką lub bez podziałki, sterylny</t>
  </si>
  <si>
    <t>Wkład workowy j.u 2000ml. na wydzielinę z trwale dołączoną spłaszczoną pokrywą, uszczelniający automatycznie po włączeniu ssaka z zastawką zapopiegającą wypływowi wydzieliny do źródła próżni z portem do pobierania próbek lub bez.</t>
  </si>
  <si>
    <t>Wkład workowy j.u 1000ml. na wydzielinę z trwale dołączoną spłaszczoną pokrywą, uszczelniający automatycznie po włączeniu ssaka z zastawką zapopiegającą wypływowi wydzieliny do źródła próżni z portem do pobierania próbek lub bez.</t>
  </si>
  <si>
    <t>Z portem do pobierania próbek - 30 pkt. Bez portu do pobierania próbek - 0 pkt.</t>
  </si>
  <si>
    <t>Cewnik Couvelair CH 20,  2-bieżny silikonowany lub lateksowy</t>
  </si>
  <si>
    <t>Cewnik Couvelair CH 22,  2-biezny silikonowany lub lateksowy</t>
  </si>
  <si>
    <t>Cewnik Couvelair CH 20,  3-biezny silikonowany lub lateksowy</t>
  </si>
  <si>
    <t>Cewnik Couvelair CH 22,  3-biezny silikonowany lub lateksowy</t>
  </si>
  <si>
    <t>Silikonowany - 30 pkt.  Lateksowy - 0 pkt</t>
  </si>
  <si>
    <t>Długość drenu 150 cm - 30 - pkt.     Poniżej 150 cm i dopuszczony przez Zamawiającego - 0 pkt.</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</si>
  <si>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</si>
  <si>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 xml:space="preserve">Jednorazowy zestaw do pomiaru kanometrii do modułu KapnoFlex, składający się z adaptera, lini pomiarowej długości 2,5 do 3 m oraz modułu z filtrem kapno, kompatybilnego z modułem kapnoflex monitora DASH 3000. </t>
  </si>
  <si>
    <t>Długość lini 3 m - 30 pkt. Poniżej 3 m - 0 pkt.</t>
  </si>
  <si>
    <t>Zestaw do toalety j.ustnej zawierający szczoteczkę do zębów z odsysaniem lub bez odsysania, z zastawką do regulacji siły odsysania oraz z gąbką na górnej powierzchni, bezalkoholowy płyn do płukania ust z 0,05% rozstworem chlorku cetylopirydyny, gąbka-aplikator, preparat nawilżający do ust na bazie wodnej</t>
  </si>
  <si>
    <t>Z odsysaniem - 30 pkt.  Bez odsysania - 0 pkt.</t>
  </si>
  <si>
    <t>Strzykawka j.u. Cewnikowa 100ml z dodatkowym łącznikiem luer</t>
  </si>
  <si>
    <t>Filtr antybakteryjny do ssaka</t>
  </si>
  <si>
    <t>Pakiet 18- Worek Kangaroo</t>
  </si>
  <si>
    <t>Pakiet 19 - Strzykawki jednorazowe i inny sprzęt jednorazowego użytku</t>
  </si>
  <si>
    <t>Pakiet 20- Strzykawki bezpieczne</t>
  </si>
  <si>
    <t>Pakiet 21- Cewniki do podawania tlenu</t>
  </si>
  <si>
    <t>Pakiet 22- Pojemniki na odpady medyczne</t>
  </si>
  <si>
    <t>Pakiet 23- Pojemniki histopatologiczne</t>
  </si>
  <si>
    <t>Pakiet 24 - Butelki na pokarm matki</t>
  </si>
  <si>
    <t>Pakiet 25 - Cewniki urologiczne, cewniki do odsysania, zgłębmiki żołądkowe</t>
  </si>
  <si>
    <t>Pakiet 26 - Drobny sprzęt medyczny</t>
  </si>
  <si>
    <t>Pakiet 29 - Szczoteczki cytologiczne</t>
  </si>
  <si>
    <t>Pakiet 30- Elektrody, żele, rejestratory</t>
  </si>
  <si>
    <t>Pakiet 31 - Worki na zwłoki</t>
  </si>
  <si>
    <t>Pakiet 32 - Pieluchomajtki</t>
  </si>
  <si>
    <t>Pakiet 33 - Zestaw do cewnikowania</t>
  </si>
  <si>
    <t>Pakiet 34- Maski medyczne</t>
  </si>
  <si>
    <t>Pakiet 35- Cewnik Couvelair</t>
  </si>
  <si>
    <t>Pakiet 36- Cystofix</t>
  </si>
  <si>
    <t>Pakiet 37- Toaleta pacjenta</t>
  </si>
  <si>
    <t>Pakiet 38- Zestaw do tracheostomii przezskórnej</t>
  </si>
  <si>
    <t>Pakiet 39- Termometry medyczne</t>
  </si>
  <si>
    <t>Pakiet 40- Osprzęt do urzadzenia Renasys Plus EZ</t>
  </si>
  <si>
    <t>Pakiet 41 - Ostrza do strzygarek</t>
  </si>
  <si>
    <t>Pakiet 42 - System RespiFlo</t>
  </si>
  <si>
    <t>Pakiet 43 - Klapki i spódniczki ginekologiczne jednorazowe</t>
  </si>
  <si>
    <t>Pakiet 44 - Igły Gripper</t>
  </si>
  <si>
    <t>Pakiet 45 - Akcesoria neonatologiczne</t>
  </si>
  <si>
    <t xml:space="preserve">Pakiet 46 - Cewnik do dializ </t>
  </si>
  <si>
    <t>Pakiet 47 - Aparat AMBU</t>
  </si>
  <si>
    <t>Pakiet 48 - Worki stomijne</t>
  </si>
  <si>
    <t>Pakiet 49 - Fartuch chirurgiczny</t>
  </si>
  <si>
    <t>Pakiet 50 - Akcesoria do fizykoterapii</t>
  </si>
  <si>
    <t>Pakiet 51 - Odsysanie ran</t>
  </si>
  <si>
    <t>Pakiet 52 - Linia Art. Line</t>
  </si>
  <si>
    <t>Pakiet 53 - Łącznik martwa przestrzeń</t>
  </si>
  <si>
    <t>Pakiet 54 - Podkład do przenoszenia pacjenta</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</si>
  <si>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</si>
  <si>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Strzykawka wypełniona lubrykantem z lidokainą 6 ml - 30 pkt. Strzykawka wypełniona lubrykantem z lidokainą powyżej 6 ml - 0 pkt.</t>
  </si>
  <si>
    <t>Kolor biały - 30 pkt. Kolor inny dopuszczony przez Zamawiającego - 0 pkt.</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</si>
  <si>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</si>
  <si>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</si>
  <si>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Pakiet 9a - Igła do punkcji noworodka</t>
  </si>
  <si>
    <t>Pakiet 19a - Strzykawki dwuczęściowe</t>
  </si>
  <si>
    <t>Pakiet 19b - Strzykawki</t>
  </si>
  <si>
    <t>Pakiet 20a - Strzykawki bezpieczne</t>
  </si>
  <si>
    <t>Pakiet 19c - Bezigłowy port do zabezpieczeń dostępów naczyniowych</t>
  </si>
  <si>
    <t>Załącznik nr 5 do SIWZ po modyfikacji</t>
  </si>
  <si>
    <t>Pakiet 28a - Majtki higieniczne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</si>
</sst>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52"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sz val="7"/>
      <color rgb="FFFF0000"/>
      <name val="Arial"/>
      <family val="2"/>
    </font>
    <font>
      <b/>
      <sz val="9"/>
      <color rgb="FFFF0000"/>
      <name val="Arial"/>
      <family val="2"/>
      <charset val="238"/>
    </font>
    <font>
      <b/>
      <sz val="9"/>
      <color indexed="10"/>
      <name val="Arial"/>
      <family val="2"/>
      <charset val="238"/>
    </font>
    <font>
      <u/>
      <sz val="9"/>
      <name val="Arial"/>
      <family val="2"/>
    </font>
    <font>
      <sz val="12"/>
      <color theme="1"/>
      <name val="Calibri"/>
      <family val="2"/>
      <charset val="238"/>
      <scheme val="minor"/>
    </font>
    <font>
      <sz val="8"/>
      <color rgb="FF00B0F0"/>
      <name val="Arial"/>
      <family val="2"/>
    </font>
    <font>
      <b/>
      <sz val="9"/>
      <color rgb="FF00B0F0"/>
      <name val="Arial"/>
      <family val="2"/>
    </font>
    <font>
      <b/>
      <sz val="8"/>
      <color rgb="FF00B0F0"/>
      <name val="Arial"/>
      <family val="2"/>
    </font>
    <font>
      <sz val="9"/>
      <color rgb="FF00B0F0"/>
      <name val="Arial"/>
      <family val="2"/>
    </font>
    <font>
      <b/>
      <sz val="10"/>
      <color rgb="FF00B0F0"/>
      <name val="Arial"/>
      <family val="2"/>
    </font>
    <font>
      <sz val="8"/>
      <color rgb="FF7030A0"/>
      <name val="Arial"/>
      <family val="2"/>
    </font>
    <font>
      <b/>
      <sz val="9"/>
      <color rgb="FF7030A0"/>
      <name val="Arial"/>
      <family val="2"/>
    </font>
    <font>
      <sz val="9"/>
      <color rgb="FF7030A0"/>
      <name val="Arial"/>
      <family val="2"/>
    </font>
    <font>
      <sz val="10"/>
      <color rgb="FF00B0F0"/>
      <name val="Arial"/>
      <family val="2"/>
    </font>
    <font>
      <sz val="9"/>
      <color rgb="FF00B0F0"/>
      <name val="Arial"/>
      <family val="2"/>
      <charset val="238"/>
    </font>
    <font>
      <b/>
      <sz val="9"/>
      <color rgb="FF00B0F0"/>
      <name val="Arial"/>
      <family val="2"/>
      <charset val="238"/>
    </font>
    <font>
      <b/>
      <sz val="8"/>
      <color rgb="FF00B0F0"/>
      <name val="Arial"/>
      <family val="2"/>
      <charset val="238"/>
    </font>
    <font>
      <b/>
      <sz val="10"/>
      <color rgb="FF00B0F0"/>
      <name val="Arial"/>
      <family val="2"/>
      <charset val="238"/>
    </font>
    <font>
      <i/>
      <sz val="8"/>
      <name val="Arial"/>
      <family val="2"/>
    </font>
    <font>
      <i/>
      <sz val="9"/>
      <name val="Arial"/>
      <family val="2"/>
    </font>
    <font>
      <sz val="8"/>
      <name val="Arial"/>
      <family val="2"/>
      <charset val="238"/>
    </font>
    <font>
      <sz val="8"/>
      <color theme="1"/>
      <name val="Arial"/>
      <family val="2"/>
    </font>
    <font>
      <b/>
      <sz val="9"/>
      <color theme="1"/>
      <name val="Arial"/>
      <family val="2"/>
    </font>
    <font>
      <b/>
      <sz val="8"/>
      <color theme="1"/>
      <name val="Arial"/>
      <family val="2"/>
    </font>
    <font>
      <sz val="9"/>
      <color theme="1"/>
      <name val="Arial"/>
      <family val="2"/>
    </font>
    <font>
      <b/>
      <sz val="10"/>
      <color theme="1"/>
      <name val="Arial"/>
      <family val="2"/>
    </font>
    <font>
      <i/>
      <sz val="8"/>
      <color rgb="FFFF0000"/>
      <name val="Arial"/>
      <family val="2"/>
    </font>
    <font>
      <sz val="9"/>
      <name val="Calibri"/>
      <family val="2"/>
      <charset val="238"/>
    </font>
    <font>
      <b/>
      <sz val="12"/>
      <name val="Arial"/>
      <family val="2"/>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7" fillId="0" borderId="0"/>
    <xf numFmtId="0" fontId="16" fillId="0" borderId="0"/>
    <xf numFmtId="43" fontId="16" fillId="0" borderId="0" applyFont="0" applyFill="0" applyBorder="0" applyAlignment="0" applyProtection="0"/>
    <xf numFmtId="0" fontId="16" fillId="0" borderId="0"/>
  </cellStyleXfs>
  <cellXfs count="923">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1" applyNumberFormat="1" applyFont="1" applyFill="1" applyBorder="1" applyAlignment="1" applyProtection="1">
      <alignment horizontal="center" vertical="center"/>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0" fontId="7" fillId="0" borderId="1" xfId="0" applyFont="1" applyBorder="1" applyAlignment="1">
      <alignment vertical="center"/>
    </xf>
    <xf numFmtId="1" fontId="7" fillId="0" borderId="1" xfId="0" applyNumberFormat="1" applyFont="1" applyBorder="1" applyAlignment="1">
      <alignment vertical="center"/>
    </xf>
    <xf numFmtId="166" fontId="7" fillId="0" borderId="12" xfId="1" applyNumberFormat="1" applyFont="1" applyFill="1" applyBorder="1" applyAlignment="1" applyProtection="1">
      <alignment vertical="center"/>
    </xf>
    <xf numFmtId="1" fontId="7" fillId="0" borderId="12" xfId="1" applyNumberFormat="1" applyFont="1" applyFill="1" applyBorder="1" applyAlignment="1" applyProtection="1">
      <alignment vertical="center"/>
    </xf>
    <xf numFmtId="9" fontId="7" fillId="0" borderId="13" xfId="1" applyNumberFormat="1" applyFont="1" applyFill="1" applyBorder="1" applyAlignment="1" applyProtection="1">
      <alignment vertical="center"/>
    </xf>
    <xf numFmtId="1" fontId="3" fillId="0" borderId="0" xfId="0" applyNumberFormat="1" applyFont="1" applyBorder="1"/>
    <xf numFmtId="4" fontId="3" fillId="0" borderId="0" xfId="0" applyNumberFormat="1" applyFont="1" applyBorder="1"/>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22" xfId="0" applyFont="1" applyFill="1" applyBorder="1" applyAlignment="1">
      <alignment vertical="center" wrapText="1"/>
    </xf>
    <xf numFmtId="0" fontId="7" fillId="0" borderId="12"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1" applyNumberFormat="1" applyFont="1" applyFill="1" applyBorder="1" applyAlignment="1" applyProtection="1">
      <alignment horizontal="center" vertical="center"/>
    </xf>
    <xf numFmtId="4" fontId="5"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9" fontId="7" fillId="0" borderId="1" xfId="3" applyFont="1" applyFill="1" applyBorder="1" applyAlignment="1">
      <alignment horizontal="center" vertical="center"/>
    </xf>
    <xf numFmtId="9" fontId="5" fillId="0" borderId="0" xfId="3" applyFont="1" applyFill="1" applyBorder="1" applyAlignment="1">
      <alignment horizontal="center" vertical="center"/>
    </xf>
    <xf numFmtId="0" fontId="7" fillId="0" borderId="1" xfId="0" applyFont="1" applyBorder="1" applyAlignment="1">
      <alignment vertical="center" wrapText="1"/>
    </xf>
    <xf numFmtId="4" fontId="12" fillId="0" borderId="0" xfId="2" applyNumberFormat="1" applyFont="1" applyFill="1" applyBorder="1" applyAlignment="1" applyProtection="1">
      <alignment horizontal="center" vertical="center"/>
    </xf>
    <xf numFmtId="4" fontId="12" fillId="0" borderId="0" xfId="2" applyNumberFormat="1"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1" fontId="5" fillId="0" borderId="0" xfId="3" applyNumberFormat="1" applyFont="1" applyFill="1" applyBorder="1" applyAlignment="1">
      <alignment horizontal="center" vertical="center"/>
    </xf>
    <xf numFmtId="4" fontId="18" fillId="0" borderId="0" xfId="0" applyNumberFormat="1" applyFont="1"/>
    <xf numFmtId="0" fontId="18"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0" borderId="0"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4" fontId="8" fillId="0" borderId="0" xfId="0" applyNumberFormat="1" applyFont="1" applyBorder="1"/>
    <xf numFmtId="9" fontId="9" fillId="0" borderId="19" xfId="0" applyNumberFormat="1" applyFont="1" applyFill="1" applyBorder="1" applyAlignment="1">
      <alignment horizontal="center" vertical="center"/>
    </xf>
    <xf numFmtId="9" fontId="9" fillId="0" borderId="20" xfId="0" applyNumberFormat="1" applyFont="1" applyFill="1" applyBorder="1" applyAlignment="1">
      <alignment horizontal="center" vertical="center"/>
    </xf>
    <xf numFmtId="0" fontId="9" fillId="0" borderId="25" xfId="0" applyFont="1" applyFill="1" applyBorder="1" applyAlignment="1">
      <alignment vertical="center"/>
    </xf>
    <xf numFmtId="9" fontId="9" fillId="0" borderId="15"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9" fontId="9" fillId="0" borderId="9" xfId="0" applyNumberFormat="1"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4" fontId="9" fillId="0" borderId="0" xfId="2"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0" applyNumberFormat="1" applyFont="1"/>
    <xf numFmtId="4" fontId="4" fillId="0" borderId="0" xfId="0" applyNumberFormat="1" applyFont="1" applyFill="1" applyBorder="1" applyAlignment="1">
      <alignment horizontal="center" vertical="center"/>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9" fontId="19" fillId="0" borderId="0" xfId="3" applyFont="1" applyFill="1" applyBorder="1" applyAlignment="1">
      <alignment horizontal="center" vertical="center"/>
    </xf>
    <xf numFmtId="4" fontId="20" fillId="0" borderId="0" xfId="0" applyNumberFormat="1" applyFont="1" applyFill="1" applyBorder="1" applyAlignment="1">
      <alignment horizontal="center" vertical="center"/>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9" fontId="7" fillId="0" borderId="0" xfId="3" applyFont="1" applyFill="1" applyBorder="1" applyAlignment="1">
      <alignment horizontal="center" vertical="center"/>
    </xf>
    <xf numFmtId="4" fontId="7" fillId="0" borderId="0" xfId="2" applyNumberFormat="1" applyFont="1" applyFill="1" applyBorder="1" applyAlignment="1" applyProtection="1">
      <alignment horizontal="center" vertical="center"/>
    </xf>
    <xf numFmtId="4" fontId="7" fillId="0" borderId="0" xfId="2" applyNumberFormat="1" applyFont="1" applyFill="1" applyBorder="1" applyAlignment="1">
      <alignment horizontal="center" vertical="center"/>
    </xf>
    <xf numFmtId="4" fontId="11" fillId="0" borderId="1" xfId="0" applyNumberFormat="1" applyFont="1" applyFill="1" applyBorder="1" applyAlignment="1" applyProtection="1">
      <alignment horizontal="center" vertical="center" wrapText="1"/>
    </xf>
    <xf numFmtId="1" fontId="19" fillId="0" borderId="0" xfId="0" applyNumberFormat="1" applyFont="1"/>
    <xf numFmtId="4" fontId="19" fillId="0" borderId="0" xfId="0" applyNumberFormat="1" applyFont="1"/>
    <xf numFmtId="0" fontId="13" fillId="0" borderId="0" xfId="4" applyFont="1" applyFill="1" applyBorder="1" applyAlignment="1">
      <alignment wrapText="1"/>
    </xf>
    <xf numFmtId="4" fontId="22" fillId="0" borderId="0" xfId="0" applyNumberFormat="1" applyFont="1" applyFill="1" applyBorder="1" applyAlignment="1" applyProtection="1">
      <alignment horizontal="center" vertical="center" wrapText="1"/>
    </xf>
    <xf numFmtId="0" fontId="15" fillId="0" borderId="0" xfId="0" applyFont="1"/>
    <xf numFmtId="1" fontId="15" fillId="0" borderId="0" xfId="0" applyNumberFormat="1"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166" fontId="19" fillId="0" borderId="0" xfId="1" applyNumberFormat="1" applyFont="1" applyFill="1" applyBorder="1" applyAlignment="1" applyProtection="1">
      <alignment vertical="center"/>
    </xf>
    <xf numFmtId="1" fontId="13" fillId="0" borderId="0" xfId="4" applyNumberFormat="1"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165" fontId="13" fillId="0" borderId="0" xfId="0" applyNumberFormat="1" applyFont="1" applyFill="1" applyBorder="1" applyAlignment="1">
      <alignment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9" fontId="13" fillId="0" borderId="0" xfId="0" applyNumberFormat="1"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0" fontId="23" fillId="0" borderId="0" xfId="4" applyFont="1" applyFill="1" applyBorder="1" applyAlignment="1">
      <alignment horizontal="center" vertical="center" wrapText="1"/>
    </xf>
    <xf numFmtId="4" fontId="24"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4"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9" fontId="24" fillId="0" borderId="0" xfId="0" applyNumberFormat="1" applyFont="1" applyFill="1" applyBorder="1" applyAlignment="1" applyProtection="1">
      <alignment horizontal="center" vertical="center" wrapText="1"/>
    </xf>
    <xf numFmtId="0" fontId="17" fillId="0" borderId="0" xfId="4" applyFont="1" applyFill="1" applyBorder="1" applyAlignment="1">
      <alignment horizontal="center" vertical="center" wrapText="1"/>
    </xf>
    <xf numFmtId="0" fontId="17" fillId="0" borderId="0" xfId="4" applyFont="1" applyFill="1" applyBorder="1" applyAlignment="1">
      <alignment horizontal="center" vertical="center"/>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4" fillId="0" borderId="0" xfId="0" applyNumberFormat="1" applyFont="1" applyFill="1" applyBorder="1" applyAlignment="1">
      <alignment horizontal="center" vertical="center"/>
    </xf>
    <xf numFmtId="0" fontId="21" fillId="0" borderId="0" xfId="0" applyFont="1" applyAlignment="1">
      <alignment wrapText="1"/>
    </xf>
    <xf numFmtId="0" fontId="15" fillId="0" borderId="0" xfId="0" applyFont="1" applyBorder="1" applyAlignment="1">
      <alignment wrapText="1"/>
    </xf>
    <xf numFmtId="9" fontId="13" fillId="0" borderId="0" xfId="3"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7" xfId="4" applyFont="1" applyFill="1" applyBorder="1" applyAlignment="1">
      <alignment horizontal="center" vertical="center"/>
    </xf>
    <xf numFmtId="0" fontId="9" fillId="0" borderId="18"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3" xfId="4" applyFont="1" applyFill="1" applyBorder="1" applyAlignment="1">
      <alignment horizontal="center" vertical="center"/>
    </xf>
    <xf numFmtId="0" fontId="9" fillId="0" borderId="13" xfId="0" applyFont="1" applyFill="1" applyBorder="1" applyAlignment="1">
      <alignment horizontal="center" vertical="center"/>
    </xf>
    <xf numFmtId="4" fontId="11" fillId="0" borderId="14" xfId="1" applyNumberFormat="1" applyFont="1" applyFill="1" applyBorder="1" applyAlignment="1" applyProtection="1">
      <alignment horizontal="center" vertical="center"/>
    </xf>
    <xf numFmtId="9" fontId="9" fillId="0" borderId="2" xfId="0" applyNumberFormat="1" applyFont="1" applyFill="1" applyBorder="1" applyAlignment="1">
      <alignment horizontal="center" vertical="center"/>
    </xf>
    <xf numFmtId="4" fontId="13" fillId="0" borderId="0" xfId="0" applyNumberFormat="1" applyFont="1" applyFill="1" applyBorder="1" applyAlignment="1">
      <alignment vertical="center"/>
    </xf>
    <xf numFmtId="4" fontId="19" fillId="0" borderId="0" xfId="1" applyNumberFormat="1" applyFont="1" applyFill="1" applyBorder="1" applyAlignment="1" applyProtection="1">
      <alignment vertical="center"/>
    </xf>
    <xf numFmtId="4" fontId="13"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5" fillId="0" borderId="0" xfId="0" applyNumberFormat="1" applyFont="1"/>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7"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4" fontId="4" fillId="0" borderId="14" xfId="2" applyNumberFormat="1" applyFont="1" applyFill="1" applyBorder="1" applyAlignment="1" applyProtection="1">
      <alignment horizontal="center" vertical="center"/>
    </xf>
    <xf numFmtId="4" fontId="4" fillId="0" borderId="14"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6" xfId="0" applyNumberFormat="1" applyFont="1" applyFill="1" applyBorder="1" applyAlignment="1">
      <alignment horizontal="center" vertical="center"/>
    </xf>
    <xf numFmtId="1" fontId="9" fillId="0" borderId="14" xfId="0" applyNumberFormat="1" applyFont="1" applyFill="1" applyBorder="1" applyAlignment="1">
      <alignment horizontal="center" vertical="center"/>
    </xf>
    <xf numFmtId="0" fontId="6" fillId="0" borderId="0" xfId="0" applyFont="1" applyBorder="1"/>
    <xf numFmtId="4" fontId="10" fillId="0" borderId="1" xfId="0" applyNumberFormat="1" applyFont="1" applyFill="1" applyBorder="1" applyAlignment="1" applyProtection="1">
      <alignment horizontal="center" vertical="center" wrapText="1"/>
    </xf>
    <xf numFmtId="4" fontId="10" fillId="0" borderId="10" xfId="0" applyNumberFormat="1" applyFont="1" applyFill="1" applyBorder="1" applyAlignment="1" applyProtection="1">
      <alignment horizontal="center" vertical="center" wrapText="1"/>
    </xf>
    <xf numFmtId="4" fontId="10" fillId="0" borderId="21" xfId="0" applyNumberFormat="1" applyFont="1" applyFill="1" applyBorder="1" applyAlignment="1" applyProtection="1">
      <alignment horizontal="center" vertical="center" wrapText="1"/>
    </xf>
    <xf numFmtId="4" fontId="10" fillId="0" borderId="3" xfId="0" applyNumberFormat="1" applyFont="1" applyFill="1" applyBorder="1" applyAlignment="1" applyProtection="1">
      <alignment horizontal="center" vertical="center" wrapText="1"/>
    </xf>
    <xf numFmtId="4" fontId="24" fillId="0" borderId="0" xfId="0" applyNumberFormat="1" applyFont="1"/>
    <xf numFmtId="4" fontId="24" fillId="0" borderId="0" xfId="0" applyNumberFormat="1" applyFont="1" applyFill="1" applyBorder="1" applyAlignment="1">
      <alignment horizontal="center"/>
    </xf>
    <xf numFmtId="4" fontId="24" fillId="0" borderId="0" xfId="0" applyNumberFormat="1" applyFont="1" applyBorder="1"/>
    <xf numFmtId="4" fontId="24" fillId="0" borderId="0" xfId="1" applyNumberFormat="1" applyFont="1" applyFill="1" applyBorder="1" applyAlignment="1" applyProtection="1">
      <alignment vertical="center"/>
    </xf>
    <xf numFmtId="4" fontId="24" fillId="0" borderId="0" xfId="0" applyNumberFormat="1" applyFont="1" applyFill="1" applyBorder="1" applyAlignment="1" applyProtection="1">
      <alignment vertical="center" wrapText="1"/>
    </xf>
    <xf numFmtId="4" fontId="25" fillId="0" borderId="0" xfId="0" applyNumberFormat="1" applyFont="1"/>
    <xf numFmtId="0" fontId="10" fillId="0" borderId="0" xfId="0" applyFont="1"/>
    <xf numFmtId="4" fontId="10"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1" fillId="0" borderId="0" xfId="0" applyNumberFormat="1" applyFont="1" applyFill="1" applyBorder="1" applyAlignment="1">
      <alignment horizontal="center" vertic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8" fillId="0" borderId="0" xfId="0" applyFont="1" applyFill="1" applyBorder="1" applyAlignment="1">
      <alignment vertical="center" wrapText="1"/>
    </xf>
    <xf numFmtId="0" fontId="7" fillId="0" borderId="12" xfId="0" applyFont="1" applyFill="1" applyBorder="1" applyAlignment="1">
      <alignment horizontal="lef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Border="1"/>
    <xf numFmtId="0" fontId="8" fillId="0" borderId="0" xfId="0" applyFont="1" applyFill="1" applyBorder="1" applyAlignment="1">
      <alignment wrapText="1"/>
    </xf>
    <xf numFmtId="0" fontId="15" fillId="0" borderId="0" xfId="0" applyFont="1" applyFill="1" applyBorder="1" applyAlignment="1">
      <alignment vertical="top" wrapText="1"/>
    </xf>
    <xf numFmtId="0" fontId="26" fillId="0" borderId="0" xfId="0" applyFont="1" applyAlignment="1">
      <alignment wrapText="1"/>
    </xf>
    <xf numFmtId="0" fontId="9" fillId="0" borderId="6" xfId="0" applyFont="1" applyFill="1" applyBorder="1" applyAlignment="1">
      <alignment vertical="center" wrapText="1"/>
    </xf>
    <xf numFmtId="4" fontId="10" fillId="0" borderId="23" xfId="0" applyNumberFormat="1" applyFont="1" applyFill="1" applyBorder="1" applyAlignment="1" applyProtection="1">
      <alignment horizontal="center" vertical="center" wrapText="1"/>
    </xf>
    <xf numFmtId="0" fontId="9" fillId="0" borderId="12" xfId="0" applyFont="1" applyFill="1" applyBorder="1" applyAlignment="1">
      <alignment vertical="center" wrapText="1"/>
    </xf>
    <xf numFmtId="4" fontId="8" fillId="0" borderId="0"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4" fontId="8" fillId="0" borderId="14"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3" fillId="0" borderId="0"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5" fillId="0" borderId="0" xfId="1" applyNumberFormat="1" applyFont="1" applyFill="1" applyBorder="1" applyAlignment="1" applyProtection="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9" fillId="0" borderId="0" xfId="2" applyNumberFormat="1" applyFont="1" applyFill="1" applyBorder="1" applyAlignment="1">
      <alignment horizontal="right" vertical="center"/>
    </xf>
    <xf numFmtId="4" fontId="10" fillId="0" borderId="0" xfId="2" applyNumberFormat="1" applyFont="1" applyFill="1" applyBorder="1" applyAlignment="1">
      <alignment horizontal="right" vertical="center"/>
    </xf>
    <xf numFmtId="4" fontId="10" fillId="0" borderId="0" xfId="0" applyNumberFormat="1" applyFont="1" applyAlignment="1">
      <alignment horizontal="right" vertical="center"/>
    </xf>
    <xf numFmtId="4" fontId="8" fillId="0" borderId="0" xfId="0" applyNumberFormat="1" applyFont="1" applyBorder="1" applyAlignment="1">
      <alignment horizontal="right" vertical="center"/>
    </xf>
    <xf numFmtId="4" fontId="5" fillId="0" borderId="0" xfId="2" applyNumberFormat="1" applyFont="1" applyFill="1" applyBorder="1" applyAlignment="1">
      <alignment horizontal="right" vertical="center"/>
    </xf>
    <xf numFmtId="4" fontId="12" fillId="0" borderId="0"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4" fontId="7" fillId="0" borderId="0" xfId="2" applyNumberFormat="1" applyFont="1" applyFill="1" applyBorder="1" applyAlignment="1">
      <alignment horizontal="right" vertical="center"/>
    </xf>
    <xf numFmtId="4" fontId="4" fillId="0" borderId="14"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0" fontId="9" fillId="0" borderId="9" xfId="0" applyFont="1" applyFill="1" applyBorder="1" applyAlignment="1">
      <alignment horizontal="center" vertical="center" wrapText="1"/>
    </xf>
    <xf numFmtId="0" fontId="9" fillId="0" borderId="19"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8" fillId="0" borderId="0" xfId="0" applyFont="1" applyFill="1" applyBorder="1"/>
    <xf numFmtId="0" fontId="28" fillId="0" borderId="0" xfId="4" applyFont="1" applyFill="1" applyBorder="1" applyAlignment="1">
      <alignment wrapText="1"/>
    </xf>
    <xf numFmtId="1" fontId="28" fillId="0" borderId="0" xfId="0" applyNumberFormat="1" applyFont="1" applyFill="1" applyBorder="1" applyAlignment="1">
      <alignment horizontal="center"/>
    </xf>
    <xf numFmtId="0" fontId="29" fillId="2" borderId="1" xfId="0" applyFont="1" applyFill="1" applyBorder="1" applyAlignment="1">
      <alignment horizontal="center" vertical="center"/>
    </xf>
    <xf numFmtId="0" fontId="28" fillId="0" borderId="0" xfId="0" applyFont="1" applyFill="1" applyBorder="1" applyAlignment="1">
      <alignment horizontal="center"/>
    </xf>
    <xf numFmtId="4" fontId="29" fillId="0" borderId="0" xfId="0" applyNumberFormat="1" applyFont="1" applyFill="1" applyBorder="1" applyAlignment="1" applyProtection="1">
      <alignment horizontal="center" vertical="center" wrapText="1"/>
    </xf>
    <xf numFmtId="4" fontId="32" fillId="0" borderId="0" xfId="0" applyNumberFormat="1" applyFont="1" applyFill="1" applyBorder="1" applyAlignment="1" applyProtection="1">
      <alignment horizontal="center" vertical="center" wrapText="1"/>
    </xf>
    <xf numFmtId="0" fontId="33" fillId="0" borderId="0" xfId="0" applyFont="1" applyFill="1" applyBorder="1"/>
    <xf numFmtId="0" fontId="34" fillId="2" borderId="1" xfId="0" applyFont="1" applyFill="1" applyBorder="1" applyAlignment="1">
      <alignment horizontal="center" vertical="center"/>
    </xf>
    <xf numFmtId="0" fontId="35" fillId="0" borderId="1" xfId="0" applyFont="1" applyFill="1" applyBorder="1" applyAlignment="1">
      <alignment vertical="center"/>
    </xf>
    <xf numFmtId="0" fontId="35" fillId="0" borderId="4" xfId="0" applyFont="1" applyFill="1" applyBorder="1" applyAlignment="1">
      <alignment vertical="center"/>
    </xf>
    <xf numFmtId="0" fontId="31" fillId="0" borderId="0" xfId="0" applyFont="1" applyAlignment="1">
      <alignment vertical="center"/>
    </xf>
    <xf numFmtId="1" fontId="31" fillId="0" borderId="0" xfId="0" applyNumberFormat="1" applyFont="1" applyAlignment="1">
      <alignment vertical="center"/>
    </xf>
    <xf numFmtId="4" fontId="32" fillId="0" borderId="0" xfId="1" applyNumberFormat="1" applyFont="1" applyFill="1" applyBorder="1" applyAlignment="1" applyProtection="1">
      <alignment horizontal="center" vertical="center"/>
    </xf>
    <xf numFmtId="4" fontId="32" fillId="0" borderId="0" xfId="0" applyNumberFormat="1" applyFont="1" applyFill="1" applyBorder="1" applyAlignment="1">
      <alignment horizontal="center" vertical="center"/>
    </xf>
    <xf numFmtId="4" fontId="32" fillId="0" borderId="0" xfId="0" applyNumberFormat="1" applyFont="1" applyFill="1" applyBorder="1" applyAlignment="1">
      <alignment horizontal="right" vertical="center"/>
    </xf>
    <xf numFmtId="0" fontId="31" fillId="0" borderId="0" xfId="0" applyFont="1" applyBorder="1" applyAlignment="1">
      <alignment vertical="center" wrapText="1"/>
    </xf>
    <xf numFmtId="0" fontId="36" fillId="0" borderId="0" xfId="0" applyFont="1"/>
    <xf numFmtId="1" fontId="36" fillId="0" borderId="0" xfId="0" applyNumberFormat="1" applyFont="1"/>
    <xf numFmtId="4" fontId="30" fillId="0" borderId="0" xfId="0" applyNumberFormat="1" applyFont="1" applyFill="1" applyBorder="1" applyAlignment="1" applyProtection="1">
      <alignment horizontal="center" vertical="center" wrapText="1"/>
    </xf>
    <xf numFmtId="4" fontId="30" fillId="0" borderId="0" xfId="1" applyNumberFormat="1" applyFont="1" applyFill="1" applyBorder="1" applyAlignment="1" applyProtection="1">
      <alignment horizontal="center"/>
    </xf>
    <xf numFmtId="4" fontId="30" fillId="0" borderId="0" xfId="0" applyNumberFormat="1" applyFont="1" applyFill="1" applyBorder="1" applyAlignment="1">
      <alignment horizontal="center"/>
    </xf>
    <xf numFmtId="4" fontId="30" fillId="0" borderId="0" xfId="0" applyNumberFormat="1" applyFont="1" applyFill="1" applyBorder="1" applyAlignment="1">
      <alignment horizontal="right" vertical="center"/>
    </xf>
    <xf numFmtId="4" fontId="29" fillId="0" borderId="0" xfId="0" applyNumberFormat="1" applyFont="1" applyFill="1" applyBorder="1" applyAlignment="1">
      <alignment horizontal="center" vertical="center"/>
    </xf>
    <xf numFmtId="0" fontId="31" fillId="0" borderId="0" xfId="0" applyFont="1" applyFill="1" applyBorder="1" applyAlignment="1">
      <alignment horizontal="center" vertical="center" wrapText="1"/>
    </xf>
    <xf numFmtId="4" fontId="36" fillId="0" borderId="0" xfId="0" applyNumberFormat="1" applyFont="1"/>
    <xf numFmtId="0" fontId="36" fillId="0" borderId="0" xfId="0" applyFont="1" applyBorder="1"/>
    <xf numFmtId="0" fontId="31" fillId="0" borderId="0" xfId="0" applyFont="1" applyBorder="1" applyAlignment="1">
      <alignment wrapText="1"/>
    </xf>
    <xf numFmtId="166" fontId="31" fillId="0" borderId="0" xfId="1" applyNumberFormat="1" applyFont="1" applyFill="1" applyBorder="1" applyAlignment="1" applyProtection="1">
      <alignment vertical="center"/>
    </xf>
    <xf numFmtId="1" fontId="31" fillId="0" borderId="0" xfId="1" applyNumberFormat="1" applyFont="1" applyFill="1" applyBorder="1" applyAlignment="1" applyProtection="1">
      <alignment vertical="center"/>
    </xf>
    <xf numFmtId="4" fontId="29" fillId="0" borderId="0" xfId="1" applyNumberFormat="1" applyFont="1" applyFill="1" applyBorder="1" applyAlignment="1" applyProtection="1">
      <alignment vertical="center"/>
    </xf>
    <xf numFmtId="166" fontId="36" fillId="0" borderId="0" xfId="1" applyNumberFormat="1" applyFont="1" applyFill="1" applyBorder="1" applyAlignment="1" applyProtection="1">
      <alignment vertical="center"/>
    </xf>
    <xf numFmtId="4" fontId="36" fillId="0" borderId="0" xfId="1" applyNumberFormat="1" applyFont="1" applyFill="1" applyBorder="1" applyAlignment="1" applyProtection="1">
      <alignment vertical="center"/>
    </xf>
    <xf numFmtId="0" fontId="31" fillId="0" borderId="0" xfId="0" applyFont="1" applyBorder="1"/>
    <xf numFmtId="1" fontId="31" fillId="0" borderId="0" xfId="0" applyNumberFormat="1" applyFont="1" applyBorder="1"/>
    <xf numFmtId="1" fontId="36" fillId="0" borderId="0" xfId="0" applyNumberFormat="1" applyFont="1" applyBorder="1"/>
    <xf numFmtId="4" fontId="29" fillId="0" borderId="11" xfId="0" applyNumberFormat="1" applyFont="1" applyBorder="1"/>
    <xf numFmtId="0" fontId="36" fillId="0" borderId="11" xfId="0" applyFont="1" applyBorder="1"/>
    <xf numFmtId="4" fontId="36" fillId="0" borderId="11" xfId="0" applyNumberFormat="1" applyFont="1" applyBorder="1"/>
    <xf numFmtId="4" fontId="36" fillId="0" borderId="11" xfId="0" applyNumberFormat="1" applyFont="1" applyBorder="1" applyAlignment="1">
      <alignment horizontal="right" vertical="center"/>
    </xf>
    <xf numFmtId="4" fontId="29" fillId="0" borderId="0" xfId="0" applyNumberFormat="1" applyFont="1" applyBorder="1"/>
    <xf numFmtId="4" fontId="36" fillId="0" borderId="0" xfId="0" applyNumberFormat="1" applyFont="1" applyBorder="1"/>
    <xf numFmtId="4" fontId="36" fillId="0" borderId="0" xfId="0" applyNumberFormat="1" applyFont="1" applyBorder="1" applyAlignment="1">
      <alignment horizontal="right"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1" fontId="37" fillId="0" borderId="0" xfId="0" applyNumberFormat="1" applyFont="1" applyFill="1" applyBorder="1" applyAlignment="1">
      <alignment horizontal="center" vertical="center"/>
    </xf>
    <xf numFmtId="4" fontId="38" fillId="0" borderId="0" xfId="0" applyNumberFormat="1" applyFont="1" applyFill="1" applyBorder="1" applyAlignment="1" applyProtection="1">
      <alignment horizontal="center" vertical="center" wrapText="1"/>
    </xf>
    <xf numFmtId="0" fontId="38" fillId="2" borderId="1" xfId="0" applyFont="1" applyFill="1" applyBorder="1" applyAlignment="1">
      <alignment horizontal="center" vertical="center"/>
    </xf>
    <xf numFmtId="0" fontId="37" fillId="0" borderId="1" xfId="0" applyFont="1" applyFill="1" applyBorder="1" applyAlignment="1">
      <alignment vertical="center"/>
    </xf>
    <xf numFmtId="0" fontId="37" fillId="0" borderId="0" xfId="0" applyFont="1" applyFill="1" applyBorder="1" applyAlignment="1">
      <alignment horizontal="center" vertical="center" wrapText="1"/>
    </xf>
    <xf numFmtId="0" fontId="31" fillId="0" borderId="0" xfId="4" applyFont="1" applyFill="1" applyBorder="1" applyAlignment="1">
      <alignment vertical="center" wrapText="1"/>
    </xf>
    <xf numFmtId="0" fontId="28" fillId="0" borderId="0" xfId="4" applyFont="1" applyFill="1" applyBorder="1" applyAlignment="1">
      <alignment horizontal="left" vertical="center" wrapText="1"/>
    </xf>
    <xf numFmtId="0" fontId="28" fillId="0" borderId="0" xfId="4" applyFont="1" applyFill="1" applyBorder="1" applyAlignment="1">
      <alignment horizontal="center" vertical="center"/>
    </xf>
    <xf numFmtId="4" fontId="29" fillId="0" borderId="0" xfId="0" applyNumberFormat="1" applyFont="1" applyFill="1" applyBorder="1" applyAlignment="1" applyProtection="1">
      <alignment vertical="center" wrapText="1"/>
    </xf>
    <xf numFmtId="4" fontId="32" fillId="0" borderId="0" xfId="1" applyNumberFormat="1" applyFont="1" applyFill="1" applyBorder="1" applyAlignment="1" applyProtection="1">
      <alignment horizontal="center"/>
    </xf>
    <xf numFmtId="4" fontId="32" fillId="0" borderId="0" xfId="0" applyNumberFormat="1" applyFont="1" applyFill="1" applyBorder="1" applyAlignment="1">
      <alignment horizontal="center"/>
    </xf>
    <xf numFmtId="0" fontId="31" fillId="0" borderId="0" xfId="4" applyFont="1" applyFill="1" applyBorder="1" applyAlignment="1">
      <alignment wrapText="1"/>
    </xf>
    <xf numFmtId="0" fontId="15" fillId="0" borderId="1" xfId="0" applyFont="1" applyFill="1" applyBorder="1" applyAlignment="1">
      <alignment horizontal="center" vertical="center" wrapText="1"/>
    </xf>
    <xf numFmtId="0" fontId="38" fillId="0" borderId="0" xfId="0" applyFont="1" applyFill="1" applyBorder="1" applyAlignment="1">
      <alignment horizontal="left" vertical="center"/>
    </xf>
    <xf numFmtId="4" fontId="38" fillId="0" borderId="0" xfId="0" applyNumberFormat="1" applyFont="1" applyFill="1" applyBorder="1" applyAlignment="1">
      <alignment horizontal="center" vertical="center"/>
    </xf>
    <xf numFmtId="0" fontId="37" fillId="0" borderId="0" xfId="4" applyFont="1" applyFill="1" applyBorder="1" applyAlignment="1">
      <alignment vertical="center" wrapText="1"/>
    </xf>
    <xf numFmtId="4" fontId="40" fillId="0" borderId="0" xfId="0" applyNumberFormat="1" applyFont="1" applyFill="1" applyBorder="1" applyAlignment="1" applyProtection="1">
      <alignment horizontal="center" vertical="center" wrapText="1"/>
    </xf>
    <xf numFmtId="4" fontId="40" fillId="0" borderId="0" xfId="1" applyNumberFormat="1" applyFont="1" applyFill="1" applyBorder="1" applyAlignment="1" applyProtection="1">
      <alignment horizontal="center" vertical="center"/>
    </xf>
    <xf numFmtId="4" fontId="40" fillId="0" borderId="0" xfId="0" applyNumberFormat="1" applyFont="1" applyFill="1" applyBorder="1" applyAlignment="1">
      <alignment horizontal="center" vertical="center"/>
    </xf>
    <xf numFmtId="4" fontId="40" fillId="0" borderId="0" xfId="0" applyNumberFormat="1" applyFont="1" applyFill="1" applyBorder="1" applyAlignment="1">
      <alignment horizontal="right" vertical="center"/>
    </xf>
    <xf numFmtId="0" fontId="37" fillId="0" borderId="0" xfId="0" applyFont="1" applyFill="1" applyBorder="1"/>
    <xf numFmtId="0" fontId="37" fillId="0" borderId="0" xfId="0" applyFont="1" applyFill="1" applyBorder="1" applyAlignment="1">
      <alignment wrapText="1"/>
    </xf>
    <xf numFmtId="0" fontId="37" fillId="0" borderId="0" xfId="4" applyFont="1" applyFill="1" applyBorder="1" applyAlignment="1">
      <alignment wrapText="1"/>
    </xf>
    <xf numFmtId="4" fontId="40" fillId="0" borderId="0" xfId="2" applyNumberFormat="1" applyFont="1" applyFill="1" applyBorder="1" applyAlignment="1" applyProtection="1">
      <alignment vertical="center"/>
    </xf>
    <xf numFmtId="4" fontId="40" fillId="0" borderId="0" xfId="2" applyNumberFormat="1" applyFont="1" applyFill="1" applyBorder="1" applyAlignment="1">
      <alignment vertical="center"/>
    </xf>
    <xf numFmtId="4" fontId="40" fillId="0" borderId="0" xfId="2" applyNumberFormat="1" applyFont="1" applyFill="1" applyBorder="1" applyAlignment="1">
      <alignment horizontal="right" vertical="center"/>
    </xf>
    <xf numFmtId="0" fontId="37" fillId="0" borderId="0" xfId="0" applyFont="1"/>
    <xf numFmtId="1" fontId="37" fillId="0" borderId="0" xfId="0" applyNumberFormat="1" applyFont="1"/>
    <xf numFmtId="4" fontId="38" fillId="0" borderId="0" xfId="0" applyNumberFormat="1" applyFont="1"/>
    <xf numFmtId="4" fontId="37" fillId="0" borderId="0" xfId="0" applyNumberFormat="1" applyFont="1"/>
    <xf numFmtId="4" fontId="37" fillId="0" borderId="0" xfId="0" applyNumberFormat="1" applyFont="1" applyAlignment="1">
      <alignment horizontal="right" vertical="center"/>
    </xf>
    <xf numFmtId="0" fontId="31" fillId="0" borderId="1" xfId="0" applyFont="1" applyBorder="1" applyAlignment="1">
      <alignment vertical="center"/>
    </xf>
    <xf numFmtId="0" fontId="31" fillId="0" borderId="0" xfId="0" applyFont="1" applyAlignment="1">
      <alignment wrapText="1"/>
    </xf>
    <xf numFmtId="4" fontId="30" fillId="0" borderId="0" xfId="0" applyNumberFormat="1" applyFont="1" applyBorder="1"/>
    <xf numFmtId="4" fontId="30" fillId="0" borderId="0" xfId="0" applyNumberFormat="1" applyFont="1" applyBorder="1" applyAlignment="1">
      <alignment horizontal="right" vertical="center"/>
    </xf>
    <xf numFmtId="9" fontId="36" fillId="0" borderId="0" xfId="3" applyFont="1" applyFill="1" applyBorder="1" applyAlignment="1">
      <alignment horizontal="center" vertical="center"/>
    </xf>
    <xf numFmtId="4" fontId="36" fillId="0" borderId="0" xfId="3" applyNumberFormat="1" applyFont="1" applyFill="1" applyBorder="1" applyAlignment="1">
      <alignment horizontal="center" vertical="center"/>
    </xf>
    <xf numFmtId="9" fontId="28" fillId="0" borderId="0" xfId="3" applyFont="1" applyFill="1" applyBorder="1" applyAlignment="1">
      <alignment horizontal="center" vertical="center"/>
    </xf>
    <xf numFmtId="4" fontId="28" fillId="0" borderId="0" xfId="3" applyNumberFormat="1" applyFont="1" applyFill="1" applyBorder="1" applyAlignment="1">
      <alignment horizontal="center" vertical="center"/>
    </xf>
    <xf numFmtId="4" fontId="28" fillId="0" borderId="0" xfId="2" applyNumberFormat="1" applyFont="1" applyFill="1" applyBorder="1" applyAlignment="1" applyProtection="1">
      <alignment horizontal="center" vertical="center"/>
    </xf>
    <xf numFmtId="4" fontId="28" fillId="0" borderId="0" xfId="2" applyNumberFormat="1" applyFont="1" applyFill="1" applyBorder="1" applyAlignment="1">
      <alignment horizontal="center" vertical="center"/>
    </xf>
    <xf numFmtId="4" fontId="28" fillId="0" borderId="0" xfId="2" applyNumberFormat="1" applyFont="1" applyFill="1" applyBorder="1" applyAlignment="1">
      <alignment horizontal="right" vertical="center"/>
    </xf>
    <xf numFmtId="1" fontId="28" fillId="0" borderId="0" xfId="3" applyNumberFormat="1" applyFont="1" applyFill="1" applyBorder="1" applyAlignment="1">
      <alignment horizontal="center" vertical="center"/>
    </xf>
    <xf numFmtId="4" fontId="39" fillId="0" borderId="0" xfId="2" applyNumberFormat="1" applyFont="1" applyFill="1" applyBorder="1" applyAlignment="1" applyProtection="1">
      <alignment horizontal="center" vertical="center"/>
    </xf>
    <xf numFmtId="4" fontId="39" fillId="0" borderId="0" xfId="2" applyNumberFormat="1" applyFont="1" applyFill="1" applyBorder="1" applyAlignment="1">
      <alignment horizontal="center" vertical="center"/>
    </xf>
    <xf numFmtId="4" fontId="39" fillId="0" borderId="0" xfId="2" applyNumberFormat="1" applyFont="1" applyFill="1" applyBorder="1" applyAlignment="1">
      <alignment horizontal="right" vertical="center"/>
    </xf>
    <xf numFmtId="4" fontId="32" fillId="0" borderId="0" xfId="2" applyNumberFormat="1" applyFont="1" applyFill="1" applyBorder="1" applyAlignment="1" applyProtection="1">
      <alignment horizontal="center" vertical="center"/>
    </xf>
    <xf numFmtId="4" fontId="32" fillId="0" borderId="0" xfId="2" applyNumberFormat="1" applyFont="1" applyFill="1" applyBorder="1" applyAlignment="1">
      <alignment horizontal="center" vertical="center"/>
    </xf>
    <xf numFmtId="4" fontId="32" fillId="0" borderId="0" xfId="2" applyNumberFormat="1" applyFont="1" applyFill="1" applyBorder="1" applyAlignment="1">
      <alignment horizontal="right" vertical="center"/>
    </xf>
    <xf numFmtId="0" fontId="31" fillId="0" borderId="0" xfId="0" applyFont="1" applyBorder="1" applyAlignment="1">
      <alignment vertical="center"/>
    </xf>
    <xf numFmtId="0" fontId="31" fillId="0" borderId="0" xfId="0" applyFont="1" applyBorder="1" applyAlignment="1">
      <alignment horizontal="center" vertical="center"/>
    </xf>
    <xf numFmtId="1" fontId="31" fillId="0" borderId="0" xfId="0" applyNumberFormat="1" applyFont="1" applyBorder="1" applyAlignment="1">
      <alignment horizontal="center" vertical="center"/>
    </xf>
    <xf numFmtId="9" fontId="31" fillId="0" borderId="0" xfId="3" applyFont="1" applyFill="1" applyBorder="1" applyAlignment="1">
      <alignment horizontal="center" vertical="center"/>
    </xf>
    <xf numFmtId="4" fontId="31" fillId="0" borderId="0" xfId="3" applyNumberFormat="1" applyFont="1" applyFill="1" applyBorder="1" applyAlignment="1">
      <alignment horizontal="center" vertical="center"/>
    </xf>
    <xf numFmtId="4" fontId="31" fillId="0" borderId="0" xfId="2" applyNumberFormat="1" applyFont="1" applyFill="1" applyBorder="1" applyAlignment="1" applyProtection="1">
      <alignment horizontal="center" vertical="center"/>
    </xf>
    <xf numFmtId="4" fontId="31" fillId="0" borderId="0" xfId="2" applyNumberFormat="1" applyFont="1" applyFill="1" applyBorder="1" applyAlignment="1">
      <alignment horizontal="center" vertical="center"/>
    </xf>
    <xf numFmtId="4" fontId="31" fillId="0" borderId="0" xfId="2" applyNumberFormat="1" applyFont="1" applyFill="1" applyBorder="1" applyAlignment="1">
      <alignment horizontal="right" vertical="center"/>
    </xf>
    <xf numFmtId="0" fontId="31" fillId="0" borderId="0" xfId="0" applyFont="1" applyFill="1" applyBorder="1"/>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11" fillId="0" borderId="14" xfId="0" applyNumberFormat="1" applyFont="1" applyFill="1" applyBorder="1" applyAlignment="1" applyProtection="1">
      <alignment horizontal="center" vertical="center" wrapText="1"/>
    </xf>
    <xf numFmtId="0" fontId="6" fillId="0" borderId="0" xfId="4" applyFont="1" applyFill="1" applyBorder="1" applyAlignment="1">
      <alignment wrapText="1"/>
    </xf>
    <xf numFmtId="0" fontId="5" fillId="0" borderId="0" xfId="4" applyFont="1" applyFill="1" applyBorder="1" applyAlignment="1">
      <alignment wrapText="1"/>
    </xf>
    <xf numFmtId="4" fontId="8"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0" fontId="7" fillId="0" borderId="2" xfId="4" applyFont="1" applyFill="1" applyBorder="1" applyAlignment="1">
      <alignment vertical="center" wrapText="1"/>
    </xf>
    <xf numFmtId="0" fontId="41" fillId="0" borderId="1" xfId="0" applyFont="1" applyFill="1" applyBorder="1" applyAlignment="1">
      <alignment vertical="center" wrapText="1"/>
    </xf>
    <xf numFmtId="0" fontId="41" fillId="0" borderId="3"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4" fontId="8" fillId="0" borderId="1" xfId="0" applyNumberFormat="1" applyFont="1" applyFill="1" applyBorder="1" applyAlignment="1" applyProtection="1">
      <alignment horizontal="center" vertical="center" wrapText="1"/>
    </xf>
    <xf numFmtId="9" fontId="7" fillId="0" borderId="2" xfId="0" applyNumberFormat="1" applyFont="1" applyFill="1" applyBorder="1" applyAlignment="1">
      <alignment horizontal="center" vertical="center"/>
    </xf>
    <xf numFmtId="0" fontId="7" fillId="0" borderId="5" xfId="4" applyFont="1" applyFill="1" applyBorder="1" applyAlignment="1">
      <alignment vertical="center" wrapText="1"/>
    </xf>
    <xf numFmtId="0" fontId="41" fillId="0" borderId="6" xfId="0" applyFont="1" applyFill="1" applyBorder="1" applyAlignment="1">
      <alignment vertical="center" wrapText="1"/>
    </xf>
    <xf numFmtId="0" fontId="7" fillId="0" borderId="6" xfId="0" applyFont="1" applyFill="1" applyBorder="1" applyAlignment="1">
      <alignment horizontal="center" vertical="center"/>
    </xf>
    <xf numFmtId="1" fontId="7" fillId="0" borderId="7" xfId="0" applyNumberFormat="1" applyFont="1" applyFill="1" applyBorder="1" applyAlignment="1">
      <alignment horizontal="center" vertical="center"/>
    </xf>
    <xf numFmtId="4" fontId="8" fillId="0" borderId="4" xfId="0" applyNumberFormat="1" applyFont="1" applyFill="1" applyBorder="1" applyAlignment="1" applyProtection="1">
      <alignment horizontal="center" vertical="center" wrapText="1"/>
    </xf>
    <xf numFmtId="9" fontId="7" fillId="0" borderId="0"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4" applyFont="1" applyFill="1" applyBorder="1" applyAlignment="1">
      <alignment vertical="top" wrapText="1"/>
    </xf>
    <xf numFmtId="0" fontId="5" fillId="0" borderId="0" xfId="0" applyFont="1" applyFill="1" applyBorder="1" applyAlignment="1">
      <alignment wrapText="1"/>
    </xf>
    <xf numFmtId="0" fontId="5" fillId="0" borderId="0" xfId="0" applyFont="1" applyFill="1" applyBorder="1" applyAlignment="1">
      <alignment horizontal="center"/>
    </xf>
    <xf numFmtId="4" fontId="8" fillId="0" borderId="0" xfId="0" applyNumberFormat="1" applyFont="1" applyFill="1" applyBorder="1" applyAlignment="1" applyProtection="1">
      <alignment horizontal="center" vertical="center" wrapText="1"/>
    </xf>
    <xf numFmtId="4" fontId="4" fillId="0" borderId="0" xfId="0" applyNumberFormat="1" applyFont="1" applyFill="1" applyBorder="1" applyAlignment="1" applyProtection="1">
      <alignment horizontal="center" vertical="center" wrapText="1"/>
    </xf>
    <xf numFmtId="4" fontId="4" fillId="0" borderId="14"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4" fontId="4" fillId="0" borderId="1" xfId="0" applyNumberFormat="1" applyFont="1" applyFill="1" applyBorder="1" applyAlignment="1">
      <alignment horizontal="right" vertical="center"/>
    </xf>
    <xf numFmtId="0" fontId="6" fillId="0" borderId="0" xfId="0" applyFont="1" applyFill="1" applyBorder="1"/>
    <xf numFmtId="1" fontId="5" fillId="0" borderId="0" xfId="0" applyNumberFormat="1" applyFont="1" applyFill="1" applyBorder="1"/>
    <xf numFmtId="0" fontId="42" fillId="0" borderId="1" xfId="4" applyFont="1" applyFill="1" applyBorder="1" applyAlignment="1">
      <alignment vertical="center" wrapText="1"/>
    </xf>
    <xf numFmtId="1" fontId="7" fillId="0" borderId="1" xfId="0" applyNumberFormat="1" applyFont="1" applyFill="1" applyBorder="1" applyAlignment="1">
      <alignment horizontal="right" vertical="center"/>
    </xf>
    <xf numFmtId="4" fontId="8" fillId="0" borderId="1" xfId="0" applyNumberFormat="1" applyFont="1" applyBorder="1" applyAlignment="1">
      <alignment vertical="center"/>
    </xf>
    <xf numFmtId="0" fontId="7" fillId="0" borderId="1" xfId="0" applyFont="1" applyFill="1" applyBorder="1" applyAlignment="1">
      <alignment vertical="center" wrapText="1"/>
    </xf>
    <xf numFmtId="3" fontId="7" fillId="0" borderId="1" xfId="0" applyNumberFormat="1" applyFont="1" applyFill="1" applyBorder="1" applyAlignment="1" applyProtection="1">
      <alignment vertical="center" wrapText="1"/>
    </xf>
    <xf numFmtId="3" fontId="7" fillId="0" borderId="1" xfId="0" applyNumberFormat="1" applyFont="1" applyFill="1" applyBorder="1" applyAlignment="1" applyProtection="1">
      <alignment vertical="center" wrapText="1"/>
      <protection locked="0"/>
    </xf>
    <xf numFmtId="0" fontId="42" fillId="0" borderId="1" xfId="0" applyFont="1" applyFill="1" applyBorder="1" applyAlignment="1">
      <alignment vertical="center" wrapText="1"/>
    </xf>
    <xf numFmtId="4" fontId="8" fillId="0" borderId="1" xfId="0" applyNumberFormat="1" applyFont="1" applyFill="1" applyBorder="1" applyAlignment="1" applyProtection="1">
      <alignment horizontal="right" vertical="center" wrapText="1"/>
    </xf>
    <xf numFmtId="4" fontId="8" fillId="0" borderId="3" xfId="0" applyNumberFormat="1" applyFont="1" applyFill="1" applyBorder="1" applyAlignment="1" applyProtection="1">
      <alignment horizontal="right" vertical="center" wrapText="1"/>
    </xf>
    <xf numFmtId="0" fontId="7" fillId="0" borderId="1" xfId="0" applyFont="1" applyFill="1" applyBorder="1" applyAlignment="1">
      <alignment horizontal="center"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2" xfId="0" applyFont="1" applyFill="1" applyBorder="1"/>
    <xf numFmtId="0" fontId="7" fillId="0" borderId="1" xfId="4" applyFont="1" applyFill="1" applyBorder="1" applyAlignment="1">
      <alignment horizontal="left" vertical="center" wrapText="1"/>
    </xf>
    <xf numFmtId="3" fontId="3" fillId="0" borderId="1" xfId="0" applyNumberFormat="1" applyFont="1" applyFill="1" applyBorder="1" applyAlignment="1" applyProtection="1">
      <alignment wrapText="1"/>
    </xf>
    <xf numFmtId="4" fontId="4" fillId="0" borderId="1" xfId="1" applyNumberFormat="1" applyFont="1" applyFill="1" applyBorder="1" applyAlignment="1" applyProtection="1">
      <alignment horizontal="center"/>
    </xf>
    <xf numFmtId="0" fontId="3" fillId="0" borderId="14" xfId="0" applyFont="1" applyBorder="1"/>
    <xf numFmtId="0" fontId="6" fillId="0" borderId="15" xfId="0" applyFont="1" applyBorder="1"/>
    <xf numFmtId="0" fontId="3" fillId="0" borderId="15" xfId="0" applyFont="1" applyBorder="1"/>
    <xf numFmtId="1" fontId="3" fillId="0" borderId="15" xfId="0" applyNumberFormat="1" applyFont="1" applyBorder="1"/>
    <xf numFmtId="4" fontId="8" fillId="0" borderId="15" xfId="0" applyNumberFormat="1" applyFont="1" applyBorder="1"/>
    <xf numFmtId="4" fontId="3" fillId="0" borderId="15" xfId="0" applyNumberFormat="1" applyFont="1" applyBorder="1"/>
    <xf numFmtId="4" fontId="3" fillId="0" borderId="15" xfId="0" applyNumberFormat="1" applyFont="1" applyBorder="1" applyAlignment="1">
      <alignment horizontal="righ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xf numFmtId="166" fontId="7" fillId="0" borderId="10" xfId="1" applyNumberFormat="1" applyFont="1" applyFill="1" applyBorder="1" applyAlignment="1" applyProtection="1">
      <alignment vertical="center"/>
    </xf>
    <xf numFmtId="4" fontId="8" fillId="0" borderId="12" xfId="1" applyNumberFormat="1" applyFont="1" applyFill="1" applyBorder="1" applyAlignment="1" applyProtection="1">
      <alignment vertical="center"/>
    </xf>
    <xf numFmtId="0" fontId="7" fillId="0" borderId="6" xfId="0" applyNumberFormat="1" applyFont="1" applyBorder="1" applyAlignment="1">
      <alignment wrapText="1"/>
    </xf>
    <xf numFmtId="0" fontId="3" fillId="0" borderId="6" xfId="0" applyFont="1" applyBorder="1"/>
    <xf numFmtId="1" fontId="7" fillId="0" borderId="1" xfId="1" applyNumberFormat="1" applyFont="1" applyFill="1" applyBorder="1" applyAlignment="1" applyProtection="1">
      <alignment vertical="center"/>
    </xf>
    <xf numFmtId="4" fontId="8"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6" xfId="0" applyFont="1" applyBorder="1" applyAlignment="1">
      <alignment wrapText="1"/>
    </xf>
    <xf numFmtId="166" fontId="7" fillId="0" borderId="1" xfId="1" applyNumberFormat="1" applyFont="1" applyFill="1" applyBorder="1" applyAlignment="1" applyProtection="1">
      <alignment vertical="center"/>
    </xf>
    <xf numFmtId="4" fontId="8" fillId="0" borderId="14" xfId="1" applyNumberFormat="1" applyFont="1" applyFill="1" applyBorder="1" applyAlignment="1" applyProtection="1">
      <alignment vertical="center"/>
    </xf>
    <xf numFmtId="4" fontId="8"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166" fontId="7" fillId="0" borderId="20" xfId="1" applyNumberFormat="1" applyFont="1" applyFill="1" applyBorder="1" applyAlignment="1" applyProtection="1">
      <alignment vertical="center"/>
    </xf>
    <xf numFmtId="4" fontId="8" fillId="0" borderId="10" xfId="1" applyNumberFormat="1" applyFont="1" applyFill="1" applyBorder="1" applyAlignment="1" applyProtection="1">
      <alignment vertical="center"/>
    </xf>
    <xf numFmtId="0" fontId="7" fillId="0" borderId="6" xfId="0" applyFont="1" applyBorder="1"/>
    <xf numFmtId="3" fontId="7" fillId="0" borderId="6" xfId="0" applyNumberFormat="1" applyFont="1" applyFill="1" applyBorder="1" applyAlignment="1" applyProtection="1">
      <alignment wrapText="1"/>
    </xf>
    <xf numFmtId="1" fontId="7" fillId="0" borderId="6" xfId="1" applyNumberFormat="1" applyFont="1" applyFill="1" applyBorder="1" applyAlignment="1" applyProtection="1">
      <alignment vertical="center"/>
    </xf>
    <xf numFmtId="4" fontId="8" fillId="0" borderId="1" xfId="1" applyNumberFormat="1" applyFont="1" applyFill="1" applyBorder="1" applyAlignment="1" applyProtection="1"/>
    <xf numFmtId="166" fontId="4" fillId="0" borderId="10" xfId="1" applyNumberFormat="1" applyFont="1" applyFill="1" applyBorder="1" applyAlignment="1" applyProtection="1"/>
    <xf numFmtId="4" fontId="4" fillId="0" borderId="0" xfId="1" applyNumberFormat="1" applyFont="1" applyFill="1" applyBorder="1" applyAlignment="1" applyProtection="1"/>
    <xf numFmtId="0" fontId="6" fillId="0" borderId="0" xfId="0" applyFont="1" applyFill="1" applyBorder="1" applyAlignment="1">
      <alignment wrapText="1"/>
    </xf>
    <xf numFmtId="0" fontId="5" fillId="0" borderId="18" xfId="0" applyFont="1" applyFill="1" applyBorder="1" applyAlignment="1">
      <alignment vertical="center"/>
    </xf>
    <xf numFmtId="0" fontId="5" fillId="0" borderId="1" xfId="0" applyFont="1" applyFill="1" applyBorder="1" applyAlignment="1">
      <alignment vertical="center" wrapText="1"/>
    </xf>
    <xf numFmtId="0" fontId="5" fillId="0" borderId="21" xfId="0" applyFont="1" applyFill="1" applyBorder="1" applyAlignment="1">
      <alignment horizontal="center" vertical="center" wrapText="1"/>
    </xf>
    <xf numFmtId="1" fontId="5" fillId="0" borderId="19"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6" fillId="0" borderId="11" xfId="0" applyNumberFormat="1" applyFont="1" applyFill="1" applyBorder="1" applyAlignment="1" applyProtection="1">
      <alignment horizontal="center"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9" fontId="7" fillId="0" borderId="20"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16"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4" fontId="8" fillId="0" borderId="14"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xf>
    <xf numFmtId="0" fontId="8" fillId="0" borderId="0" xfId="0" applyFont="1" applyFill="1" applyBorder="1" applyAlignment="1">
      <alignment vertical="center"/>
    </xf>
    <xf numFmtId="0" fontId="7" fillId="0" borderId="29" xfId="0" applyFont="1" applyFill="1" applyBorder="1" applyAlignment="1">
      <alignment horizontal="left" vertical="center" wrapText="1"/>
    </xf>
    <xf numFmtId="0" fontId="7" fillId="0" borderId="3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7" fillId="0" borderId="21" xfId="0" applyFont="1" applyFill="1" applyBorder="1" applyAlignment="1">
      <alignment vertical="center" wrapText="1"/>
    </xf>
    <xf numFmtId="0" fontId="7" fillId="0" borderId="23" xfId="0" applyFont="1" applyFill="1" applyBorder="1" applyAlignment="1">
      <alignment vertical="center" wrapText="1"/>
    </xf>
    <xf numFmtId="0" fontId="7" fillId="0" borderId="23"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0" xfId="4" applyFont="1" applyFill="1" applyBorder="1" applyAlignment="1">
      <alignment vertical="center" wrapText="1"/>
    </xf>
    <xf numFmtId="0" fontId="7" fillId="0" borderId="10" xfId="4" applyFont="1" applyFill="1" applyBorder="1" applyAlignment="1">
      <alignment horizontal="center" vertical="center" wrapText="1"/>
    </xf>
    <xf numFmtId="0" fontId="7" fillId="0" borderId="20" xfId="4" applyFont="1" applyFill="1" applyBorder="1" applyAlignment="1">
      <alignment horizontal="center" vertical="center" wrapText="1"/>
    </xf>
    <xf numFmtId="0" fontId="7" fillId="0" borderId="21" xfId="4" applyFont="1" applyFill="1" applyBorder="1" applyAlignment="1">
      <alignment vertical="center" wrapText="1"/>
    </xf>
    <xf numFmtId="0" fontId="7" fillId="0" borderId="21" xfId="4" applyFont="1" applyFill="1" applyBorder="1" applyAlignment="1">
      <alignment horizontal="center" vertical="center" wrapText="1"/>
    </xf>
    <xf numFmtId="0" fontId="7" fillId="0" borderId="19" xfId="4" applyFont="1" applyFill="1" applyBorder="1" applyAlignment="1">
      <alignment horizontal="center" vertical="center" wrapText="1"/>
    </xf>
    <xf numFmtId="0" fontId="10" fillId="0" borderId="0" xfId="4" applyFont="1" applyFill="1" applyBorder="1" applyAlignment="1">
      <alignment vertical="center" wrapText="1"/>
    </xf>
    <xf numFmtId="0" fontId="12" fillId="0" borderId="0" xfId="0" applyFont="1" applyFill="1" applyBorder="1" applyAlignment="1">
      <alignment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8" xfId="0" applyFont="1" applyFill="1" applyBorder="1" applyAlignment="1">
      <alignment vertical="center"/>
    </xf>
    <xf numFmtId="0" fontId="9" fillId="0" borderId="17" xfId="4" applyFont="1" applyFill="1" applyBorder="1" applyAlignment="1">
      <alignment vertical="center" wrapText="1"/>
    </xf>
    <xf numFmtId="0" fontId="9" fillId="0" borderId="9" xfId="0" applyFont="1" applyFill="1" applyBorder="1" applyAlignment="1">
      <alignment horizontal="center" vertical="center"/>
    </xf>
    <xf numFmtId="0" fontId="9" fillId="0" borderId="22" xfId="0" applyFont="1" applyFill="1" applyBorder="1" applyAlignment="1">
      <alignment vertical="center"/>
    </xf>
    <xf numFmtId="0" fontId="9" fillId="0" borderId="19" xfId="0" applyFont="1" applyFill="1" applyBorder="1" applyAlignment="1">
      <alignment horizontal="center" vertical="center"/>
    </xf>
    <xf numFmtId="0" fontId="9" fillId="0" borderId="22"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4" fontId="10" fillId="0" borderId="6" xfId="0" applyNumberFormat="1"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7" xfId="0" applyFont="1" applyFill="1" applyBorder="1"/>
    <xf numFmtId="0" fontId="9" fillId="0" borderId="1" xfId="4" applyFont="1" applyFill="1" applyBorder="1" applyAlignment="1">
      <alignment wrapText="1"/>
    </xf>
    <xf numFmtId="9" fontId="43" fillId="0" borderId="1" xfId="0" applyNumberFormat="1" applyFont="1" applyFill="1" applyBorder="1" applyAlignment="1">
      <alignment horizontal="center" vertical="center"/>
    </xf>
    <xf numFmtId="0" fontId="9" fillId="0" borderId="1" xfId="0" applyFont="1" applyFill="1" applyBorder="1" applyAlignment="1">
      <alignment wrapText="1"/>
    </xf>
    <xf numFmtId="9" fontId="43" fillId="0" borderId="6" xfId="0" applyNumberFormat="1" applyFont="1" applyFill="1" applyBorder="1" applyAlignment="1">
      <alignment horizontal="center" vertical="center"/>
    </xf>
    <xf numFmtId="0" fontId="9" fillId="0" borderId="8" xfId="0" applyFont="1" applyFill="1" applyBorder="1"/>
    <xf numFmtId="0" fontId="9" fillId="0" borderId="5" xfId="4" applyFont="1" applyFill="1" applyBorder="1" applyAlignment="1">
      <alignment wrapText="1"/>
    </xf>
    <xf numFmtId="0" fontId="9" fillId="0" borderId="2" xfId="4" applyFont="1" applyFill="1" applyBorder="1" applyAlignment="1">
      <alignment wrapText="1"/>
    </xf>
    <xf numFmtId="0" fontId="9" fillId="0" borderId="24" xfId="4" applyFont="1" applyFill="1" applyBorder="1" applyAlignment="1">
      <alignment wrapText="1"/>
    </xf>
    <xf numFmtId="9" fontId="43" fillId="0" borderId="14" xfId="0" applyNumberFormat="1"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0" xfId="4" applyFont="1" applyFill="1" applyBorder="1" applyAlignment="1">
      <alignment wrapText="1"/>
    </xf>
    <xf numFmtId="4" fontId="11" fillId="0" borderId="1" xfId="2" applyNumberFormat="1" applyFont="1" applyFill="1" applyBorder="1" applyAlignment="1" applyProtection="1">
      <alignment vertical="center"/>
    </xf>
    <xf numFmtId="4" fontId="11" fillId="0" borderId="1" xfId="2" applyNumberFormat="1" applyFont="1" applyFill="1" applyBorder="1" applyAlignment="1">
      <alignment vertical="center"/>
    </xf>
    <xf numFmtId="4" fontId="11" fillId="0" borderId="1" xfId="2" applyNumberFormat="1" applyFont="1" applyFill="1" applyBorder="1" applyAlignment="1">
      <alignment horizontal="right" vertical="center"/>
    </xf>
    <xf numFmtId="4" fontId="10" fillId="0" borderId="0" xfId="0" applyNumberFormat="1" applyFont="1" applyFill="1" applyBorder="1" applyAlignment="1">
      <alignment horizontal="center"/>
    </xf>
    <xf numFmtId="0" fontId="9" fillId="0" borderId="17" xfId="4" applyFont="1" applyFill="1" applyBorder="1" applyAlignment="1">
      <alignment wrapText="1"/>
    </xf>
    <xf numFmtId="4" fontId="10" fillId="0" borderId="23" xfId="2" applyNumberFormat="1" applyFont="1" applyFill="1" applyBorder="1" applyAlignment="1" applyProtection="1">
      <alignment horizontal="center" vertical="center" wrapText="1"/>
    </xf>
    <xf numFmtId="0" fontId="9" fillId="0" borderId="12" xfId="0" applyFont="1" applyFill="1" applyBorder="1"/>
    <xf numFmtId="0" fontId="9" fillId="0" borderId="13" xfId="4" applyFont="1" applyFill="1" applyBorder="1" applyAlignment="1">
      <alignment wrapText="1"/>
    </xf>
    <xf numFmtId="4" fontId="10" fillId="0" borderId="10" xfId="2" applyNumberFormat="1" applyFont="1" applyFill="1" applyBorder="1" applyAlignment="1" applyProtection="1">
      <alignment horizontal="center" vertical="center" wrapText="1"/>
    </xf>
    <xf numFmtId="0" fontId="9" fillId="0" borderId="1" xfId="0" applyFont="1" applyFill="1" applyBorder="1"/>
    <xf numFmtId="4" fontId="10" fillId="0" borderId="1" xfId="2"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4" fontId="10" fillId="0" borderId="1" xfId="1" applyNumberFormat="1" applyFont="1" applyBorder="1" applyAlignment="1">
      <alignment horizontal="center" vertical="center" wrapText="1"/>
    </xf>
    <xf numFmtId="9" fontId="9" fillId="0" borderId="1" xfId="3" applyFont="1" applyFill="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4" fontId="10"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4" fontId="11" fillId="0" borderId="1" xfId="2" applyNumberFormat="1" applyFont="1" applyFill="1" applyBorder="1" applyAlignment="1" applyProtection="1"/>
    <xf numFmtId="4" fontId="11" fillId="0" borderId="1" xfId="2" applyNumberFormat="1" applyFont="1" applyFill="1" applyBorder="1"/>
    <xf numFmtId="0" fontId="12" fillId="0" borderId="0" xfId="4" applyFont="1" applyFill="1" applyBorder="1" applyAlignment="1">
      <alignment wrapText="1"/>
    </xf>
    <xf numFmtId="0" fontId="9" fillId="0" borderId="1" xfId="0" applyFont="1" applyFill="1" applyBorder="1" applyAlignment="1">
      <alignment horizontal="center" wrapText="1"/>
    </xf>
    <xf numFmtId="1" fontId="9" fillId="0" borderId="2" xfId="0" applyNumberFormat="1" applyFont="1" applyFill="1" applyBorder="1" applyAlignment="1">
      <alignment horizontal="center" vertical="center"/>
    </xf>
    <xf numFmtId="4" fontId="10" fillId="0" borderId="1" xfId="2" applyNumberFormat="1" applyFont="1" applyFill="1" applyBorder="1" applyAlignment="1">
      <alignment vertical="center"/>
    </xf>
    <xf numFmtId="9" fontId="9" fillId="0" borderId="3" xfId="3" applyFont="1" applyFill="1" applyBorder="1" applyAlignment="1">
      <alignment horizontal="center" vertical="center"/>
    </xf>
    <xf numFmtId="0" fontId="9" fillId="0" borderId="8" xfId="0" applyFont="1" applyFill="1" applyBorder="1" applyAlignment="1">
      <alignment wrapText="1"/>
    </xf>
    <xf numFmtId="0" fontId="9" fillId="0" borderId="8" xfId="0" applyFont="1" applyFill="1" applyBorder="1" applyAlignment="1">
      <alignment horizontal="center" wrapText="1"/>
    </xf>
    <xf numFmtId="1" fontId="9" fillId="0" borderId="17" xfId="0" applyNumberFormat="1" applyFont="1" applyFill="1" applyBorder="1" applyAlignment="1">
      <alignment horizontal="center" vertical="center"/>
    </xf>
    <xf numFmtId="0" fontId="9" fillId="0" borderId="22" xfId="4" applyFont="1" applyFill="1" applyBorder="1" applyAlignment="1">
      <alignment wrapText="1"/>
    </xf>
    <xf numFmtId="0" fontId="9" fillId="0" borderId="22" xfId="4" applyFont="1" applyFill="1" applyBorder="1" applyAlignment="1">
      <alignment horizontal="center" wrapText="1"/>
    </xf>
    <xf numFmtId="0" fontId="9" fillId="0" borderId="22" xfId="4" applyFont="1" applyFill="1" applyBorder="1" applyAlignment="1">
      <alignment horizontal="center" vertical="center" wrapText="1"/>
    </xf>
    <xf numFmtId="1" fontId="9" fillId="0" borderId="18" xfId="0" applyNumberFormat="1" applyFont="1" applyFill="1" applyBorder="1" applyAlignment="1">
      <alignment horizontal="center" vertical="center"/>
    </xf>
    <xf numFmtId="0" fontId="9" fillId="0" borderId="8" xfId="4" applyFont="1" applyFill="1" applyBorder="1" applyAlignment="1">
      <alignment horizontal="center" wrapText="1"/>
    </xf>
    <xf numFmtId="0" fontId="9" fillId="0" borderId="8" xfId="4" applyFont="1" applyFill="1" applyBorder="1" applyAlignment="1">
      <alignment horizontal="center" vertical="center" wrapText="1"/>
    </xf>
    <xf numFmtId="0" fontId="9" fillId="0" borderId="22" xfId="4" applyFont="1" applyFill="1" applyBorder="1" applyAlignment="1">
      <alignment horizontal="center" vertical="center"/>
    </xf>
    <xf numFmtId="0" fontId="9" fillId="0" borderId="4" xfId="4" applyFont="1" applyFill="1" applyBorder="1" applyAlignment="1">
      <alignment wrapText="1"/>
    </xf>
    <xf numFmtId="0" fontId="9" fillId="0" borderId="4" xfId="4" applyFont="1" applyFill="1" applyBorder="1" applyAlignment="1">
      <alignment horizontal="center" wrapText="1"/>
    </xf>
    <xf numFmtId="0" fontId="9" fillId="0" borderId="12" xfId="4" applyFont="1" applyFill="1" applyBorder="1" applyAlignment="1">
      <alignment horizontal="center" vertical="center"/>
    </xf>
    <xf numFmtId="1" fontId="9" fillId="0" borderId="13" xfId="0" applyNumberFormat="1"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0" fontId="9" fillId="0" borderId="1" xfId="4" applyFont="1" applyFill="1" applyBorder="1" applyAlignment="1">
      <alignment horizontal="center" wrapText="1"/>
    </xf>
    <xf numFmtId="0" fontId="9" fillId="0" borderId="1" xfId="4" applyFont="1" applyFill="1" applyBorder="1" applyAlignment="1">
      <alignment horizontal="center" vertical="center"/>
    </xf>
    <xf numFmtId="2" fontId="10" fillId="0" borderId="6" xfId="0" applyNumberFormat="1" applyFont="1" applyFill="1" applyBorder="1" applyAlignment="1" applyProtection="1">
      <alignment horizontal="right" vertical="center"/>
    </xf>
    <xf numFmtId="9" fontId="9" fillId="0" borderId="26" xfId="3" applyFont="1" applyFill="1" applyBorder="1" applyAlignment="1">
      <alignment horizontal="center" vertical="center"/>
    </xf>
    <xf numFmtId="0" fontId="9" fillId="0" borderId="0" xfId="4" applyFont="1" applyFill="1" applyBorder="1" applyAlignment="1">
      <alignment horizontal="center"/>
    </xf>
    <xf numFmtId="0" fontId="5" fillId="0" borderId="22" xfId="0" applyFont="1" applyFill="1" applyBorder="1" applyAlignment="1">
      <alignment vertical="center"/>
    </xf>
    <xf numFmtId="0" fontId="5" fillId="0" borderId="1" xfId="4" applyFont="1" applyFill="1" applyBorder="1" applyAlignment="1">
      <alignment vertical="center" wrapText="1"/>
    </xf>
    <xf numFmtId="9" fontId="7" fillId="0" borderId="1" xfId="1" applyNumberFormat="1" applyFont="1" applyFill="1" applyBorder="1" applyAlignment="1" applyProtection="1">
      <alignment vertical="center"/>
    </xf>
    <xf numFmtId="0" fontId="7" fillId="0" borderId="3"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8" xfId="0" applyFont="1" applyFill="1" applyBorder="1" applyAlignment="1">
      <alignment vertical="center" wrapText="1"/>
    </xf>
    <xf numFmtId="0" fontId="7" fillId="0" borderId="1" xfId="0" applyFont="1" applyFill="1" applyBorder="1" applyAlignment="1">
      <alignment horizontal="center" vertical="center" wrapText="1"/>
    </xf>
    <xf numFmtId="0" fontId="44" fillId="0" borderId="0" xfId="0" applyFont="1" applyFill="1" applyBorder="1"/>
    <xf numFmtId="0" fontId="45" fillId="0" borderId="0" xfId="0" applyFont="1" applyFill="1" applyBorder="1" applyAlignment="1">
      <alignment vertical="top" wrapText="1"/>
    </xf>
    <xf numFmtId="0" fontId="46" fillId="0" borderId="0" xfId="0" applyFont="1" applyFill="1" applyBorder="1" applyAlignment="1">
      <alignment horizontal="center" wrapText="1"/>
    </xf>
    <xf numFmtId="0" fontId="44" fillId="0" borderId="0" xfId="0" applyFont="1" applyFill="1" applyBorder="1" applyAlignment="1">
      <alignment horizontal="center" wrapText="1"/>
    </xf>
    <xf numFmtId="1" fontId="44" fillId="0" borderId="0" xfId="0" applyNumberFormat="1" applyFont="1" applyFill="1" applyBorder="1" applyAlignment="1">
      <alignment horizontal="center"/>
    </xf>
    <xf numFmtId="4" fontId="45" fillId="0" borderId="0" xfId="0" applyNumberFormat="1" applyFont="1" applyFill="1" applyBorder="1" applyAlignment="1">
      <alignment horizontal="center"/>
    </xf>
    <xf numFmtId="4" fontId="44" fillId="0" borderId="0" xfId="0" applyNumberFormat="1" applyFont="1" applyFill="1" applyBorder="1" applyAlignment="1" applyProtection="1">
      <alignment vertical="center" wrapText="1"/>
    </xf>
    <xf numFmtId="4" fontId="44" fillId="0" borderId="0" xfId="0" applyNumberFormat="1" applyFont="1" applyFill="1" applyBorder="1"/>
    <xf numFmtId="4" fontId="44" fillId="0" borderId="0" xfId="1" applyNumberFormat="1" applyFont="1" applyFill="1" applyBorder="1" applyAlignment="1" applyProtection="1"/>
    <xf numFmtId="4" fontId="44" fillId="0" borderId="0" xfId="0" applyNumberFormat="1" applyFont="1" applyFill="1" applyBorder="1" applyAlignment="1">
      <alignment horizontal="right" vertical="center"/>
    </xf>
    <xf numFmtId="0" fontId="45" fillId="2" borderId="1" xfId="0" applyFont="1" applyFill="1" applyBorder="1" applyAlignment="1">
      <alignment horizontal="center" vertical="center"/>
    </xf>
    <xf numFmtId="0" fontId="45"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1" fontId="45" fillId="2" borderId="1" xfId="0" applyNumberFormat="1" applyFont="1" applyFill="1" applyBorder="1" applyAlignment="1">
      <alignment horizontal="center" vertical="center" wrapText="1"/>
    </xf>
    <xf numFmtId="4" fontId="45" fillId="2" borderId="1" xfId="0" applyNumberFormat="1" applyFont="1" applyFill="1" applyBorder="1" applyAlignment="1">
      <alignment horizontal="center" vertical="center" wrapText="1"/>
    </xf>
    <xf numFmtId="164" fontId="45" fillId="2" borderId="1" xfId="0" applyNumberFormat="1" applyFont="1" applyFill="1" applyBorder="1" applyAlignment="1">
      <alignment horizontal="center" vertical="center"/>
    </xf>
    <xf numFmtId="4" fontId="46" fillId="2" borderId="1" xfId="0" applyNumberFormat="1" applyFont="1" applyFill="1" applyBorder="1" applyAlignment="1">
      <alignment horizontal="center" vertical="center" wrapText="1"/>
    </xf>
    <xf numFmtId="4" fontId="45" fillId="2" borderId="1" xfId="1" applyNumberFormat="1" applyFont="1" applyFill="1" applyBorder="1" applyAlignment="1" applyProtection="1">
      <alignment horizontal="center" vertical="center" wrapText="1"/>
    </xf>
    <xf numFmtId="0" fontId="45" fillId="3" borderId="1" xfId="0" applyFont="1" applyFill="1" applyBorder="1" applyAlignment="1">
      <alignment horizontal="center" vertical="center" wrapText="1"/>
    </xf>
    <xf numFmtId="0" fontId="44" fillId="0" borderId="4" xfId="0" applyFont="1" applyFill="1" applyBorder="1"/>
    <xf numFmtId="0" fontId="47" fillId="0" borderId="13" xfId="4" applyFont="1" applyFill="1" applyBorder="1" applyAlignment="1">
      <alignment wrapText="1"/>
    </xf>
    <xf numFmtId="0" fontId="44" fillId="0" borderId="1" xfId="4" applyFont="1" applyFill="1" applyBorder="1" applyAlignment="1">
      <alignment wrapText="1"/>
    </xf>
    <xf numFmtId="0" fontId="44" fillId="0" borderId="10" xfId="0" applyFont="1" applyFill="1" applyBorder="1" applyAlignment="1">
      <alignment vertical="center"/>
    </xf>
    <xf numFmtId="1" fontId="44" fillId="0" borderId="12" xfId="0" applyNumberFormat="1" applyFont="1" applyFill="1" applyBorder="1" applyAlignment="1">
      <alignment horizontal="center" vertical="center"/>
    </xf>
    <xf numFmtId="4" fontId="45" fillId="0" borderId="12" xfId="0" applyNumberFormat="1" applyFont="1" applyFill="1" applyBorder="1" applyAlignment="1" applyProtection="1">
      <alignment vertical="center" wrapText="1"/>
    </xf>
    <xf numFmtId="9" fontId="47" fillId="0" borderId="13" xfId="1" applyNumberFormat="1" applyFont="1" applyFill="1" applyBorder="1" applyAlignment="1" applyProtection="1">
      <alignment vertical="center"/>
    </xf>
    <xf numFmtId="0" fontId="44" fillId="0" borderId="1" xfId="0" applyFont="1" applyFill="1" applyBorder="1"/>
    <xf numFmtId="0" fontId="47" fillId="0" borderId="1" xfId="4" applyFont="1" applyFill="1" applyBorder="1" applyAlignment="1">
      <alignment wrapText="1"/>
    </xf>
    <xf numFmtId="0" fontId="44" fillId="0" borderId="1" xfId="0" applyFont="1" applyFill="1" applyBorder="1" applyAlignment="1">
      <alignment vertical="center"/>
    </xf>
    <xf numFmtId="1" fontId="44" fillId="0" borderId="1" xfId="0" applyNumberFormat="1" applyFont="1" applyFill="1" applyBorder="1" applyAlignment="1">
      <alignment horizontal="center" vertical="center"/>
    </xf>
    <xf numFmtId="4" fontId="45" fillId="0" borderId="1" xfId="0" applyNumberFormat="1" applyFont="1" applyFill="1" applyBorder="1" applyAlignment="1" applyProtection="1">
      <alignment vertical="center" wrapText="1"/>
    </xf>
    <xf numFmtId="9" fontId="47" fillId="0" borderId="1" xfId="1" applyNumberFormat="1" applyFont="1" applyFill="1" applyBorder="1" applyAlignment="1" applyProtection="1">
      <alignment vertical="center"/>
    </xf>
    <xf numFmtId="0" fontId="47" fillId="0" borderId="0" xfId="0" applyFont="1" applyFill="1" applyBorder="1" applyAlignment="1">
      <alignment vertical="top" wrapText="1"/>
    </xf>
    <xf numFmtId="0" fontId="44" fillId="0" borderId="0" xfId="0" applyFont="1" applyFill="1" applyBorder="1" applyAlignment="1">
      <alignment horizontal="center"/>
    </xf>
    <xf numFmtId="4" fontId="46" fillId="0" borderId="0" xfId="0" applyNumberFormat="1" applyFont="1" applyFill="1" applyBorder="1" applyAlignment="1" applyProtection="1">
      <alignment horizontal="center" vertical="center" wrapText="1"/>
    </xf>
    <xf numFmtId="4" fontId="48" fillId="0" borderId="1" xfId="1" applyNumberFormat="1" applyFont="1" applyFill="1" applyBorder="1" applyAlignment="1" applyProtection="1">
      <alignment horizontal="center"/>
    </xf>
    <xf numFmtId="4" fontId="48" fillId="0" borderId="1" xfId="0" applyNumberFormat="1" applyFont="1" applyFill="1" applyBorder="1" applyAlignment="1">
      <alignment horizontal="center"/>
    </xf>
    <xf numFmtId="4" fontId="48" fillId="0" borderId="1" xfId="0" applyNumberFormat="1" applyFont="1" applyFill="1" applyBorder="1" applyAlignment="1">
      <alignment horizontal="right" vertical="center"/>
    </xf>
    <xf numFmtId="4" fontId="11" fillId="0"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31" fillId="0" borderId="0" xfId="0" applyFont="1" applyBorder="1" applyAlignment="1">
      <alignment horizontal="center" vertical="center" wrapText="1"/>
    </xf>
    <xf numFmtId="0" fontId="47"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7" xfId="0" applyFont="1" applyBorder="1" applyAlignment="1">
      <alignment horizontal="center" vertical="center" wrapText="1"/>
    </xf>
    <xf numFmtId="0" fontId="19" fillId="0" borderId="0" xfId="0" applyFont="1" applyBorder="1" applyAlignment="1">
      <alignment horizontal="center" vertical="center" wrapText="1"/>
    </xf>
    <xf numFmtId="0" fontId="47" fillId="0" borderId="0" xfId="0" applyFont="1" applyFill="1" applyBorder="1" applyAlignment="1">
      <alignment horizontal="center" vertical="center" wrapText="1"/>
    </xf>
    <xf numFmtId="0" fontId="37"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6" fillId="0" borderId="0" xfId="0" applyFont="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left" wrapText="1"/>
    </xf>
    <xf numFmtId="0" fontId="9" fillId="0" borderId="8" xfId="0" applyFont="1" applyFill="1" applyBorder="1" applyAlignment="1">
      <alignment vertical="center" wrapText="1"/>
    </xf>
    <xf numFmtId="0" fontId="9" fillId="0" borderId="22" xfId="4" applyFont="1" applyFill="1" applyBorder="1" applyAlignment="1">
      <alignment vertical="center" wrapText="1"/>
    </xf>
    <xf numFmtId="0" fontId="9" fillId="0" borderId="8" xfId="4" applyFont="1" applyFill="1" applyBorder="1" applyAlignment="1">
      <alignment vertical="center" wrapText="1"/>
    </xf>
    <xf numFmtId="0" fontId="9" fillId="0" borderId="22" xfId="4" applyFont="1" applyFill="1" applyBorder="1" applyAlignment="1">
      <alignment vertical="center"/>
    </xf>
    <xf numFmtId="0" fontId="9" fillId="0" borderId="4" xfId="4" applyFont="1" applyFill="1" applyBorder="1" applyAlignment="1">
      <alignment vertical="center" wrapText="1"/>
    </xf>
    <xf numFmtId="0" fontId="9" fillId="0" borderId="21" xfId="4" applyFont="1" applyFill="1" applyBorder="1" applyAlignment="1">
      <alignment horizontal="center" wrapText="1"/>
    </xf>
    <xf numFmtId="0" fontId="9" fillId="0" borderId="12" xfId="4" applyFont="1" applyFill="1" applyBorder="1" applyAlignment="1">
      <alignment wrapText="1"/>
    </xf>
    <xf numFmtId="0" fontId="9" fillId="0" borderId="8" xfId="4" applyFont="1" applyFill="1" applyBorder="1"/>
    <xf numFmtId="0" fontId="10" fillId="0" borderId="1" xfId="0" applyFont="1" applyFill="1" applyBorder="1" applyAlignment="1">
      <alignment vertical="center"/>
    </xf>
    <xf numFmtId="1" fontId="9" fillId="0" borderId="1" xfId="0" applyNumberFormat="1" applyFont="1" applyFill="1" applyBorder="1" applyAlignment="1">
      <alignment vertical="center"/>
    </xf>
    <xf numFmtId="4" fontId="10" fillId="0" borderId="6" xfId="0" applyNumberFormat="1" applyFont="1" applyFill="1" applyBorder="1" applyAlignment="1">
      <alignment horizontal="center" vertical="center"/>
    </xf>
    <xf numFmtId="0" fontId="0" fillId="0" borderId="1" xfId="0" applyFont="1" applyBorder="1"/>
    <xf numFmtId="4" fontId="0" fillId="0" borderId="1" xfId="0" applyNumberFormat="1" applyFont="1" applyBorder="1"/>
    <xf numFmtId="4" fontId="11" fillId="0" borderId="1" xfId="0" applyNumberFormat="1" applyFont="1" applyBorder="1"/>
    <xf numFmtId="4" fontId="11" fillId="0" borderId="1" xfId="0" applyNumberFormat="1" applyFont="1" applyBorder="1" applyAlignment="1">
      <alignment horizontal="right" vertical="center"/>
    </xf>
    <xf numFmtId="4" fontId="11" fillId="0" borderId="0" xfId="2" applyNumberFormat="1" applyFont="1" applyFill="1" applyBorder="1" applyAlignment="1" applyProtection="1"/>
    <xf numFmtId="4" fontId="11" fillId="0" borderId="0" xfId="2" applyNumberFormat="1" applyFont="1" applyFill="1" applyBorder="1"/>
    <xf numFmtId="4" fontId="11" fillId="0" borderId="0" xfId="2" applyNumberFormat="1" applyFont="1" applyFill="1" applyBorder="1" applyAlignment="1">
      <alignment horizontal="right" vertical="center"/>
    </xf>
    <xf numFmtId="0" fontId="9" fillId="0" borderId="3" xfId="0" applyFont="1" applyFill="1" applyBorder="1" applyAlignment="1">
      <alignment horizontal="center" vertical="center"/>
    </xf>
    <xf numFmtId="0" fontId="9" fillId="0" borderId="24" xfId="4" applyFont="1" applyFill="1" applyBorder="1" applyAlignment="1">
      <alignment vertical="center" wrapText="1"/>
    </xf>
    <xf numFmtId="0" fontId="9" fillId="0" borderId="2" xfId="4" applyFont="1" applyFill="1" applyBorder="1" applyAlignment="1">
      <alignment vertical="center" wrapText="1"/>
    </xf>
    <xf numFmtId="0" fontId="9" fillId="0" borderId="13" xfId="4" applyFont="1" applyFill="1" applyBorder="1" applyAlignment="1">
      <alignment vertical="center" wrapText="1"/>
    </xf>
    <xf numFmtId="0" fontId="7" fillId="0" borderId="18" xfId="4" applyFont="1" applyFill="1" applyBorder="1" applyAlignment="1">
      <alignment vertical="center" wrapText="1"/>
    </xf>
    <xf numFmtId="0" fontId="5" fillId="0" borderId="0" xfId="4" applyFont="1" applyFill="1" applyBorder="1" applyAlignment="1">
      <alignment vertical="center" wrapText="1"/>
    </xf>
    <xf numFmtId="0" fontId="5" fillId="0" borderId="1" xfId="4" applyFont="1" applyFill="1" applyBorder="1" applyAlignment="1">
      <alignment horizontal="center" vertical="center"/>
    </xf>
    <xf numFmtId="1" fontId="5" fillId="0" borderId="19" xfId="4" applyNumberFormat="1" applyFont="1" applyFill="1" applyBorder="1" applyAlignment="1">
      <alignment horizontal="center" vertical="center"/>
    </xf>
    <xf numFmtId="0" fontId="5" fillId="0" borderId="6" xfId="4" applyFont="1" applyFill="1" applyBorder="1" applyAlignment="1">
      <alignment vertical="center" wrapText="1"/>
    </xf>
    <xf numFmtId="1" fontId="5" fillId="0" borderId="0" xfId="4" applyNumberFormat="1" applyFont="1" applyFill="1" applyBorder="1" applyAlignment="1">
      <alignment horizontal="center" vertical="center"/>
    </xf>
    <xf numFmtId="4" fontId="8" fillId="0" borderId="6" xfId="0" applyNumberFormat="1" applyFont="1" applyFill="1" applyBorder="1" applyAlignment="1" applyProtection="1">
      <alignment vertical="center" wrapText="1"/>
    </xf>
    <xf numFmtId="1" fontId="5" fillId="0" borderId="1" xfId="4" applyNumberFormat="1" applyFont="1" applyFill="1" applyBorder="1" applyAlignment="1">
      <alignment horizontal="center" vertical="center"/>
    </xf>
    <xf numFmtId="0" fontId="7" fillId="0" borderId="2" xfId="0" applyFont="1" applyFill="1" applyBorder="1" applyAlignment="1">
      <alignment vertical="center"/>
    </xf>
    <xf numFmtId="4" fontId="4" fillId="0" borderId="1" xfId="2" applyNumberFormat="1" applyFont="1" applyFill="1" applyBorder="1" applyAlignment="1" applyProtection="1">
      <alignment horizontal="center" vertical="center"/>
    </xf>
    <xf numFmtId="4" fontId="4" fillId="0" borderId="1" xfId="2" applyNumberFormat="1" applyFont="1" applyFill="1" applyBorder="1" applyAlignment="1">
      <alignment horizontal="center" vertical="center"/>
    </xf>
    <xf numFmtId="4" fontId="4" fillId="0" borderId="1" xfId="2" applyNumberFormat="1" applyFont="1" applyFill="1" applyBorder="1" applyAlignment="1">
      <alignment horizontal="right" vertical="center"/>
    </xf>
    <xf numFmtId="0" fontId="8" fillId="0" borderId="0" xfId="4" applyFont="1" applyFill="1" applyBorder="1" applyAlignment="1">
      <alignment vertical="center" wrapText="1"/>
    </xf>
    <xf numFmtId="4" fontId="8" fillId="0" borderId="0" xfId="0" applyNumberFormat="1" applyFont="1" applyFill="1" applyBorder="1" applyAlignment="1" applyProtection="1">
      <alignment vertical="center" wrapText="1"/>
    </xf>
    <xf numFmtId="0" fontId="7" fillId="0" borderId="1" xfId="0" applyFont="1" applyFill="1" applyBorder="1" applyAlignment="1">
      <alignment horizontal="left" vertical="center" wrapText="1"/>
    </xf>
    <xf numFmtId="0" fontId="5" fillId="0" borderId="21" xfId="0" applyFont="1" applyFill="1" applyBorder="1" applyAlignment="1">
      <alignment horizontal="center" vertical="center"/>
    </xf>
    <xf numFmtId="1" fontId="5" fillId="0" borderId="17" xfId="0" applyNumberFormat="1" applyFont="1" applyFill="1" applyBorder="1" applyAlignment="1">
      <alignment horizontal="right" vertical="center"/>
    </xf>
    <xf numFmtId="4" fontId="6" fillId="0" borderId="1" xfId="0" applyNumberFormat="1" applyFont="1" applyFill="1" applyBorder="1" applyAlignment="1" applyProtection="1">
      <alignment vertical="center" wrapText="1"/>
    </xf>
    <xf numFmtId="4" fontId="21" fillId="0" borderId="0" xfId="0" applyNumberFormat="1" applyFont="1" applyBorder="1"/>
    <xf numFmtId="4" fontId="19" fillId="0" borderId="0" xfId="0" applyNumberFormat="1" applyFont="1" applyBorder="1" applyAlignment="1">
      <alignment horizontal="right" vertical="center"/>
    </xf>
    <xf numFmtId="0" fontId="7"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4" fontId="45" fillId="0" borderId="14" xfId="0" applyNumberFormat="1" applyFont="1" applyFill="1" applyBorder="1" applyAlignment="1" applyProtection="1">
      <alignment horizontal="center" vertical="center" wrapText="1"/>
    </xf>
    <xf numFmtId="0" fontId="47" fillId="0" borderId="1" xfId="4" applyFont="1" applyFill="1" applyBorder="1" applyAlignment="1">
      <alignment horizontal="center" vertical="center" wrapText="1"/>
    </xf>
    <xf numFmtId="3" fontId="15" fillId="0" borderId="1" xfId="0" applyNumberFormat="1" applyFont="1" applyFill="1" applyBorder="1" applyAlignment="1" applyProtection="1">
      <alignment vertical="center" wrapText="1"/>
    </xf>
    <xf numFmtId="1" fontId="8" fillId="0" borderId="1"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xf numFmtId="4" fontId="8" fillId="0" borderId="0" xfId="0" applyNumberFormat="1" applyFont="1"/>
    <xf numFmtId="0" fontId="8" fillId="0" borderId="1" xfId="0" applyFont="1" applyBorder="1" applyAlignment="1">
      <alignment vertical="center" wrapText="1"/>
    </xf>
    <xf numFmtId="9" fontId="7" fillId="0" borderId="2" xfId="0" applyNumberFormat="1" applyFont="1" applyBorder="1" applyAlignment="1">
      <alignment vertical="center"/>
    </xf>
    <xf numFmtId="0" fontId="7" fillId="0" borderId="3" xfId="0" applyFont="1" applyBorder="1" applyAlignment="1">
      <alignment horizontal="center" vertical="center" wrapText="1"/>
    </xf>
    <xf numFmtId="0" fontId="8" fillId="0" borderId="0" xfId="0" applyFont="1" applyBorder="1" applyAlignment="1">
      <alignment vertical="center" wrapText="1"/>
    </xf>
    <xf numFmtId="0" fontId="3" fillId="0" borderId="11" xfId="0" applyFont="1" applyBorder="1"/>
    <xf numFmtId="0" fontId="7" fillId="0" borderId="11" xfId="0" applyFont="1" applyBorder="1"/>
    <xf numFmtId="1" fontId="3" fillId="0" borderId="11" xfId="0" applyNumberFormat="1" applyFont="1" applyBorder="1"/>
    <xf numFmtId="4" fontId="8" fillId="0" borderId="11" xfId="0" applyNumberFormat="1" applyFont="1" applyFill="1" applyBorder="1" applyAlignment="1" applyProtection="1">
      <alignment horizontal="center" vertical="center" wrapText="1"/>
    </xf>
    <xf numFmtId="9" fontId="3" fillId="0" borderId="11" xfId="0" applyNumberFormat="1" applyFont="1" applyBorder="1"/>
    <xf numFmtId="4" fontId="3" fillId="0" borderId="11" xfId="0" applyNumberFormat="1" applyFont="1" applyBorder="1"/>
    <xf numFmtId="4" fontId="4" fillId="0" borderId="1" xfId="1" applyNumberFormat="1" applyFont="1" applyFill="1" applyBorder="1" applyAlignment="1" applyProtection="1">
      <alignment vertical="center"/>
    </xf>
    <xf numFmtId="4" fontId="4" fillId="0" borderId="1" xfId="1"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5" fillId="0" borderId="0" xfId="0" applyNumberFormat="1" applyFont="1" applyFill="1" applyBorder="1" applyAlignment="1">
      <alignment horizontal="center"/>
    </xf>
    <xf numFmtId="0" fontId="5" fillId="0" borderId="1"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6" applyFont="1" applyFill="1" applyBorder="1" applyAlignment="1">
      <alignment vertical="center" wrapText="1"/>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0" fontId="7" fillId="0" borderId="1" xfId="0" applyFont="1" applyBorder="1" applyAlignment="1">
      <alignment horizontal="left" vertical="center" wrapText="1"/>
    </xf>
    <xf numFmtId="0" fontId="3" fillId="0" borderId="1" xfId="0" applyFont="1" applyBorder="1" applyAlignment="1">
      <alignment horizontal="center" vertical="center"/>
    </xf>
    <xf numFmtId="9" fontId="7" fillId="0" borderId="20" xfId="1" applyNumberFormat="1" applyFont="1" applyFill="1" applyBorder="1" applyAlignment="1" applyProtection="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Border="1" applyAlignment="1">
      <alignment vertical="top" wrapText="1"/>
    </xf>
    <xf numFmtId="0" fontId="6" fillId="0" borderId="3" xfId="0" applyFont="1" applyFill="1" applyBorder="1" applyAlignment="1">
      <alignment vertical="center" wrapText="1"/>
    </xf>
    <xf numFmtId="0" fontId="5" fillId="0" borderId="3" xfId="0" applyFont="1" applyFill="1" applyBorder="1" applyAlignment="1">
      <alignment vertical="center"/>
    </xf>
    <xf numFmtId="1" fontId="5" fillId="0" borderId="1"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4" fontId="6" fillId="0" borderId="1" xfId="0" applyNumberFormat="1" applyFont="1" applyFill="1" applyBorder="1" applyAlignment="1">
      <alignment vertical="center"/>
    </xf>
    <xf numFmtId="4" fontId="4" fillId="0" borderId="1" xfId="1" applyNumberFormat="1" applyFont="1" applyFill="1" applyBorder="1" applyAlignment="1" applyProtection="1"/>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6" xfId="0" applyFont="1" applyFill="1" applyBorder="1" applyAlignment="1">
      <alignment horizontal="center" vertical="center"/>
    </xf>
    <xf numFmtId="0" fontId="7" fillId="0" borderId="6" xfId="4" applyFont="1" applyFill="1" applyBorder="1" applyAlignment="1">
      <alignment wrapText="1"/>
    </xf>
    <xf numFmtId="164" fontId="5" fillId="0" borderId="6" xfId="0" applyNumberFormat="1" applyFont="1" applyFill="1" applyBorder="1" applyAlignment="1">
      <alignment vertical="center" wrapText="1"/>
    </xf>
    <xf numFmtId="1" fontId="5" fillId="0" borderId="6" xfId="0" applyNumberFormat="1" applyFont="1" applyFill="1" applyBorder="1" applyAlignment="1">
      <alignment horizontal="center" vertical="center"/>
    </xf>
    <xf numFmtId="4" fontId="8" fillId="0" borderId="26" xfId="0" applyNumberFormat="1" applyFont="1" applyFill="1" applyBorder="1" applyAlignment="1" applyProtection="1">
      <alignment vertical="center" wrapText="1"/>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5" fillId="0" borderId="1" xfId="0" applyNumberFormat="1" applyFont="1" applyFill="1" applyBorder="1" applyAlignment="1">
      <alignment vertical="center" wrapText="1"/>
    </xf>
    <xf numFmtId="0" fontId="7" fillId="0" borderId="0" xfId="4" applyFont="1" applyFill="1" applyBorder="1" applyAlignment="1">
      <alignment wrapText="1"/>
    </xf>
    <xf numFmtId="0" fontId="7" fillId="0" borderId="0" xfId="0" applyFont="1" applyFill="1" applyBorder="1" applyAlignment="1">
      <alignment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1" xfId="0" applyFont="1" applyFill="1" applyBorder="1"/>
    <xf numFmtId="0" fontId="5" fillId="0" borderId="1" xfId="4" applyFont="1" applyFill="1" applyBorder="1" applyAlignment="1">
      <alignment horizontal="center" vertical="center" wrapText="1"/>
    </xf>
    <xf numFmtId="0" fontId="7" fillId="0" borderId="0" xfId="0" applyFont="1" applyFill="1" applyBorder="1" applyAlignment="1">
      <alignment vertical="top" wrapText="1"/>
    </xf>
    <xf numFmtId="4" fontId="4" fillId="0" borderId="14" xfId="0" applyNumberFormat="1" applyFont="1" applyFill="1" applyBorder="1" applyAlignment="1">
      <alignment horizontal="center"/>
    </xf>
    <xf numFmtId="4" fontId="4" fillId="0" borderId="14" xfId="0" applyNumberFormat="1" applyFont="1" applyFill="1" applyBorder="1" applyAlignment="1">
      <alignment horizontal="right" vertical="center"/>
    </xf>
    <xf numFmtId="4" fontId="4" fillId="0" borderId="14" xfId="0" applyNumberFormat="1" applyFont="1" applyBorder="1"/>
    <xf numFmtId="4" fontId="4" fillId="0" borderId="14" xfId="0" applyNumberFormat="1" applyFont="1" applyBorder="1" applyAlignment="1">
      <alignment horizontal="right" vertical="center"/>
    </xf>
    <xf numFmtId="0" fontId="7" fillId="0" borderId="6" xfId="0" applyFont="1" applyFill="1" applyBorder="1" applyAlignment="1">
      <alignment vertical="center"/>
    </xf>
    <xf numFmtId="1" fontId="8" fillId="0" borderId="6" xfId="0" applyNumberFormat="1" applyFont="1" applyFill="1" applyBorder="1" applyAlignment="1">
      <alignment horizontal="center" vertical="center"/>
    </xf>
    <xf numFmtId="4" fontId="8" fillId="0" borderId="6" xfId="0" applyNumberFormat="1" applyFont="1" applyFill="1" applyBorder="1" applyAlignment="1" applyProtection="1">
      <alignment horizontal="center" vertical="center" wrapText="1"/>
    </xf>
    <xf numFmtId="0" fontId="12" fillId="0" borderId="0" xfId="0" applyFont="1" applyFill="1" applyBorder="1" applyAlignment="1">
      <alignment vertical="center"/>
    </xf>
    <xf numFmtId="0" fontId="9" fillId="0" borderId="0" xfId="0" applyFont="1" applyFill="1" applyBorder="1" applyAlignment="1">
      <alignment vertical="center" wrapText="1"/>
    </xf>
    <xf numFmtId="1" fontId="7" fillId="0" borderId="0" xfId="0" applyNumberFormat="1" applyFont="1"/>
    <xf numFmtId="4" fontId="7" fillId="0" borderId="0" xfId="0" applyNumberFormat="1" applyFont="1"/>
    <xf numFmtId="0" fontId="7" fillId="0" borderId="1" xfId="8" applyFont="1" applyBorder="1" applyAlignment="1">
      <alignment wrapText="1"/>
    </xf>
    <xf numFmtId="0" fontId="7" fillId="0" borderId="1" xfId="8" applyFont="1" applyBorder="1"/>
    <xf numFmtId="4" fontId="10" fillId="0" borderId="14" xfId="0" applyNumberFormat="1" applyFont="1" applyFill="1" applyBorder="1" applyAlignment="1">
      <alignment horizontal="center" vertical="center"/>
    </xf>
    <xf numFmtId="4" fontId="0" fillId="0" borderId="0" xfId="3" applyNumberFormat="1" applyFont="1" applyFill="1" applyBorder="1" applyAlignment="1">
      <alignment horizontal="center" vertical="center"/>
    </xf>
    <xf numFmtId="4" fontId="11" fillId="0" borderId="1" xfId="2" applyNumberFormat="1" applyFont="1" applyFill="1" applyBorder="1" applyAlignment="1" applyProtection="1">
      <alignment horizontal="center" vertical="center"/>
    </xf>
    <xf numFmtId="4" fontId="11" fillId="0" borderId="1" xfId="2" applyNumberFormat="1" applyFont="1" applyFill="1" applyBorder="1" applyAlignment="1">
      <alignment horizontal="center" vertical="center"/>
    </xf>
    <xf numFmtId="0" fontId="7" fillId="0" borderId="1" xfId="0" applyFont="1" applyFill="1" applyBorder="1"/>
    <xf numFmtId="0" fontId="7" fillId="0" borderId="8" xfId="0" applyFont="1" applyFill="1" applyBorder="1" applyAlignment="1">
      <alignment wrapText="1"/>
    </xf>
    <xf numFmtId="0" fontId="7" fillId="0" borderId="8" xfId="0" applyFont="1" applyFill="1" applyBorder="1" applyAlignment="1">
      <alignment horizontal="center" wrapText="1"/>
    </xf>
    <xf numFmtId="1" fontId="7" fillId="0" borderId="17" xfId="0" applyNumberFormat="1" applyFont="1" applyFill="1" applyBorder="1" applyAlignment="1">
      <alignment horizontal="center" vertical="center"/>
    </xf>
    <xf numFmtId="4" fontId="8" fillId="0" borderId="1" xfId="2" applyNumberFormat="1" applyFont="1" applyFill="1" applyBorder="1" applyAlignment="1">
      <alignment vertical="center"/>
    </xf>
    <xf numFmtId="9" fontId="7" fillId="0" borderId="3" xfId="3" applyFont="1" applyFill="1" applyBorder="1" applyAlignment="1">
      <alignment horizontal="center" vertical="center"/>
    </xf>
    <xf numFmtId="166" fontId="3" fillId="0" borderId="14" xfId="1" applyNumberFormat="1" applyFont="1" applyFill="1" applyBorder="1" applyAlignment="1" applyProtection="1">
      <alignment vertical="center"/>
    </xf>
    <xf numFmtId="4" fontId="11"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4" fontId="8" fillId="0" borderId="11" xfId="0" applyNumberFormat="1" applyFont="1" applyFill="1" applyBorder="1" applyAlignment="1" applyProtection="1">
      <alignment vertical="center" wrapText="1"/>
    </xf>
    <xf numFmtId="1" fontId="7" fillId="0" borderId="1" xfId="0" applyNumberFormat="1" applyFont="1" applyBorder="1"/>
    <xf numFmtId="0" fontId="44" fillId="0" borderId="6" xfId="4" applyFont="1" applyFill="1" applyBorder="1" applyAlignment="1">
      <alignment horizontal="center" vertical="center" wrapText="1"/>
    </xf>
    <xf numFmtId="0" fontId="10"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8" xfId="4" applyFont="1" applyFill="1" applyBorder="1" applyAlignment="1">
      <alignment horizontal="center" vertical="center" wrapText="1"/>
    </xf>
    <xf numFmtId="0" fontId="9" fillId="0" borderId="12" xfId="4" applyFont="1" applyFill="1" applyBorder="1" applyAlignment="1">
      <alignment vertical="center" wrapText="1"/>
    </xf>
    <xf numFmtId="0" fontId="9" fillId="0" borderId="12"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1" xfId="4" applyFont="1" applyFill="1" applyBorder="1" applyAlignment="1">
      <alignment horizontal="center" vertical="center" wrapText="1"/>
    </xf>
    <xf numFmtId="0" fontId="9" fillId="0" borderId="20" xfId="0" applyFont="1" applyFill="1" applyBorder="1" applyAlignment="1">
      <alignment horizontal="center" vertical="center"/>
    </xf>
    <xf numFmtId="0" fontId="9" fillId="0" borderId="16" xfId="0" applyFont="1" applyFill="1" applyBorder="1" applyAlignment="1">
      <alignment horizontal="center" vertical="center"/>
    </xf>
    <xf numFmtId="9" fontId="9" fillId="0" borderId="6" xfId="0" applyNumberFormat="1" applyFont="1" applyFill="1" applyBorder="1" applyAlignment="1">
      <alignment horizontal="center" vertical="center"/>
    </xf>
    <xf numFmtId="0" fontId="44" fillId="0" borderId="1" xfId="4" applyFont="1" applyFill="1" applyBorder="1" applyAlignment="1">
      <alignment horizontal="center" vertical="center" wrapText="1"/>
    </xf>
    <xf numFmtId="0" fontId="7" fillId="0" borderId="1" xfId="0" applyNumberFormat="1" applyFont="1" applyBorder="1" applyAlignment="1">
      <alignment wrapText="1"/>
    </xf>
    <xf numFmtId="0" fontId="7" fillId="0" borderId="1" xfId="8" applyFont="1" applyBorder="1" applyAlignment="1">
      <alignment vertical="center" wrapText="1"/>
    </xf>
    <xf numFmtId="0" fontId="7" fillId="0" borderId="1" xfId="8" applyFont="1" applyBorder="1" applyAlignment="1">
      <alignment vertical="center"/>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4" fontId="4" fillId="0" borderId="1" xfId="2" applyNumberFormat="1" applyFont="1" applyFill="1" applyBorder="1" applyAlignment="1" applyProtection="1"/>
    <xf numFmtId="4" fontId="4" fillId="0" borderId="1" xfId="2" applyNumberFormat="1" applyFont="1" applyFill="1" applyBorder="1"/>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8" fillId="4" borderId="1" xfId="0" applyNumberFormat="1" applyFont="1" applyFill="1" applyBorder="1" applyAlignment="1" applyProtection="1">
      <alignment horizontal="center" vertical="center" wrapText="1"/>
    </xf>
    <xf numFmtId="0" fontId="19" fillId="0" borderId="6" xfId="0" applyFont="1" applyBorder="1"/>
    <xf numFmtId="0" fontId="7" fillId="0" borderId="6" xfId="0" applyFont="1" applyBorder="1" applyAlignment="1">
      <alignment horizontal="center" vertical="center" wrapText="1"/>
    </xf>
    <xf numFmtId="0" fontId="7" fillId="0" borderId="6" xfId="0" applyFont="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7" fillId="0" borderId="8" xfId="0" applyFont="1" applyFill="1" applyBorder="1" applyAlignment="1">
      <alignment vertical="center" wrapText="1"/>
    </xf>
    <xf numFmtId="0" fontId="7" fillId="0" borderId="1" xfId="0" applyFont="1" applyFill="1" applyBorder="1" applyAlignment="1">
      <alignment horizontal="center" vertical="center" wrapText="1"/>
    </xf>
    <xf numFmtId="0" fontId="10" fillId="0" borderId="0" xfId="0" applyFont="1" applyFill="1" applyBorder="1" applyAlignment="1">
      <alignment horizontal="left" vertical="center"/>
    </xf>
    <xf numFmtId="0" fontId="9" fillId="0" borderId="2" xfId="4"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6" xfId="0" applyNumberFormat="1" applyFont="1" applyBorder="1" applyAlignment="1">
      <alignment vertical="center" wrapText="1"/>
    </xf>
    <xf numFmtId="0" fontId="7" fillId="0" borderId="1" xfId="0" applyNumberFormat="1" applyFont="1" applyBorder="1" applyAlignment="1">
      <alignment vertical="center" wrapText="1"/>
    </xf>
    <xf numFmtId="3" fontId="19" fillId="0" borderId="1" xfId="0" applyNumberFormat="1" applyFont="1" applyFill="1" applyBorder="1" applyAlignment="1" applyProtection="1">
      <alignment horizontal="center" vertical="center" wrapText="1"/>
    </xf>
    <xf numFmtId="3" fontId="19" fillId="0" borderId="6" xfId="0" applyNumberFormat="1" applyFont="1" applyFill="1" applyBorder="1" applyAlignment="1" applyProtection="1">
      <alignment horizontal="center" vertical="center" wrapText="1"/>
    </xf>
    <xf numFmtId="0" fontId="21" fillId="0" borderId="1" xfId="0" applyFont="1" applyBorder="1" applyAlignment="1">
      <alignment horizontal="center" vertical="center" wrapText="1"/>
    </xf>
    <xf numFmtId="1" fontId="3" fillId="0" borderId="1" xfId="0" applyNumberFormat="1" applyFont="1" applyBorder="1"/>
    <xf numFmtId="9" fontId="5" fillId="0" borderId="1" xfId="3" applyFont="1" applyFill="1" applyBorder="1" applyAlignment="1">
      <alignment horizontal="center" vertical="center"/>
    </xf>
    <xf numFmtId="4" fontId="4" fillId="0" borderId="1" xfId="2" applyNumberFormat="1" applyFont="1" applyFill="1" applyBorder="1" applyAlignment="1" applyProtection="1">
      <alignment horizontal="right" vertical="center"/>
    </xf>
    <xf numFmtId="0" fontId="7" fillId="4" borderId="1" xfId="0" applyFont="1" applyFill="1" applyBorder="1" applyAlignment="1">
      <alignment vertical="center" wrapText="1"/>
    </xf>
    <xf numFmtId="0" fontId="7" fillId="0" borderId="0" xfId="0" applyFont="1" applyFill="1" applyBorder="1" applyAlignment="1">
      <alignment horizontal="center" vertical="center" wrapText="1"/>
    </xf>
    <xf numFmtId="0" fontId="3"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Border="1" applyAlignment="1">
      <alignment vertical="center" wrapText="1"/>
    </xf>
    <xf numFmtId="3" fontId="3" fillId="0" borderId="6" xfId="0" applyNumberFormat="1" applyFont="1" applyFill="1" applyBorder="1" applyAlignment="1" applyProtection="1">
      <alignment wrapText="1"/>
    </xf>
    <xf numFmtId="0" fontId="12" fillId="0" borderId="0" xfId="0" applyFont="1"/>
    <xf numFmtId="0" fontId="9" fillId="0" borderId="1" xfId="0" applyFont="1" applyBorder="1" applyAlignment="1">
      <alignment vertical="center"/>
    </xf>
    <xf numFmtId="3" fontId="9"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9" fillId="0" borderId="0" xfId="0" applyFont="1" applyAlignment="1">
      <alignment wrapText="1"/>
    </xf>
    <xf numFmtId="0" fontId="0" fillId="0" borderId="0" xfId="0" applyFont="1"/>
    <xf numFmtId="4" fontId="0" fillId="0" borderId="0" xfId="0" applyNumberFormat="1" applyFont="1"/>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1" fontId="7" fillId="0" borderId="5" xfId="0" applyNumberFormat="1" applyFont="1" applyFill="1" applyBorder="1" applyAlignment="1">
      <alignment horizontal="center" vertical="center"/>
    </xf>
    <xf numFmtId="4" fontId="8" fillId="0" borderId="6" xfId="2" applyNumberFormat="1" applyFont="1" applyFill="1" applyBorder="1" applyAlignment="1">
      <alignment vertical="center"/>
    </xf>
    <xf numFmtId="9" fontId="7" fillId="0" borderId="26" xfId="3" applyFont="1" applyFill="1" applyBorder="1" applyAlignment="1">
      <alignment horizontal="center" vertical="center"/>
    </xf>
    <xf numFmtId="4" fontId="4" fillId="0" borderId="14" xfId="0"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165" fontId="6" fillId="0" borderId="0" xfId="0" applyNumberFormat="1" applyFont="1" applyFill="1" applyBorder="1" applyAlignment="1">
      <alignment vertical="center"/>
    </xf>
    <xf numFmtId="4" fontId="6" fillId="0" borderId="0" xfId="0" applyNumberFormat="1" applyFont="1" applyFill="1" applyBorder="1" applyAlignment="1">
      <alignment vertical="center"/>
    </xf>
    <xf numFmtId="4" fontId="4" fillId="0" borderId="0" xfId="1" applyNumberFormat="1" applyFont="1" applyFill="1" applyBorder="1" applyAlignment="1" applyProtection="1">
      <alignment horizontal="right" vertical="center"/>
    </xf>
    <xf numFmtId="4" fontId="4" fillId="0" borderId="0" xfId="0" applyNumberFormat="1" applyFont="1" applyBorder="1"/>
    <xf numFmtId="4" fontId="4" fillId="0" borderId="0" xfId="0" applyNumberFormat="1" applyFont="1" applyBorder="1" applyAlignment="1">
      <alignment horizontal="right" vertical="center"/>
    </xf>
    <xf numFmtId="0" fontId="7" fillId="0" borderId="2" xfId="0" applyFont="1" applyFill="1" applyBorder="1" applyAlignment="1">
      <alignment horizontal="left" vertical="center" wrapText="1"/>
    </xf>
    <xf numFmtId="0" fontId="7" fillId="0" borderId="2" xfId="0" applyFont="1" applyFill="1" applyBorder="1" applyAlignment="1">
      <alignment wrapText="1"/>
    </xf>
    <xf numFmtId="0" fontId="7" fillId="0" borderId="13" xfId="0" applyFont="1" applyFill="1" applyBorder="1" applyAlignment="1">
      <alignment vertical="center" wrapText="1"/>
    </xf>
    <xf numFmtId="0" fontId="7" fillId="0" borderId="2" xfId="0" applyFont="1" applyFill="1" applyBorder="1" applyAlignment="1">
      <alignment vertical="center" wrapText="1"/>
    </xf>
    <xf numFmtId="0" fontId="9" fillId="0" borderId="1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1" fillId="0" borderId="0" xfId="0" applyFont="1" applyBorder="1"/>
    <xf numFmtId="0" fontId="7" fillId="0" borderId="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1" xfId="0" applyFont="1" applyBorder="1" applyAlignment="1">
      <alignment horizontal="center" vertical="center" wrapText="1"/>
    </xf>
    <xf numFmtId="0" fontId="9" fillId="0" borderId="6"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1"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5" xfId="4"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4" xfId="0" applyFont="1" applyBorder="1" applyAlignment="1">
      <alignment horizontal="center" vertical="center" wrapText="1"/>
    </xf>
    <xf numFmtId="0" fontId="7" fillId="0" borderId="6" xfId="4" applyFont="1" applyFill="1" applyBorder="1" applyAlignment="1">
      <alignment horizontal="center" vertical="center" wrapText="1"/>
    </xf>
    <xf numFmtId="0" fontId="7" fillId="0" borderId="14" xfId="4" applyFont="1" applyFill="1" applyBorder="1" applyAlignment="1">
      <alignment horizontal="center" vertical="center" wrapText="1"/>
    </xf>
    <xf numFmtId="0" fontId="7" fillId="0" borderId="31" xfId="4" applyFont="1" applyFill="1" applyBorder="1" applyAlignment="1">
      <alignment horizontal="center" vertical="center" wrapText="1"/>
    </xf>
    <xf numFmtId="0" fontId="47" fillId="0" borderId="6" xfId="4" applyFont="1" applyFill="1" applyBorder="1" applyAlignment="1">
      <alignment horizontal="center" vertical="center" wrapText="1"/>
    </xf>
    <xf numFmtId="0" fontId="47" fillId="0" borderId="14" xfId="4" applyFont="1" applyFill="1" applyBorder="1" applyAlignment="1">
      <alignment horizontal="center" vertical="center" wrapText="1"/>
    </xf>
    <xf numFmtId="4" fontId="11" fillId="0" borderId="14" xfId="0" applyNumberFormat="1" applyFont="1" applyFill="1" applyBorder="1" applyAlignment="1" applyProtection="1">
      <alignment horizontal="center" vertical="center" wrapText="1"/>
    </xf>
    <xf numFmtId="4" fontId="11" fillId="0" borderId="24" xfId="0"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4" fontId="11" fillId="0" borderId="27" xfId="0" applyNumberFormat="1" applyFont="1" applyFill="1" applyBorder="1" applyAlignment="1" applyProtection="1">
      <alignment horizontal="center" vertical="center" wrapText="1"/>
    </xf>
    <xf numFmtId="0" fontId="9" fillId="0" borderId="6" xfId="4" applyFont="1" applyFill="1" applyBorder="1" applyAlignment="1">
      <alignment horizontal="center" vertical="center" wrapText="1"/>
    </xf>
    <xf numFmtId="0" fontId="9" fillId="0" borderId="31" xfId="4" applyFont="1" applyFill="1" applyBorder="1" applyAlignment="1">
      <alignment horizontal="center" vertical="center" wrapText="1"/>
    </xf>
    <xf numFmtId="0" fontId="9" fillId="0" borderId="14" xfId="4" applyFont="1" applyFill="1" applyBorder="1" applyAlignment="1">
      <alignment horizontal="center" vertical="center" wrapText="1"/>
    </xf>
    <xf numFmtId="4" fontId="11" fillId="0" borderId="0" xfId="2" applyNumberFormat="1" applyFont="1" applyFill="1" applyBorder="1" applyAlignment="1" applyProtection="1">
      <alignment vertical="center"/>
    </xf>
    <xf numFmtId="4" fontId="11" fillId="0" borderId="0" xfId="2" applyNumberFormat="1" applyFont="1" applyFill="1" applyBorder="1" applyAlignment="1">
      <alignment vertical="center"/>
    </xf>
  </cellXfs>
  <cellStyles count="13">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0"/>
  <sheetViews>
    <sheetView tabSelected="1" topLeftCell="A528" zoomScale="70" zoomScaleNormal="70" zoomScaleSheetLayoutView="100" workbookViewId="0">
      <selection activeCell="R554" sqref="R554"/>
    </sheetView>
  </sheetViews>
  <sheetFormatPr defaultRowHeight="12.75" x14ac:dyDescent="0.2"/>
  <cols>
    <col min="1" max="1" width="2.85546875" style="1" customWidth="1"/>
    <col min="2" max="2" width="63.85546875" style="24" customWidth="1"/>
    <col min="3" max="3" width="29.7109375" style="24" customWidth="1"/>
    <col min="4" max="4" width="31" style="1" customWidth="1"/>
    <col min="5" max="5" width="16.42578125" style="1" customWidth="1"/>
    <col min="6" max="6" width="11.28515625" style="1" customWidth="1"/>
    <col min="7" max="7" width="6.7109375" style="2" customWidth="1"/>
    <col min="8" max="8" width="10" style="106" customWidth="1"/>
    <col min="9" max="9" width="11.28515625" style="1" customWidth="1"/>
    <col min="10" max="10" width="11.28515625" style="3" customWidth="1"/>
    <col min="11" max="11" width="11.140625" style="3" customWidth="1"/>
    <col min="12" max="12" width="17.85546875" style="3" customWidth="1"/>
    <col min="13" max="13" width="15.5703125" style="243" customWidth="1"/>
    <col min="14" max="14" width="10.85546875" style="643" customWidth="1"/>
    <col min="15" max="15" width="9.140625" style="1"/>
    <col min="16" max="16" width="10.7109375" style="1" bestFit="1" customWidth="1"/>
    <col min="17" max="16384" width="9.140625" style="1"/>
  </cols>
  <sheetData>
    <row r="1" spans="1:14" x14ac:dyDescent="0.2">
      <c r="A1" s="1" t="s">
        <v>176</v>
      </c>
    </row>
    <row r="3" spans="1:14" ht="15.75" x14ac:dyDescent="0.25">
      <c r="A3" s="4"/>
      <c r="B3" s="886" t="s">
        <v>492</v>
      </c>
      <c r="C3" s="232"/>
    </row>
    <row r="4" spans="1:14" x14ac:dyDescent="0.2">
      <c r="A4" s="4"/>
    </row>
    <row r="5" spans="1:14" s="9" customFormat="1" ht="12" x14ac:dyDescent="0.2">
      <c r="A5" s="278"/>
      <c r="B5" s="230" t="s">
        <v>0</v>
      </c>
      <c r="C5" s="230"/>
      <c r="D5" s="382"/>
      <c r="E5" s="382"/>
      <c r="F5" s="383"/>
      <c r="G5" s="6"/>
      <c r="H5" s="384"/>
      <c r="I5" s="385"/>
      <c r="J5" s="385"/>
      <c r="K5" s="7"/>
      <c r="L5" s="8"/>
      <c r="M5" s="244"/>
      <c r="N5" s="48"/>
    </row>
    <row r="6" spans="1:14" s="9" customFormat="1" ht="35.25" customHeight="1" x14ac:dyDescent="0.2">
      <c r="A6" s="279" t="s">
        <v>1</v>
      </c>
      <c r="B6" s="224" t="s">
        <v>2</v>
      </c>
      <c r="C6" s="224" t="s">
        <v>178</v>
      </c>
      <c r="D6" s="374" t="s">
        <v>3</v>
      </c>
      <c r="E6" s="23" t="s">
        <v>177</v>
      </c>
      <c r="F6" s="224" t="s">
        <v>4</v>
      </c>
      <c r="G6" s="375" t="s">
        <v>5</v>
      </c>
      <c r="H6" s="376" t="s">
        <v>6</v>
      </c>
      <c r="I6" s="377" t="s">
        <v>7</v>
      </c>
      <c r="J6" s="10" t="s">
        <v>112</v>
      </c>
      <c r="K6" s="378" t="s">
        <v>8</v>
      </c>
      <c r="L6" s="376" t="s">
        <v>9</v>
      </c>
      <c r="M6" s="376" t="s">
        <v>10</v>
      </c>
      <c r="N6" s="379" t="s">
        <v>11</v>
      </c>
    </row>
    <row r="7" spans="1:14" s="9" customFormat="1" ht="102.75" customHeight="1" x14ac:dyDescent="0.2">
      <c r="A7" s="280" t="s">
        <v>12</v>
      </c>
      <c r="B7" s="386" t="s">
        <v>13</v>
      </c>
      <c r="C7" s="386" t="s">
        <v>386</v>
      </c>
      <c r="D7" s="699"/>
      <c r="E7" s="388"/>
      <c r="F7" s="389" t="s">
        <v>14</v>
      </c>
      <c r="G7" s="390">
        <v>20</v>
      </c>
      <c r="H7" s="391"/>
      <c r="I7" s="392"/>
      <c r="J7" s="12">
        <f>H7*I7+H7</f>
        <v>0</v>
      </c>
      <c r="K7" s="11">
        <f>G7*H7</f>
        <v>0</v>
      </c>
      <c r="L7" s="12">
        <f>M7-K7</f>
        <v>0</v>
      </c>
      <c r="M7" s="242">
        <f>G7*J7</f>
        <v>0</v>
      </c>
      <c r="N7" s="599" t="s">
        <v>104</v>
      </c>
    </row>
    <row r="8" spans="1:14" s="9" customFormat="1" ht="102.75" customHeight="1" x14ac:dyDescent="0.2">
      <c r="A8" s="281" t="s">
        <v>15</v>
      </c>
      <c r="B8" s="393" t="s">
        <v>16</v>
      </c>
      <c r="C8" s="386" t="s">
        <v>386</v>
      </c>
      <c r="D8" s="699"/>
      <c r="E8" s="394"/>
      <c r="F8" s="395" t="s">
        <v>14</v>
      </c>
      <c r="G8" s="396">
        <v>150</v>
      </c>
      <c r="H8" s="397"/>
      <c r="I8" s="398"/>
      <c r="J8" s="12">
        <f t="shared" ref="J8:J11" si="0">H8*I8+H8</f>
        <v>0</v>
      </c>
      <c r="K8" s="11">
        <f t="shared" ref="K8:K11" si="1">G8*H8</f>
        <v>0</v>
      </c>
      <c r="L8" s="12">
        <f t="shared" ref="L8:L11" si="2">M8-K8</f>
        <v>0</v>
      </c>
      <c r="M8" s="242">
        <f t="shared" ref="M8:M11" si="3">G8*J8</f>
        <v>0</v>
      </c>
      <c r="N8" s="599" t="s">
        <v>104</v>
      </c>
    </row>
    <row r="9" spans="1:14" s="9" customFormat="1" ht="100.5" customHeight="1" x14ac:dyDescent="0.2">
      <c r="A9" s="280" t="s">
        <v>17</v>
      </c>
      <c r="B9" s="399" t="s">
        <v>18</v>
      </c>
      <c r="C9" s="386" t="s">
        <v>386</v>
      </c>
      <c r="D9" s="699"/>
      <c r="E9" s="387"/>
      <c r="F9" s="400" t="s">
        <v>14</v>
      </c>
      <c r="G9" s="390">
        <v>20</v>
      </c>
      <c r="H9" s="391"/>
      <c r="I9" s="401"/>
      <c r="J9" s="12">
        <f t="shared" si="0"/>
        <v>0</v>
      </c>
      <c r="K9" s="11">
        <f t="shared" si="1"/>
        <v>0</v>
      </c>
      <c r="L9" s="12">
        <f t="shared" si="2"/>
        <v>0</v>
      </c>
      <c r="M9" s="242">
        <f t="shared" si="3"/>
        <v>0</v>
      </c>
      <c r="N9" s="599" t="s">
        <v>104</v>
      </c>
    </row>
    <row r="10" spans="1:14" s="9" customFormat="1" ht="100.5" customHeight="1" x14ac:dyDescent="0.2">
      <c r="A10" s="280">
        <v>4</v>
      </c>
      <c r="B10" s="399" t="s">
        <v>89</v>
      </c>
      <c r="C10" s="399"/>
      <c r="D10" s="699"/>
      <c r="E10" s="387"/>
      <c r="F10" s="400" t="s">
        <v>14</v>
      </c>
      <c r="G10" s="390">
        <v>150</v>
      </c>
      <c r="H10" s="391"/>
      <c r="I10" s="401"/>
      <c r="J10" s="12">
        <f t="shared" si="0"/>
        <v>0</v>
      </c>
      <c r="K10" s="11">
        <f t="shared" si="1"/>
        <v>0</v>
      </c>
      <c r="L10" s="12">
        <f t="shared" si="2"/>
        <v>0</v>
      </c>
      <c r="M10" s="242">
        <f t="shared" si="3"/>
        <v>0</v>
      </c>
      <c r="N10" s="729"/>
    </row>
    <row r="11" spans="1:14" s="9" customFormat="1" ht="100.5" customHeight="1" x14ac:dyDescent="0.2">
      <c r="A11" s="280">
        <v>5</v>
      </c>
      <c r="B11" s="399" t="s">
        <v>90</v>
      </c>
      <c r="C11" s="399"/>
      <c r="D11" s="699"/>
      <c r="E11" s="387"/>
      <c r="F11" s="400" t="s">
        <v>14</v>
      </c>
      <c r="G11" s="390">
        <v>100</v>
      </c>
      <c r="H11" s="391"/>
      <c r="I11" s="401"/>
      <c r="J11" s="12">
        <f t="shared" si="0"/>
        <v>0</v>
      </c>
      <c r="K11" s="11">
        <f t="shared" si="1"/>
        <v>0</v>
      </c>
      <c r="L11" s="12">
        <f t="shared" si="2"/>
        <v>0</v>
      </c>
      <c r="M11" s="242">
        <f t="shared" si="3"/>
        <v>0</v>
      </c>
      <c r="N11" s="729"/>
    </row>
    <row r="12" spans="1:14" s="9" customFormat="1" x14ac:dyDescent="0.2">
      <c r="A12" s="271"/>
      <c r="B12" s="402"/>
      <c r="C12" s="402"/>
      <c r="D12" s="403"/>
      <c r="E12" s="403"/>
      <c r="F12" s="404"/>
      <c r="G12" s="6"/>
      <c r="H12" s="405" t="s">
        <v>19</v>
      </c>
      <c r="I12" s="406"/>
      <c r="J12" s="406"/>
      <c r="K12" s="407">
        <f>SUM(K7:K11)</f>
        <v>0</v>
      </c>
      <c r="L12" s="408">
        <f>SUM(L7:L11)</f>
        <v>0</v>
      </c>
      <c r="M12" s="409">
        <f>SUM(M7:M11)</f>
        <v>0</v>
      </c>
      <c r="N12" s="599"/>
    </row>
    <row r="13" spans="1:14" s="9" customFormat="1" ht="12" x14ac:dyDescent="0.2">
      <c r="A13" s="271"/>
      <c r="B13" s="233" t="s">
        <v>20</v>
      </c>
      <c r="C13" s="233"/>
      <c r="D13" s="410"/>
      <c r="E13" s="410"/>
      <c r="F13" s="5"/>
      <c r="G13" s="411"/>
      <c r="H13" s="384"/>
      <c r="I13" s="385"/>
      <c r="J13" s="385"/>
      <c r="K13" s="7"/>
      <c r="L13" s="8"/>
      <c r="M13" s="244"/>
      <c r="N13" s="48"/>
    </row>
    <row r="14" spans="1:14" s="9" customFormat="1" ht="39.75" customHeight="1" x14ac:dyDescent="0.2">
      <c r="A14" s="224" t="s">
        <v>1</v>
      </c>
      <c r="B14" s="224" t="s">
        <v>2</v>
      </c>
      <c r="C14" s="224" t="s">
        <v>178</v>
      </c>
      <c r="D14" s="374" t="s">
        <v>3</v>
      </c>
      <c r="E14" s="23" t="s">
        <v>177</v>
      </c>
      <c r="F14" s="224" t="s">
        <v>4</v>
      </c>
      <c r="G14" s="375" t="s">
        <v>5</v>
      </c>
      <c r="H14" s="376" t="s">
        <v>6</v>
      </c>
      <c r="I14" s="377" t="s">
        <v>7</v>
      </c>
      <c r="J14" s="10" t="s">
        <v>112</v>
      </c>
      <c r="K14" s="378" t="s">
        <v>8</v>
      </c>
      <c r="L14" s="376" t="s">
        <v>9</v>
      </c>
      <c r="M14" s="376" t="s">
        <v>10</v>
      </c>
      <c r="N14" s="379" t="s">
        <v>11</v>
      </c>
    </row>
    <row r="15" spans="1:14" s="9" customFormat="1" ht="84" x14ac:dyDescent="0.2">
      <c r="A15" s="686">
        <v>1</v>
      </c>
      <c r="B15" s="55" t="s">
        <v>336</v>
      </c>
      <c r="C15" s="55" t="s">
        <v>313</v>
      </c>
      <c r="D15" s="702"/>
      <c r="E15" s="412"/>
      <c r="F15" s="400" t="s">
        <v>14</v>
      </c>
      <c r="G15" s="413">
        <v>50</v>
      </c>
      <c r="H15" s="414"/>
      <c r="I15" s="401"/>
      <c r="J15" s="12">
        <f t="shared" ref="J15:J24" si="4">H15*I15+H15</f>
        <v>0</v>
      </c>
      <c r="K15" s="11">
        <f t="shared" ref="K15:K24" si="5">G15*H15</f>
        <v>0</v>
      </c>
      <c r="L15" s="12">
        <f t="shared" ref="L15:L24" si="6">M15-K15</f>
        <v>0</v>
      </c>
      <c r="M15" s="242">
        <f t="shared" ref="M15:M24" si="7">G15*J15</f>
        <v>0</v>
      </c>
      <c r="N15" s="599" t="s">
        <v>334</v>
      </c>
    </row>
    <row r="16" spans="1:14" s="9" customFormat="1" ht="84" x14ac:dyDescent="0.2">
      <c r="A16" s="686">
        <v>2</v>
      </c>
      <c r="B16" s="55" t="s">
        <v>323</v>
      </c>
      <c r="C16" s="55"/>
      <c r="D16" s="702"/>
      <c r="E16" s="412"/>
      <c r="F16" s="400" t="s">
        <v>14</v>
      </c>
      <c r="G16" s="413">
        <v>60</v>
      </c>
      <c r="H16" s="414"/>
      <c r="I16" s="401"/>
      <c r="J16" s="12">
        <f t="shared" si="4"/>
        <v>0</v>
      </c>
      <c r="K16" s="11">
        <f t="shared" si="5"/>
        <v>0</v>
      </c>
      <c r="L16" s="12">
        <f t="shared" si="6"/>
        <v>0</v>
      </c>
      <c r="M16" s="242">
        <f t="shared" si="7"/>
        <v>0</v>
      </c>
      <c r="N16" s="599" t="s">
        <v>334</v>
      </c>
    </row>
    <row r="17" spans="1:14" s="9" customFormat="1" ht="102" customHeight="1" x14ac:dyDescent="0.2">
      <c r="A17" s="686">
        <v>3</v>
      </c>
      <c r="B17" s="416" t="s">
        <v>322</v>
      </c>
      <c r="C17" s="416" t="s">
        <v>314</v>
      </c>
      <c r="D17" s="702"/>
      <c r="E17" s="416"/>
      <c r="F17" s="400" t="s">
        <v>14</v>
      </c>
      <c r="G17" s="413">
        <v>2000</v>
      </c>
      <c r="H17" s="414"/>
      <c r="I17" s="401"/>
      <c r="J17" s="12">
        <f t="shared" si="4"/>
        <v>0</v>
      </c>
      <c r="K17" s="11">
        <f t="shared" si="5"/>
        <v>0</v>
      </c>
      <c r="L17" s="12">
        <f t="shared" si="6"/>
        <v>0</v>
      </c>
      <c r="M17" s="242">
        <f t="shared" si="7"/>
        <v>0</v>
      </c>
      <c r="N17" s="599" t="s">
        <v>104</v>
      </c>
    </row>
    <row r="18" spans="1:14" s="9" customFormat="1" ht="133.5" customHeight="1" x14ac:dyDescent="0.2">
      <c r="A18" s="686">
        <v>4</v>
      </c>
      <c r="B18" s="416" t="s">
        <v>324</v>
      </c>
      <c r="C18" s="416" t="s">
        <v>315</v>
      </c>
      <c r="D18" s="412"/>
      <c r="E18" s="412"/>
      <c r="F18" s="400" t="s">
        <v>14</v>
      </c>
      <c r="G18" s="413">
        <v>100</v>
      </c>
      <c r="H18" s="414"/>
      <c r="I18" s="401"/>
      <c r="J18" s="12">
        <f t="shared" si="4"/>
        <v>0</v>
      </c>
      <c r="K18" s="11">
        <f t="shared" si="5"/>
        <v>0</v>
      </c>
      <c r="L18" s="12">
        <f t="shared" si="6"/>
        <v>0</v>
      </c>
      <c r="M18" s="242">
        <f t="shared" si="7"/>
        <v>0</v>
      </c>
      <c r="N18" s="599" t="s">
        <v>334</v>
      </c>
    </row>
    <row r="19" spans="1:14" s="9" customFormat="1" ht="84" x14ac:dyDescent="0.2">
      <c r="A19" s="686">
        <v>5</v>
      </c>
      <c r="B19" s="416" t="s">
        <v>328</v>
      </c>
      <c r="C19" s="416"/>
      <c r="D19" s="418"/>
      <c r="E19" s="418"/>
      <c r="F19" s="400" t="s">
        <v>14</v>
      </c>
      <c r="G19" s="30">
        <v>80</v>
      </c>
      <c r="H19" s="419"/>
      <c r="I19" s="401"/>
      <c r="J19" s="12">
        <f t="shared" si="4"/>
        <v>0</v>
      </c>
      <c r="K19" s="11">
        <f t="shared" si="5"/>
        <v>0</v>
      </c>
      <c r="L19" s="12">
        <f t="shared" si="6"/>
        <v>0</v>
      </c>
      <c r="M19" s="242">
        <f t="shared" si="7"/>
        <v>0</v>
      </c>
      <c r="N19" s="599" t="s">
        <v>334</v>
      </c>
    </row>
    <row r="20" spans="1:14" s="9" customFormat="1" ht="120" x14ac:dyDescent="0.2">
      <c r="A20" s="686">
        <v>6</v>
      </c>
      <c r="B20" s="416" t="s">
        <v>327</v>
      </c>
      <c r="C20" s="416" t="s">
        <v>314</v>
      </c>
      <c r="D20" s="418"/>
      <c r="E20" s="418"/>
      <c r="F20" s="400" t="s">
        <v>14</v>
      </c>
      <c r="G20" s="390">
        <v>100</v>
      </c>
      <c r="H20" s="419"/>
      <c r="I20" s="401"/>
      <c r="J20" s="12">
        <f t="shared" si="4"/>
        <v>0</v>
      </c>
      <c r="K20" s="11">
        <f t="shared" si="5"/>
        <v>0</v>
      </c>
      <c r="L20" s="12">
        <f t="shared" si="6"/>
        <v>0</v>
      </c>
      <c r="M20" s="242">
        <f t="shared" si="7"/>
        <v>0</v>
      </c>
      <c r="N20" s="599" t="s">
        <v>334</v>
      </c>
    </row>
    <row r="21" spans="1:14" s="9" customFormat="1" ht="48" x14ac:dyDescent="0.2">
      <c r="A21" s="686">
        <v>7</v>
      </c>
      <c r="B21" s="416" t="s">
        <v>325</v>
      </c>
      <c r="C21" s="416" t="s">
        <v>326</v>
      </c>
      <c r="D21" s="415"/>
      <c r="E21" s="421"/>
      <c r="F21" s="400" t="s">
        <v>21</v>
      </c>
      <c r="G21" s="30">
        <v>100</v>
      </c>
      <c r="H21" s="420"/>
      <c r="I21" s="401"/>
      <c r="J21" s="12">
        <f t="shared" si="4"/>
        <v>0</v>
      </c>
      <c r="K21" s="11">
        <f t="shared" si="5"/>
        <v>0</v>
      </c>
      <c r="L21" s="12">
        <f t="shared" si="6"/>
        <v>0</v>
      </c>
      <c r="M21" s="242">
        <f t="shared" si="7"/>
        <v>0</v>
      </c>
      <c r="N21" s="599" t="s">
        <v>334</v>
      </c>
    </row>
    <row r="22" spans="1:14" s="9" customFormat="1" ht="87.75" customHeight="1" x14ac:dyDescent="0.2">
      <c r="A22" s="686">
        <v>8</v>
      </c>
      <c r="B22" s="416" t="s">
        <v>160</v>
      </c>
      <c r="C22" s="416"/>
      <c r="D22" s="415"/>
      <c r="E22" s="725"/>
      <c r="F22" s="400" t="s">
        <v>14</v>
      </c>
      <c r="G22" s="30">
        <v>10</v>
      </c>
      <c r="H22" s="420"/>
      <c r="I22" s="401"/>
      <c r="J22" s="12">
        <f t="shared" si="4"/>
        <v>0</v>
      </c>
      <c r="K22" s="11">
        <f t="shared" si="5"/>
        <v>0</v>
      </c>
      <c r="L22" s="12">
        <f t="shared" si="6"/>
        <v>0</v>
      </c>
      <c r="M22" s="242">
        <f t="shared" si="7"/>
        <v>0</v>
      </c>
      <c r="N22" s="599" t="s">
        <v>334</v>
      </c>
    </row>
    <row r="23" spans="1:14" s="9" customFormat="1" ht="91.5" customHeight="1" x14ac:dyDescent="0.2">
      <c r="A23" s="686">
        <v>9</v>
      </c>
      <c r="B23" s="416" t="s">
        <v>440</v>
      </c>
      <c r="C23" s="416" t="s">
        <v>317</v>
      </c>
      <c r="D23" s="415"/>
      <c r="E23" s="421"/>
      <c r="F23" s="400" t="s">
        <v>14</v>
      </c>
      <c r="G23" s="30">
        <v>10</v>
      </c>
      <c r="H23" s="420"/>
      <c r="I23" s="401"/>
      <c r="J23" s="12">
        <f t="shared" si="4"/>
        <v>0</v>
      </c>
      <c r="K23" s="11">
        <f t="shared" si="5"/>
        <v>0</v>
      </c>
      <c r="L23" s="12">
        <f t="shared" si="6"/>
        <v>0</v>
      </c>
      <c r="M23" s="242">
        <f t="shared" si="7"/>
        <v>0</v>
      </c>
      <c r="N23" s="599" t="s">
        <v>334</v>
      </c>
    </row>
    <row r="24" spans="1:14" s="9" customFormat="1" ht="50.25" customHeight="1" x14ac:dyDescent="0.2">
      <c r="A24" s="686">
        <v>10</v>
      </c>
      <c r="B24" s="416" t="s">
        <v>329</v>
      </c>
      <c r="C24" s="416"/>
      <c r="D24" s="415"/>
      <c r="E24" s="705"/>
      <c r="F24" s="400" t="s">
        <v>21</v>
      </c>
      <c r="G24" s="30">
        <v>100</v>
      </c>
      <c r="H24" s="420"/>
      <c r="I24" s="401"/>
      <c r="J24" s="12">
        <f t="shared" si="4"/>
        <v>0</v>
      </c>
      <c r="K24" s="11">
        <f t="shared" si="5"/>
        <v>0</v>
      </c>
      <c r="L24" s="12">
        <f t="shared" si="6"/>
        <v>0</v>
      </c>
      <c r="M24" s="242">
        <f t="shared" si="7"/>
        <v>0</v>
      </c>
      <c r="N24" s="705" t="s">
        <v>334</v>
      </c>
    </row>
    <row r="25" spans="1:14" x14ac:dyDescent="0.2">
      <c r="A25" s="282"/>
      <c r="B25" s="422"/>
      <c r="C25" s="422"/>
      <c r="D25" s="422"/>
      <c r="E25" s="422"/>
      <c r="F25" s="422"/>
      <c r="G25" s="423"/>
      <c r="H25" s="486" t="s">
        <v>19</v>
      </c>
      <c r="I25" s="406"/>
      <c r="J25" s="406"/>
      <c r="K25" s="424">
        <f>SUM(K15:K24)</f>
        <v>0</v>
      </c>
      <c r="L25" s="425">
        <f>SUM(L15:L24)</f>
        <v>0</v>
      </c>
      <c r="M25" s="409">
        <f>SUM(M15:M24)</f>
        <v>0</v>
      </c>
      <c r="N25" s="639"/>
    </row>
    <row r="26" spans="1:14" x14ac:dyDescent="0.2">
      <c r="A26" s="282"/>
      <c r="B26" s="282"/>
      <c r="C26" s="282"/>
      <c r="D26" s="282"/>
      <c r="E26" s="282"/>
      <c r="F26" s="282"/>
      <c r="G26" s="283"/>
      <c r="H26" s="276"/>
      <c r="I26" s="277"/>
      <c r="J26" s="277"/>
      <c r="K26" s="284"/>
      <c r="L26" s="285"/>
      <c r="M26" s="286"/>
      <c r="N26" s="640"/>
    </row>
    <row r="27" spans="1:14" x14ac:dyDescent="0.2">
      <c r="A27" s="282"/>
      <c r="B27" s="282"/>
      <c r="C27" s="282"/>
      <c r="D27" s="282"/>
      <c r="E27" s="282"/>
      <c r="F27" s="282"/>
      <c r="G27" s="283"/>
      <c r="H27" s="276"/>
      <c r="I27" s="277"/>
      <c r="J27" s="277"/>
      <c r="K27" s="284"/>
      <c r="L27" s="285"/>
      <c r="M27" s="286"/>
      <c r="N27" s="640"/>
    </row>
    <row r="28" spans="1:14" x14ac:dyDescent="0.2">
      <c r="A28" s="282"/>
      <c r="B28" s="282"/>
      <c r="C28" s="282"/>
      <c r="D28" s="282"/>
      <c r="E28" s="282"/>
      <c r="F28" s="282"/>
      <c r="G28" s="283"/>
      <c r="H28" s="276"/>
      <c r="I28" s="277"/>
      <c r="J28" s="277"/>
      <c r="K28" s="284"/>
      <c r="L28" s="285"/>
      <c r="M28" s="286"/>
      <c r="N28" s="640"/>
    </row>
    <row r="29" spans="1:14" x14ac:dyDescent="0.2">
      <c r="A29" s="5"/>
      <c r="B29" s="233" t="s">
        <v>272</v>
      </c>
      <c r="C29" s="233"/>
      <c r="D29" s="410"/>
      <c r="E29" s="410"/>
      <c r="F29" s="426"/>
      <c r="G29" s="427"/>
      <c r="H29" s="384"/>
      <c r="I29" s="385"/>
      <c r="J29" s="385"/>
      <c r="K29" s="7"/>
      <c r="L29" s="8"/>
      <c r="M29" s="244"/>
      <c r="N29" s="426"/>
    </row>
    <row r="30" spans="1:14" ht="36" x14ac:dyDescent="0.2">
      <c r="A30" s="224" t="s">
        <v>1</v>
      </c>
      <c r="B30" s="224" t="s">
        <v>2</v>
      </c>
      <c r="C30" s="224" t="s">
        <v>178</v>
      </c>
      <c r="D30" s="374" t="s">
        <v>3</v>
      </c>
      <c r="E30" s="23" t="s">
        <v>177</v>
      </c>
      <c r="F30" s="224" t="s">
        <v>4</v>
      </c>
      <c r="G30" s="375" t="s">
        <v>5</v>
      </c>
      <c r="H30" s="376" t="s">
        <v>6</v>
      </c>
      <c r="I30" s="377" t="s">
        <v>7</v>
      </c>
      <c r="J30" s="10" t="s">
        <v>112</v>
      </c>
      <c r="K30" s="378" t="s">
        <v>8</v>
      </c>
      <c r="L30" s="376" t="s">
        <v>9</v>
      </c>
      <c r="M30" s="376" t="s">
        <v>10</v>
      </c>
      <c r="N30" s="379" t="s">
        <v>11</v>
      </c>
    </row>
    <row r="31" spans="1:14" ht="36" x14ac:dyDescent="0.2">
      <c r="A31" s="428">
        <v>1</v>
      </c>
      <c r="B31" s="429" t="s">
        <v>300</v>
      </c>
      <c r="C31" s="902" t="s">
        <v>302</v>
      </c>
      <c r="D31" s="430"/>
      <c r="E31" s="430"/>
      <c r="F31" s="400" t="s">
        <v>14</v>
      </c>
      <c r="G31" s="390">
        <v>10</v>
      </c>
      <c r="H31" s="419"/>
      <c r="I31" s="401"/>
      <c r="J31" s="12">
        <f t="shared" ref="J31:J32" si="8">H31*I31+H31</f>
        <v>0</v>
      </c>
      <c r="K31" s="11">
        <f t="shared" ref="K31:K32" si="9">G31*H31</f>
        <v>0</v>
      </c>
      <c r="L31" s="12">
        <f t="shared" ref="L31:L32" si="10">M31-K31</f>
        <v>0</v>
      </c>
      <c r="M31" s="242">
        <f t="shared" ref="M31:M32" si="11">G31*J31</f>
        <v>0</v>
      </c>
      <c r="N31" s="599" t="s">
        <v>334</v>
      </c>
    </row>
    <row r="32" spans="1:14" ht="24" x14ac:dyDescent="0.2">
      <c r="A32" s="428">
        <v>2</v>
      </c>
      <c r="B32" s="429" t="s">
        <v>301</v>
      </c>
      <c r="C32" s="903"/>
      <c r="D32" s="430"/>
      <c r="E32" s="430"/>
      <c r="F32" s="400" t="s">
        <v>14</v>
      </c>
      <c r="G32" s="390">
        <v>10</v>
      </c>
      <c r="H32" s="419"/>
      <c r="I32" s="401"/>
      <c r="J32" s="12">
        <f t="shared" si="8"/>
        <v>0</v>
      </c>
      <c r="K32" s="11">
        <f t="shared" si="9"/>
        <v>0</v>
      </c>
      <c r="L32" s="12">
        <f t="shared" si="10"/>
        <v>0</v>
      </c>
      <c r="M32" s="242">
        <f t="shared" si="11"/>
        <v>0</v>
      </c>
      <c r="N32" s="599" t="s">
        <v>334</v>
      </c>
    </row>
    <row r="33" spans="1:14" x14ac:dyDescent="0.2">
      <c r="F33" s="422"/>
      <c r="G33" s="423"/>
      <c r="H33" s="391" t="s">
        <v>19</v>
      </c>
      <c r="I33" s="406"/>
      <c r="J33" s="406"/>
      <c r="K33" s="424">
        <f>SUM(K31:K32)</f>
        <v>0</v>
      </c>
      <c r="L33" s="425">
        <f>SUM(L31:L32)</f>
        <v>0</v>
      </c>
      <c r="M33" s="409">
        <f>SUM(M31:M32)</f>
        <v>0</v>
      </c>
      <c r="N33" s="645"/>
    </row>
    <row r="34" spans="1:14" x14ac:dyDescent="0.2">
      <c r="H34" s="405"/>
      <c r="I34" s="20"/>
      <c r="J34" s="20"/>
      <c r="K34" s="21"/>
      <c r="L34" s="22"/>
      <c r="M34" s="247"/>
      <c r="N34" s="645"/>
    </row>
    <row r="35" spans="1:14" x14ac:dyDescent="0.2">
      <c r="B35" s="233" t="s">
        <v>330</v>
      </c>
      <c r="C35" s="233"/>
      <c r="D35" s="706"/>
      <c r="E35" s="706"/>
      <c r="H35" s="707"/>
    </row>
    <row r="36" spans="1:14" ht="36" x14ac:dyDescent="0.2">
      <c r="A36" s="224" t="s">
        <v>1</v>
      </c>
      <c r="B36" s="224" t="s">
        <v>2</v>
      </c>
      <c r="C36" s="224" t="s">
        <v>178</v>
      </c>
      <c r="D36" s="374" t="s">
        <v>3</v>
      </c>
      <c r="E36" s="23" t="s">
        <v>177</v>
      </c>
      <c r="F36" s="224" t="s">
        <v>4</v>
      </c>
      <c r="G36" s="375" t="s">
        <v>5</v>
      </c>
      <c r="H36" s="376" t="s">
        <v>6</v>
      </c>
      <c r="I36" s="377" t="s">
        <v>7</v>
      </c>
      <c r="J36" s="10" t="s">
        <v>112</v>
      </c>
      <c r="K36" s="378" t="s">
        <v>8</v>
      </c>
      <c r="L36" s="376" t="s">
        <v>9</v>
      </c>
      <c r="M36" s="376" t="s">
        <v>10</v>
      </c>
      <c r="N36" s="379" t="s">
        <v>11</v>
      </c>
    </row>
    <row r="37" spans="1:14" ht="72" x14ac:dyDescent="0.2">
      <c r="A37" s="29">
        <v>1</v>
      </c>
      <c r="B37" s="417" t="s">
        <v>316</v>
      </c>
      <c r="C37" s="417" t="s">
        <v>317</v>
      </c>
      <c r="D37" s="843"/>
      <c r="E37" s="708"/>
      <c r="F37" s="29" t="s">
        <v>21</v>
      </c>
      <c r="G37" s="30">
        <v>5</v>
      </c>
      <c r="H37" s="414"/>
      <c r="I37" s="709"/>
      <c r="J37" s="12">
        <f t="shared" ref="J37:J39" si="12">H37*I37+H37</f>
        <v>0</v>
      </c>
      <c r="K37" s="11">
        <f t="shared" ref="K37:K39" si="13">G37*H37</f>
        <v>0</v>
      </c>
      <c r="L37" s="12">
        <f t="shared" ref="L37:L39" si="14">M37-K37</f>
        <v>0</v>
      </c>
      <c r="M37" s="242">
        <f t="shared" ref="M37:M39" si="15">G37*J37</f>
        <v>0</v>
      </c>
      <c r="N37" s="710" t="s">
        <v>320</v>
      </c>
    </row>
    <row r="38" spans="1:14" ht="72" x14ac:dyDescent="0.2">
      <c r="A38" s="29">
        <v>2</v>
      </c>
      <c r="B38" s="55" t="s">
        <v>331</v>
      </c>
      <c r="C38" s="55" t="s">
        <v>335</v>
      </c>
      <c r="D38" s="708"/>
      <c r="E38" s="711"/>
      <c r="F38" s="31" t="s">
        <v>21</v>
      </c>
      <c r="G38" s="32">
        <v>5</v>
      </c>
      <c r="H38" s="443"/>
      <c r="I38" s="33"/>
      <c r="J38" s="12">
        <f t="shared" si="12"/>
        <v>0</v>
      </c>
      <c r="K38" s="11">
        <f t="shared" si="13"/>
        <v>0</v>
      </c>
      <c r="L38" s="12">
        <f t="shared" si="14"/>
        <v>0</v>
      </c>
      <c r="M38" s="242">
        <f t="shared" si="15"/>
        <v>0</v>
      </c>
      <c r="N38" s="710" t="s">
        <v>320</v>
      </c>
    </row>
    <row r="39" spans="1:14" ht="60" x14ac:dyDescent="0.2">
      <c r="A39" s="29">
        <v>3</v>
      </c>
      <c r="B39" s="55" t="s">
        <v>332</v>
      </c>
      <c r="C39" s="55" t="s">
        <v>333</v>
      </c>
      <c r="D39" s="29"/>
      <c r="E39" s="29"/>
      <c r="F39" s="29" t="s">
        <v>21</v>
      </c>
      <c r="G39" s="30">
        <v>150</v>
      </c>
      <c r="H39" s="414"/>
      <c r="I39" s="709"/>
      <c r="J39" s="12">
        <f t="shared" si="12"/>
        <v>0</v>
      </c>
      <c r="K39" s="11">
        <f t="shared" si="13"/>
        <v>0</v>
      </c>
      <c r="L39" s="12">
        <f t="shared" si="14"/>
        <v>0</v>
      </c>
      <c r="M39" s="242">
        <f t="shared" si="15"/>
        <v>0</v>
      </c>
      <c r="N39" s="710" t="s">
        <v>195</v>
      </c>
    </row>
    <row r="40" spans="1:14" x14ac:dyDescent="0.2">
      <c r="A40" s="712"/>
      <c r="B40" s="713"/>
      <c r="C40" s="713"/>
      <c r="D40" s="712"/>
      <c r="E40" s="712"/>
      <c r="F40" s="712"/>
      <c r="G40" s="714"/>
      <c r="H40" s="715" t="s">
        <v>19</v>
      </c>
      <c r="I40" s="716"/>
      <c r="J40" s="717"/>
      <c r="K40" s="718">
        <f>SUM(K37:K39)</f>
        <v>0</v>
      </c>
      <c r="L40" s="718">
        <f>SUM(L37:L39)</f>
        <v>0</v>
      </c>
      <c r="M40" s="719">
        <f>SUM(M37:M39)</f>
        <v>0</v>
      </c>
      <c r="N40" s="645"/>
    </row>
    <row r="41" spans="1:14" s="27" customFormat="1" x14ac:dyDescent="0.2">
      <c r="A41" s="130"/>
      <c r="B41" s="111"/>
      <c r="C41" s="111"/>
      <c r="D41" s="130"/>
      <c r="E41" s="130"/>
      <c r="F41" s="130"/>
      <c r="G41" s="131"/>
      <c r="H41" s="696"/>
      <c r="I41" s="130"/>
      <c r="J41" s="132"/>
      <c r="K41" s="132"/>
      <c r="L41" s="132"/>
      <c r="M41" s="697"/>
      <c r="N41" s="648"/>
    </row>
    <row r="42" spans="1:14" x14ac:dyDescent="0.2">
      <c r="A42" s="432"/>
      <c r="B42" s="233" t="s">
        <v>273</v>
      </c>
      <c r="C42" s="233"/>
      <c r="D42" s="433"/>
      <c r="E42" s="433"/>
      <c r="F42" s="434"/>
      <c r="G42" s="435"/>
      <c r="H42" s="436"/>
      <c r="I42" s="434"/>
      <c r="J42" s="437"/>
      <c r="K42" s="437"/>
      <c r="L42" s="437"/>
      <c r="M42" s="438"/>
    </row>
    <row r="43" spans="1:14" ht="36" x14ac:dyDescent="0.2">
      <c r="A43" s="224" t="s">
        <v>1</v>
      </c>
      <c r="B43" s="224" t="s">
        <v>2</v>
      </c>
      <c r="C43" s="224" t="s">
        <v>178</v>
      </c>
      <c r="D43" s="374" t="s">
        <v>3</v>
      </c>
      <c r="E43" s="23" t="s">
        <v>177</v>
      </c>
      <c r="F43" s="224" t="s">
        <v>4</v>
      </c>
      <c r="G43" s="375" t="s">
        <v>5</v>
      </c>
      <c r="H43" s="376" t="s">
        <v>6</v>
      </c>
      <c r="I43" s="377" t="s">
        <v>7</v>
      </c>
      <c r="J43" s="10" t="s">
        <v>112</v>
      </c>
      <c r="K43" s="378" t="s">
        <v>8</v>
      </c>
      <c r="L43" s="376" t="s">
        <v>9</v>
      </c>
      <c r="M43" s="376" t="s">
        <v>10</v>
      </c>
      <c r="N43" s="379" t="s">
        <v>11</v>
      </c>
    </row>
    <row r="44" spans="1:14" ht="48" x14ac:dyDescent="0.2">
      <c r="A44" s="439">
        <v>1</v>
      </c>
      <c r="B44" s="55" t="s">
        <v>432</v>
      </c>
      <c r="C44" s="26" t="s">
        <v>433</v>
      </c>
      <c r="D44" s="841"/>
      <c r="E44" s="430"/>
      <c r="F44" s="442" t="s">
        <v>14</v>
      </c>
      <c r="G44" s="32">
        <v>600</v>
      </c>
      <c r="H44" s="443"/>
      <c r="I44" s="33"/>
      <c r="J44" s="12">
        <f t="shared" ref="J44:J48" si="16">H44*I44+H44</f>
        <v>0</v>
      </c>
      <c r="K44" s="11">
        <f t="shared" ref="K44:K48" si="17">G44*H44</f>
        <v>0</v>
      </c>
      <c r="L44" s="12">
        <f t="shared" ref="L44:L48" si="18">M44-K44</f>
        <v>0</v>
      </c>
      <c r="M44" s="242">
        <f t="shared" ref="M44:M48" si="19">G44*J44</f>
        <v>0</v>
      </c>
      <c r="N44" s="203" t="s">
        <v>334</v>
      </c>
    </row>
    <row r="45" spans="1:14" ht="48" x14ac:dyDescent="0.2">
      <c r="A45" s="439">
        <v>2</v>
      </c>
      <c r="B45" s="55" t="s">
        <v>431</v>
      </c>
      <c r="C45" s="26" t="s">
        <v>433</v>
      </c>
      <c r="D45" s="841"/>
      <c r="E45" s="430"/>
      <c r="F45" s="442" t="s">
        <v>14</v>
      </c>
      <c r="G45" s="32">
        <v>4000</v>
      </c>
      <c r="H45" s="443"/>
      <c r="I45" s="33"/>
      <c r="J45" s="12">
        <f t="shared" si="16"/>
        <v>0</v>
      </c>
      <c r="K45" s="11">
        <f t="shared" si="17"/>
        <v>0</v>
      </c>
      <c r="L45" s="12">
        <f t="shared" si="18"/>
        <v>0</v>
      </c>
      <c r="M45" s="242">
        <f t="shared" si="19"/>
        <v>0</v>
      </c>
      <c r="N45" s="203" t="s">
        <v>334</v>
      </c>
    </row>
    <row r="46" spans="1:14" x14ac:dyDescent="0.2">
      <c r="A46" s="439">
        <v>3</v>
      </c>
      <c r="B46" s="851" t="s">
        <v>446</v>
      </c>
      <c r="C46" s="452"/>
      <c r="D46" s="842"/>
      <c r="E46" s="852"/>
      <c r="F46" s="442" t="s">
        <v>14</v>
      </c>
      <c r="G46" s="32">
        <v>60</v>
      </c>
      <c r="H46" s="443"/>
      <c r="I46" s="33"/>
      <c r="J46" s="12">
        <f t="shared" si="16"/>
        <v>0</v>
      </c>
      <c r="K46" s="11">
        <f t="shared" si="17"/>
        <v>0</v>
      </c>
      <c r="L46" s="12">
        <f t="shared" si="18"/>
        <v>0</v>
      </c>
      <c r="M46" s="242">
        <f t="shared" si="19"/>
        <v>0</v>
      </c>
      <c r="N46" s="849"/>
    </row>
    <row r="47" spans="1:14" ht="60" x14ac:dyDescent="0.2">
      <c r="A47" s="439">
        <v>4</v>
      </c>
      <c r="B47" s="839" t="s">
        <v>23</v>
      </c>
      <c r="C47" s="444"/>
      <c r="D47" s="842"/>
      <c r="E47" s="445"/>
      <c r="F47" s="442" t="s">
        <v>14</v>
      </c>
      <c r="G47" s="32">
        <v>30</v>
      </c>
      <c r="H47" s="443"/>
      <c r="I47" s="33"/>
      <c r="J47" s="12">
        <f t="shared" si="16"/>
        <v>0</v>
      </c>
      <c r="K47" s="11">
        <f t="shared" si="17"/>
        <v>0</v>
      </c>
      <c r="L47" s="12">
        <f t="shared" si="18"/>
        <v>0</v>
      </c>
      <c r="M47" s="242">
        <f t="shared" si="19"/>
        <v>0</v>
      </c>
      <c r="N47" s="646" t="s">
        <v>334</v>
      </c>
    </row>
    <row r="48" spans="1:14" ht="60" x14ac:dyDescent="0.2">
      <c r="A48" s="439">
        <v>5</v>
      </c>
      <c r="B48" s="840" t="s">
        <v>24</v>
      </c>
      <c r="C48" s="813"/>
      <c r="D48" s="841"/>
      <c r="E48" s="441"/>
      <c r="F48" s="453" t="s">
        <v>14</v>
      </c>
      <c r="G48" s="446">
        <v>30</v>
      </c>
      <c r="H48" s="447"/>
      <c r="I48" s="595"/>
      <c r="J48" s="12">
        <f t="shared" si="16"/>
        <v>0</v>
      </c>
      <c r="K48" s="11">
        <f t="shared" si="17"/>
        <v>0</v>
      </c>
      <c r="L48" s="12">
        <f t="shared" si="18"/>
        <v>0</v>
      </c>
      <c r="M48" s="242">
        <f t="shared" si="19"/>
        <v>0</v>
      </c>
      <c r="N48" s="203" t="s">
        <v>334</v>
      </c>
    </row>
    <row r="49" spans="1:14" x14ac:dyDescent="0.2">
      <c r="A49" s="27"/>
      <c r="B49" s="63"/>
      <c r="C49" s="63"/>
      <c r="D49" s="27"/>
      <c r="E49" s="27"/>
      <c r="F49" s="448"/>
      <c r="G49" s="449"/>
      <c r="H49" s="454" t="s">
        <v>19</v>
      </c>
      <c r="I49" s="792"/>
      <c r="J49" s="451"/>
      <c r="K49" s="424">
        <f>SUM(K44:K48)</f>
        <v>0</v>
      </c>
      <c r="L49" s="425">
        <f>SUM(L44:L48)</f>
        <v>0</v>
      </c>
      <c r="M49" s="409">
        <f>SUM(M44:M48)</f>
        <v>0</v>
      </c>
      <c r="N49" s="647"/>
    </row>
    <row r="50" spans="1:14" x14ac:dyDescent="0.2">
      <c r="A50" s="297"/>
      <c r="B50" s="298"/>
      <c r="C50" s="298"/>
      <c r="D50" s="297"/>
      <c r="E50" s="297"/>
      <c r="F50" s="299"/>
      <c r="G50" s="300"/>
      <c r="H50" s="301"/>
      <c r="I50" s="302"/>
      <c r="J50" s="303"/>
      <c r="K50" s="284"/>
      <c r="L50" s="285"/>
      <c r="M50" s="286"/>
      <c r="N50" s="644"/>
    </row>
    <row r="51" spans="1:14" x14ac:dyDescent="0.2">
      <c r="A51" s="432"/>
      <c r="B51" s="233" t="s">
        <v>274</v>
      </c>
      <c r="C51" s="233"/>
      <c r="D51" s="433"/>
      <c r="E51" s="433"/>
      <c r="F51" s="434"/>
      <c r="G51" s="435"/>
      <c r="H51" s="436"/>
      <c r="I51" s="434"/>
      <c r="J51" s="437"/>
      <c r="K51" s="437"/>
      <c r="L51" s="437"/>
      <c r="M51" s="438"/>
    </row>
    <row r="52" spans="1:14" ht="36" x14ac:dyDescent="0.2">
      <c r="A52" s="224" t="s">
        <v>1</v>
      </c>
      <c r="B52" s="224" t="s">
        <v>2</v>
      </c>
      <c r="C52" s="224" t="s">
        <v>178</v>
      </c>
      <c r="D52" s="374" t="s">
        <v>3</v>
      </c>
      <c r="E52" s="23" t="s">
        <v>177</v>
      </c>
      <c r="F52" s="224" t="s">
        <v>4</v>
      </c>
      <c r="G52" s="375" t="s">
        <v>5</v>
      </c>
      <c r="H52" s="376" t="s">
        <v>6</v>
      </c>
      <c r="I52" s="377" t="s">
        <v>7</v>
      </c>
      <c r="J52" s="10" t="s">
        <v>112</v>
      </c>
      <c r="K52" s="378" t="s">
        <v>8</v>
      </c>
      <c r="L52" s="376" t="s">
        <v>9</v>
      </c>
      <c r="M52" s="376" t="s">
        <v>10</v>
      </c>
      <c r="N52" s="379" t="s">
        <v>11</v>
      </c>
    </row>
    <row r="53" spans="1:14" x14ac:dyDescent="0.2">
      <c r="A53" s="441">
        <v>1</v>
      </c>
      <c r="B53" s="26" t="s">
        <v>248</v>
      </c>
      <c r="C53" s="452"/>
      <c r="D53" s="445"/>
      <c r="E53" s="441"/>
      <c r="F53" s="453" t="s">
        <v>14</v>
      </c>
      <c r="G53" s="446">
        <v>4500</v>
      </c>
      <c r="H53" s="447"/>
      <c r="I53" s="735"/>
      <c r="J53" s="12">
        <f t="shared" ref="J53:J55" si="20">H53*I53+H53</f>
        <v>0</v>
      </c>
      <c r="K53" s="11">
        <f t="shared" ref="K53:K55" si="21">G53*H53</f>
        <v>0</v>
      </c>
      <c r="L53" s="12">
        <f t="shared" ref="L53:L55" si="22">M53-K53</f>
        <v>0</v>
      </c>
      <c r="M53" s="242">
        <f t="shared" ref="M53:M55" si="23">G53*J53</f>
        <v>0</v>
      </c>
      <c r="N53" s="203" t="s">
        <v>334</v>
      </c>
    </row>
    <row r="54" spans="1:14" ht="24" x14ac:dyDescent="0.2">
      <c r="A54" s="441">
        <v>2</v>
      </c>
      <c r="B54" s="26" t="s">
        <v>419</v>
      </c>
      <c r="C54" s="452"/>
      <c r="D54" s="827"/>
      <c r="E54" s="441"/>
      <c r="F54" s="453" t="s">
        <v>21</v>
      </c>
      <c r="G54" s="446">
        <v>50</v>
      </c>
      <c r="H54" s="447"/>
      <c r="I54" s="735"/>
      <c r="J54" s="12">
        <f t="shared" si="20"/>
        <v>0</v>
      </c>
      <c r="K54" s="11">
        <f t="shared" si="21"/>
        <v>0</v>
      </c>
      <c r="L54" s="12">
        <f t="shared" si="22"/>
        <v>0</v>
      </c>
      <c r="M54" s="242">
        <f t="shared" si="23"/>
        <v>0</v>
      </c>
      <c r="N54" s="203" t="s">
        <v>195</v>
      </c>
    </row>
    <row r="55" spans="1:14" ht="36" x14ac:dyDescent="0.2">
      <c r="A55" s="441">
        <v>3</v>
      </c>
      <c r="B55" s="26" t="s">
        <v>249</v>
      </c>
      <c r="C55" s="26" t="s">
        <v>291</v>
      </c>
      <c r="D55" s="441"/>
      <c r="E55" s="441"/>
      <c r="F55" s="453" t="s">
        <v>14</v>
      </c>
      <c r="G55" s="446">
        <v>1000</v>
      </c>
      <c r="H55" s="447"/>
      <c r="I55" s="33"/>
      <c r="J55" s="12">
        <f t="shared" si="20"/>
        <v>0</v>
      </c>
      <c r="K55" s="11">
        <f t="shared" si="21"/>
        <v>0</v>
      </c>
      <c r="L55" s="12">
        <f t="shared" si="22"/>
        <v>0</v>
      </c>
      <c r="M55" s="242">
        <f t="shared" si="23"/>
        <v>0</v>
      </c>
      <c r="N55" s="203" t="s">
        <v>334</v>
      </c>
    </row>
    <row r="56" spans="1:14" x14ac:dyDescent="0.2">
      <c r="A56" s="27"/>
      <c r="B56" s="63"/>
      <c r="C56" s="63"/>
      <c r="D56" s="27"/>
      <c r="E56" s="27"/>
      <c r="F56" s="448"/>
      <c r="G56" s="449"/>
      <c r="H56" s="454" t="s">
        <v>19</v>
      </c>
      <c r="I56" s="450"/>
      <c r="J56" s="451"/>
      <c r="K56" s="424">
        <f>SUM(K53:K55)</f>
        <v>0</v>
      </c>
      <c r="L56" s="425">
        <f>SUM(L53:L55)</f>
        <v>0</v>
      </c>
      <c r="M56" s="409">
        <f>SUM(M53:M55)</f>
        <v>0</v>
      </c>
      <c r="N56" s="645"/>
    </row>
    <row r="57" spans="1:14" ht="36" x14ac:dyDescent="0.2">
      <c r="A57" s="27"/>
      <c r="B57" s="63" t="s">
        <v>111</v>
      </c>
      <c r="C57" s="63"/>
      <c r="D57" s="27"/>
      <c r="E57" s="27"/>
      <c r="F57" s="448"/>
      <c r="G57" s="449"/>
      <c r="H57" s="455"/>
      <c r="I57" s="456"/>
      <c r="J57" s="457"/>
      <c r="K57" s="117"/>
      <c r="L57" s="107"/>
      <c r="M57" s="249"/>
      <c r="N57" s="645"/>
    </row>
    <row r="58" spans="1:14" x14ac:dyDescent="0.2">
      <c r="A58" s="130"/>
      <c r="B58" s="170"/>
      <c r="C58" s="170"/>
      <c r="D58" s="130"/>
      <c r="E58" s="130"/>
      <c r="F58" s="133"/>
      <c r="G58" s="134"/>
      <c r="H58" s="214"/>
      <c r="I58" s="135"/>
      <c r="J58" s="188"/>
      <c r="K58" s="117"/>
      <c r="L58" s="107"/>
      <c r="M58" s="249"/>
      <c r="N58" s="645"/>
    </row>
    <row r="59" spans="1:14" x14ac:dyDescent="0.2">
      <c r="A59" s="130"/>
      <c r="B59" s="170"/>
      <c r="C59" s="170"/>
      <c r="D59" s="130"/>
      <c r="E59" s="130"/>
      <c r="F59" s="130"/>
      <c r="G59" s="131"/>
      <c r="H59" s="213"/>
      <c r="I59" s="130"/>
      <c r="J59" s="132"/>
      <c r="K59" s="35"/>
      <c r="L59" s="35"/>
      <c r="M59" s="248"/>
    </row>
    <row r="60" spans="1:14" x14ac:dyDescent="0.2">
      <c r="A60" s="432"/>
      <c r="B60" s="230" t="s">
        <v>275</v>
      </c>
      <c r="C60" s="230"/>
      <c r="D60" s="433"/>
      <c r="E60" s="433"/>
      <c r="F60" s="434"/>
      <c r="G60" s="435"/>
      <c r="H60" s="436"/>
      <c r="I60" s="434"/>
      <c r="J60" s="437"/>
      <c r="K60" s="437"/>
      <c r="L60" s="437"/>
      <c r="M60" s="438"/>
    </row>
    <row r="61" spans="1:14" ht="36" x14ac:dyDescent="0.2">
      <c r="A61" s="224" t="s">
        <v>1</v>
      </c>
      <c r="B61" s="224" t="s">
        <v>2</v>
      </c>
      <c r="C61" s="224" t="s">
        <v>178</v>
      </c>
      <c r="D61" s="374" t="s">
        <v>3</v>
      </c>
      <c r="E61" s="23" t="s">
        <v>177</v>
      </c>
      <c r="F61" s="224" t="s">
        <v>4</v>
      </c>
      <c r="G61" s="375" t="s">
        <v>5</v>
      </c>
      <c r="H61" s="376" t="s">
        <v>6</v>
      </c>
      <c r="I61" s="377" t="s">
        <v>7</v>
      </c>
      <c r="J61" s="10" t="s">
        <v>112</v>
      </c>
      <c r="K61" s="378" t="s">
        <v>8</v>
      </c>
      <c r="L61" s="376" t="s">
        <v>9</v>
      </c>
      <c r="M61" s="376" t="s">
        <v>10</v>
      </c>
      <c r="N61" s="379" t="s">
        <v>11</v>
      </c>
    </row>
    <row r="62" spans="1:14" x14ac:dyDescent="0.2">
      <c r="A62" s="28">
        <v>1</v>
      </c>
      <c r="B62" s="55" t="s">
        <v>25</v>
      </c>
      <c r="C62" s="887" t="s">
        <v>196</v>
      </c>
      <c r="D62" s="28"/>
      <c r="E62" s="28"/>
      <c r="F62" s="458" t="s">
        <v>14</v>
      </c>
      <c r="G62" s="446">
        <v>20</v>
      </c>
      <c r="H62" s="459"/>
      <c r="I62" s="33"/>
      <c r="J62" s="12">
        <f t="shared" ref="J62:J68" si="24">H62*I62+H62</f>
        <v>0</v>
      </c>
      <c r="K62" s="11">
        <f t="shared" ref="K62:K68" si="25">G62*H62</f>
        <v>0</v>
      </c>
      <c r="L62" s="12">
        <f t="shared" ref="L62:L68" si="26">M62-K62</f>
        <v>0</v>
      </c>
      <c r="M62" s="242">
        <f t="shared" ref="M62:M68" si="27">G62*J62</f>
        <v>0</v>
      </c>
      <c r="N62" s="639" t="s">
        <v>195</v>
      </c>
    </row>
    <row r="63" spans="1:14" x14ac:dyDescent="0.2">
      <c r="A63" s="28">
        <v>2</v>
      </c>
      <c r="B63" s="55" t="s">
        <v>26</v>
      </c>
      <c r="C63" s="888"/>
      <c r="D63" s="28"/>
      <c r="E63" s="28"/>
      <c r="F63" s="458" t="s">
        <v>14</v>
      </c>
      <c r="G63" s="446">
        <v>10</v>
      </c>
      <c r="H63" s="459"/>
      <c r="I63" s="33"/>
      <c r="J63" s="12">
        <f t="shared" si="24"/>
        <v>0</v>
      </c>
      <c r="K63" s="11">
        <f t="shared" si="25"/>
        <v>0</v>
      </c>
      <c r="L63" s="12">
        <f t="shared" si="26"/>
        <v>0</v>
      </c>
      <c r="M63" s="242">
        <f t="shared" si="27"/>
        <v>0</v>
      </c>
      <c r="N63" s="639" t="s">
        <v>334</v>
      </c>
    </row>
    <row r="64" spans="1:14" x14ac:dyDescent="0.2">
      <c r="A64" s="28">
        <v>3</v>
      </c>
      <c r="B64" s="55" t="s">
        <v>27</v>
      </c>
      <c r="C64" s="888"/>
      <c r="D64" s="28"/>
      <c r="E64" s="28"/>
      <c r="F64" s="458" t="s">
        <v>14</v>
      </c>
      <c r="G64" s="446">
        <v>30</v>
      </c>
      <c r="H64" s="459"/>
      <c r="I64" s="33"/>
      <c r="J64" s="12">
        <f t="shared" si="24"/>
        <v>0</v>
      </c>
      <c r="K64" s="11">
        <f t="shared" si="25"/>
        <v>0</v>
      </c>
      <c r="L64" s="12">
        <f t="shared" si="26"/>
        <v>0</v>
      </c>
      <c r="M64" s="242">
        <f t="shared" si="27"/>
        <v>0</v>
      </c>
      <c r="N64" s="639" t="s">
        <v>334</v>
      </c>
    </row>
    <row r="65" spans="1:14" x14ac:dyDescent="0.2">
      <c r="A65" s="28">
        <v>4</v>
      </c>
      <c r="B65" s="55" t="s">
        <v>28</v>
      </c>
      <c r="C65" s="888"/>
      <c r="D65" s="28"/>
      <c r="E65" s="28"/>
      <c r="F65" s="458" t="s">
        <v>14</v>
      </c>
      <c r="G65" s="446">
        <v>20</v>
      </c>
      <c r="H65" s="459"/>
      <c r="I65" s="33"/>
      <c r="J65" s="12">
        <f t="shared" si="24"/>
        <v>0</v>
      </c>
      <c r="K65" s="11">
        <f t="shared" si="25"/>
        <v>0</v>
      </c>
      <c r="L65" s="12">
        <f t="shared" si="26"/>
        <v>0</v>
      </c>
      <c r="M65" s="242">
        <f t="shared" si="27"/>
        <v>0</v>
      </c>
      <c r="N65" s="639" t="s">
        <v>334</v>
      </c>
    </row>
    <row r="66" spans="1:14" x14ac:dyDescent="0.2">
      <c r="A66" s="28">
        <v>5</v>
      </c>
      <c r="B66" s="55" t="s">
        <v>29</v>
      </c>
      <c r="C66" s="889"/>
      <c r="D66" s="28"/>
      <c r="E66" s="28"/>
      <c r="F66" s="458" t="s">
        <v>14</v>
      </c>
      <c r="G66" s="446">
        <v>20</v>
      </c>
      <c r="H66" s="459"/>
      <c r="I66" s="33"/>
      <c r="J66" s="12">
        <f t="shared" si="24"/>
        <v>0</v>
      </c>
      <c r="K66" s="11">
        <f t="shared" si="25"/>
        <v>0</v>
      </c>
      <c r="L66" s="12">
        <f t="shared" si="26"/>
        <v>0</v>
      </c>
      <c r="M66" s="242">
        <f t="shared" si="27"/>
        <v>0</v>
      </c>
      <c r="N66" s="639" t="s">
        <v>334</v>
      </c>
    </row>
    <row r="67" spans="1:14" ht="36" x14ac:dyDescent="0.2">
      <c r="A67" s="460">
        <v>6</v>
      </c>
      <c r="B67" s="452" t="s">
        <v>129</v>
      </c>
      <c r="C67" s="26" t="s">
        <v>196</v>
      </c>
      <c r="D67" s="461"/>
      <c r="E67" s="440"/>
      <c r="F67" s="458" t="s">
        <v>14</v>
      </c>
      <c r="G67" s="462">
        <v>80</v>
      </c>
      <c r="H67" s="459"/>
      <c r="I67" s="33"/>
      <c r="J67" s="12">
        <f t="shared" si="24"/>
        <v>0</v>
      </c>
      <c r="K67" s="11">
        <f t="shared" si="25"/>
        <v>0</v>
      </c>
      <c r="L67" s="12">
        <f t="shared" si="26"/>
        <v>0</v>
      </c>
      <c r="M67" s="242">
        <f t="shared" si="27"/>
        <v>0</v>
      </c>
      <c r="N67" s="639" t="s">
        <v>195</v>
      </c>
    </row>
    <row r="68" spans="1:14" ht="36" x14ac:dyDescent="0.2">
      <c r="A68" s="28">
        <v>7</v>
      </c>
      <c r="B68" s="26" t="s">
        <v>133</v>
      </c>
      <c r="C68" s="26" t="s">
        <v>196</v>
      </c>
      <c r="D68" s="440"/>
      <c r="E68" s="440"/>
      <c r="F68" s="453" t="s">
        <v>14</v>
      </c>
      <c r="G68" s="446">
        <v>30</v>
      </c>
      <c r="H68" s="459"/>
      <c r="I68" s="33"/>
      <c r="J68" s="12">
        <f t="shared" si="24"/>
        <v>0</v>
      </c>
      <c r="K68" s="11">
        <f t="shared" si="25"/>
        <v>0</v>
      </c>
      <c r="L68" s="12">
        <f t="shared" si="26"/>
        <v>0</v>
      </c>
      <c r="M68" s="242">
        <f t="shared" si="27"/>
        <v>0</v>
      </c>
      <c r="N68" s="639" t="s">
        <v>334</v>
      </c>
    </row>
    <row r="69" spans="1:14" x14ac:dyDescent="0.2">
      <c r="A69" s="25"/>
      <c r="B69" s="25"/>
      <c r="C69" s="25"/>
      <c r="D69" s="25"/>
      <c r="E69" s="25"/>
      <c r="F69" s="25"/>
      <c r="G69" s="64"/>
      <c r="H69" s="463" t="s">
        <v>19</v>
      </c>
      <c r="I69" s="464"/>
      <c r="J69" s="465"/>
      <c r="K69" s="424">
        <f>SUM(K62:K68)</f>
        <v>0</v>
      </c>
      <c r="L69" s="425">
        <f>SUM(L62:L68)</f>
        <v>0</v>
      </c>
      <c r="M69" s="409">
        <f>SUM(M62:M68)</f>
        <v>0</v>
      </c>
      <c r="N69" s="639"/>
    </row>
    <row r="70" spans="1:14" s="27" customFormat="1" x14ac:dyDescent="0.2">
      <c r="A70" s="297"/>
      <c r="B70" s="298"/>
      <c r="C70" s="298"/>
      <c r="D70" s="297"/>
      <c r="E70" s="297"/>
      <c r="F70" s="297"/>
      <c r="G70" s="306"/>
      <c r="H70" s="307"/>
      <c r="I70" s="308"/>
      <c r="J70" s="309"/>
      <c r="K70" s="309"/>
      <c r="L70" s="309"/>
      <c r="M70" s="310"/>
      <c r="N70" s="644"/>
    </row>
    <row r="71" spans="1:14" s="27" customFormat="1" x14ac:dyDescent="0.2">
      <c r="A71" s="297"/>
      <c r="B71" s="298"/>
      <c r="C71" s="298"/>
      <c r="D71" s="297"/>
      <c r="E71" s="297"/>
      <c r="F71" s="297"/>
      <c r="G71" s="306"/>
      <c r="H71" s="311"/>
      <c r="I71" s="297"/>
      <c r="J71" s="312"/>
      <c r="K71" s="312"/>
      <c r="L71" s="312"/>
      <c r="M71" s="313"/>
      <c r="N71" s="644"/>
    </row>
    <row r="72" spans="1:14" s="27" customFormat="1" x14ac:dyDescent="0.2">
      <c r="A72" s="432"/>
      <c r="B72" s="233" t="s">
        <v>276</v>
      </c>
      <c r="C72" s="233"/>
      <c r="D72" s="433"/>
      <c r="E72" s="433"/>
      <c r="F72" s="434"/>
      <c r="G72" s="435"/>
      <c r="H72" s="436"/>
      <c r="I72" s="434"/>
      <c r="J72" s="437"/>
      <c r="K72" s="437"/>
      <c r="L72" s="437"/>
      <c r="M72" s="438"/>
      <c r="N72" s="643"/>
    </row>
    <row r="73" spans="1:14" s="27" customFormat="1" ht="36" x14ac:dyDescent="0.2">
      <c r="A73" s="224" t="s">
        <v>1</v>
      </c>
      <c r="B73" s="224" t="s">
        <v>2</v>
      </c>
      <c r="C73" s="224" t="s">
        <v>178</v>
      </c>
      <c r="D73" s="374" t="s">
        <v>3</v>
      </c>
      <c r="E73" s="23" t="s">
        <v>177</v>
      </c>
      <c r="F73" s="224" t="s">
        <v>4</v>
      </c>
      <c r="G73" s="375" t="s">
        <v>5</v>
      </c>
      <c r="H73" s="376" t="s">
        <v>6</v>
      </c>
      <c r="I73" s="377" t="s">
        <v>7</v>
      </c>
      <c r="J73" s="10" t="s">
        <v>112</v>
      </c>
      <c r="K73" s="378" t="s">
        <v>8</v>
      </c>
      <c r="L73" s="376" t="s">
        <v>9</v>
      </c>
      <c r="M73" s="376" t="s">
        <v>10</v>
      </c>
      <c r="N73" s="379" t="s">
        <v>11</v>
      </c>
    </row>
    <row r="74" spans="1:14" s="27" customFormat="1" ht="138.75" customHeight="1" x14ac:dyDescent="0.2">
      <c r="A74" s="439">
        <v>8</v>
      </c>
      <c r="B74" s="55" t="s">
        <v>344</v>
      </c>
      <c r="C74" s="733" t="s">
        <v>345</v>
      </c>
      <c r="D74" s="734"/>
      <c r="E74" s="441"/>
      <c r="F74" s="453" t="s">
        <v>14</v>
      </c>
      <c r="G74" s="446">
        <v>30</v>
      </c>
      <c r="H74" s="447"/>
      <c r="I74" s="735"/>
      <c r="J74" s="12">
        <f>H74*I74+H74</f>
        <v>0</v>
      </c>
      <c r="K74" s="11">
        <f>G74*H74</f>
        <v>0</v>
      </c>
      <c r="L74" s="12">
        <f>M74-K74</f>
        <v>0</v>
      </c>
      <c r="M74" s="242">
        <f>G74*J74</f>
        <v>0</v>
      </c>
      <c r="N74" s="203" t="s">
        <v>334</v>
      </c>
    </row>
    <row r="75" spans="1:14" s="27" customFormat="1" x14ac:dyDescent="0.2">
      <c r="B75" s="63"/>
      <c r="C75" s="63"/>
      <c r="F75" s="448"/>
      <c r="G75" s="449"/>
      <c r="H75" s="454" t="s">
        <v>19</v>
      </c>
      <c r="I75" s="450"/>
      <c r="J75" s="451"/>
      <c r="K75" s="424">
        <f>SUM(K74:K74)</f>
        <v>0</v>
      </c>
      <c r="L75" s="425">
        <f>SUM(L74:L74)</f>
        <v>0</v>
      </c>
      <c r="M75" s="409">
        <f>SUM(M74:M74)</f>
        <v>0</v>
      </c>
      <c r="N75" s="645"/>
    </row>
    <row r="76" spans="1:14" s="27" customFormat="1" x14ac:dyDescent="0.2">
      <c r="A76" s="130"/>
      <c r="B76" s="170"/>
      <c r="C76" s="170"/>
      <c r="D76" s="130"/>
      <c r="E76" s="130"/>
      <c r="F76" s="130"/>
      <c r="G76" s="131"/>
      <c r="H76" s="213"/>
      <c r="I76" s="130"/>
      <c r="J76" s="132"/>
      <c r="K76" s="35"/>
      <c r="L76" s="35"/>
      <c r="M76" s="248"/>
      <c r="N76" s="645"/>
    </row>
    <row r="77" spans="1:14" x14ac:dyDescent="0.2">
      <c r="A77" s="110"/>
      <c r="B77" s="128"/>
      <c r="C77" s="128"/>
      <c r="D77" s="110"/>
      <c r="E77" s="110"/>
      <c r="F77" s="110"/>
      <c r="G77" s="124"/>
      <c r="H77" s="211"/>
      <c r="I77" s="110"/>
      <c r="J77" s="125"/>
    </row>
    <row r="78" spans="1:14" s="9" customFormat="1" ht="12" x14ac:dyDescent="0.2">
      <c r="A78" s="38"/>
      <c r="B78" s="229"/>
      <c r="C78" s="229"/>
      <c r="D78" s="126"/>
      <c r="E78" s="126"/>
      <c r="F78" s="126"/>
      <c r="G78" s="136"/>
      <c r="H78" s="212"/>
      <c r="I78" s="41"/>
      <c r="J78" s="41"/>
      <c r="K78" s="20"/>
      <c r="L78" s="8"/>
      <c r="M78" s="244"/>
      <c r="N78" s="48"/>
    </row>
    <row r="79" spans="1:14" s="9" customFormat="1" ht="12" x14ac:dyDescent="0.2">
      <c r="A79" s="5"/>
      <c r="B79" s="230" t="s">
        <v>277</v>
      </c>
      <c r="C79" s="230"/>
      <c r="D79" s="382"/>
      <c r="E79" s="382"/>
      <c r="F79" s="403"/>
      <c r="G79" s="411"/>
      <c r="H79" s="384"/>
      <c r="I79" s="385"/>
      <c r="J79" s="385"/>
      <c r="K79" s="7"/>
      <c r="L79" s="8"/>
      <c r="M79" s="244"/>
      <c r="N79" s="48"/>
    </row>
    <row r="80" spans="1:14" s="16" customFormat="1" ht="36" x14ac:dyDescent="0.2">
      <c r="A80" s="224" t="s">
        <v>1</v>
      </c>
      <c r="B80" s="224" t="s">
        <v>2</v>
      </c>
      <c r="C80" s="224" t="s">
        <v>178</v>
      </c>
      <c r="D80" s="374" t="s">
        <v>3</v>
      </c>
      <c r="E80" s="23" t="s">
        <v>177</v>
      </c>
      <c r="F80" s="224" t="s">
        <v>4</v>
      </c>
      <c r="G80" s="375" t="s">
        <v>5</v>
      </c>
      <c r="H80" s="376" t="s">
        <v>6</v>
      </c>
      <c r="I80" s="377" t="s">
        <v>7</v>
      </c>
      <c r="J80" s="10" t="s">
        <v>112</v>
      </c>
      <c r="K80" s="378" t="s">
        <v>8</v>
      </c>
      <c r="L80" s="376" t="s">
        <v>9</v>
      </c>
      <c r="M80" s="376" t="s">
        <v>10</v>
      </c>
      <c r="N80" s="379" t="s">
        <v>11</v>
      </c>
    </row>
    <row r="81" spans="1:14" s="9" customFormat="1" ht="72" x14ac:dyDescent="0.2">
      <c r="A81" s="737">
        <v>1</v>
      </c>
      <c r="B81" s="738" t="s">
        <v>346</v>
      </c>
      <c r="C81" s="55" t="s">
        <v>347</v>
      </c>
      <c r="D81" s="736"/>
      <c r="E81" s="739"/>
      <c r="F81" s="740" t="s">
        <v>14</v>
      </c>
      <c r="G81" s="741">
        <v>30</v>
      </c>
      <c r="H81" s="471"/>
      <c r="I81" s="33"/>
      <c r="J81" s="12">
        <f t="shared" ref="J81:J87" si="28">H81*I81+H81</f>
        <v>0</v>
      </c>
      <c r="K81" s="11">
        <f t="shared" ref="K81:K87" si="29">G81*H81</f>
        <v>0</v>
      </c>
      <c r="L81" s="12">
        <f t="shared" ref="L81:L87" si="30">M81-K81</f>
        <v>0</v>
      </c>
      <c r="M81" s="242">
        <f t="shared" ref="M81:M87" si="31">G81*J81</f>
        <v>0</v>
      </c>
      <c r="N81" s="729" t="s">
        <v>334</v>
      </c>
    </row>
    <row r="82" spans="1:14" s="9" customFormat="1" ht="72" x14ac:dyDescent="0.2">
      <c r="A82" s="737">
        <v>2</v>
      </c>
      <c r="B82" s="738" t="s">
        <v>34</v>
      </c>
      <c r="C82" s="55" t="s">
        <v>347</v>
      </c>
      <c r="D82" s="736"/>
      <c r="E82" s="739"/>
      <c r="F82" s="740" t="s">
        <v>14</v>
      </c>
      <c r="G82" s="741">
        <v>50</v>
      </c>
      <c r="H82" s="471"/>
      <c r="I82" s="33"/>
      <c r="J82" s="12">
        <f t="shared" si="28"/>
        <v>0</v>
      </c>
      <c r="K82" s="11">
        <f t="shared" si="29"/>
        <v>0</v>
      </c>
      <c r="L82" s="12">
        <f t="shared" si="30"/>
        <v>0</v>
      </c>
      <c r="M82" s="242">
        <f t="shared" si="31"/>
        <v>0</v>
      </c>
      <c r="N82" s="729" t="s">
        <v>334</v>
      </c>
    </row>
    <row r="83" spans="1:14" s="9" customFormat="1" ht="72" x14ac:dyDescent="0.2">
      <c r="A83" s="737">
        <v>3</v>
      </c>
      <c r="B83" s="738" t="s">
        <v>35</v>
      </c>
      <c r="C83" s="55" t="s">
        <v>347</v>
      </c>
      <c r="D83" s="736"/>
      <c r="E83" s="739"/>
      <c r="F83" s="740" t="s">
        <v>14</v>
      </c>
      <c r="G83" s="741">
        <v>70</v>
      </c>
      <c r="H83" s="471"/>
      <c r="I83" s="33"/>
      <c r="J83" s="12">
        <f t="shared" si="28"/>
        <v>0</v>
      </c>
      <c r="K83" s="11">
        <f t="shared" si="29"/>
        <v>0</v>
      </c>
      <c r="L83" s="12">
        <f t="shared" si="30"/>
        <v>0</v>
      </c>
      <c r="M83" s="242">
        <f t="shared" si="31"/>
        <v>0</v>
      </c>
      <c r="N83" s="729" t="s">
        <v>334</v>
      </c>
    </row>
    <row r="84" spans="1:14" s="9" customFormat="1" ht="72" x14ac:dyDescent="0.2">
      <c r="A84" s="737">
        <v>4</v>
      </c>
      <c r="B84" s="738" t="s">
        <v>36</v>
      </c>
      <c r="C84" s="55" t="s">
        <v>347</v>
      </c>
      <c r="D84" s="736"/>
      <c r="E84" s="739"/>
      <c r="F84" s="740" t="s">
        <v>14</v>
      </c>
      <c r="G84" s="741">
        <v>100</v>
      </c>
      <c r="H84" s="471"/>
      <c r="I84" s="33"/>
      <c r="J84" s="12">
        <f t="shared" si="28"/>
        <v>0</v>
      </c>
      <c r="K84" s="11">
        <f t="shared" si="29"/>
        <v>0</v>
      </c>
      <c r="L84" s="12">
        <f t="shared" si="30"/>
        <v>0</v>
      </c>
      <c r="M84" s="242">
        <f t="shared" si="31"/>
        <v>0</v>
      </c>
      <c r="N84" s="729" t="s">
        <v>334</v>
      </c>
    </row>
    <row r="85" spans="1:14" s="9" customFormat="1" ht="72" x14ac:dyDescent="0.2">
      <c r="A85" s="737">
        <v>5</v>
      </c>
      <c r="B85" s="738" t="s">
        <v>37</v>
      </c>
      <c r="C85" s="55" t="s">
        <v>347</v>
      </c>
      <c r="D85" s="736"/>
      <c r="E85" s="739"/>
      <c r="F85" s="740" t="s">
        <v>14</v>
      </c>
      <c r="G85" s="741">
        <v>100</v>
      </c>
      <c r="H85" s="471"/>
      <c r="I85" s="33"/>
      <c r="J85" s="12">
        <f t="shared" si="28"/>
        <v>0</v>
      </c>
      <c r="K85" s="11">
        <f t="shared" si="29"/>
        <v>0</v>
      </c>
      <c r="L85" s="12">
        <f t="shared" si="30"/>
        <v>0</v>
      </c>
      <c r="M85" s="242">
        <f t="shared" si="31"/>
        <v>0</v>
      </c>
      <c r="N85" s="729" t="s">
        <v>195</v>
      </c>
    </row>
    <row r="86" spans="1:14" s="9" customFormat="1" ht="72" x14ac:dyDescent="0.2">
      <c r="A86" s="737">
        <v>6</v>
      </c>
      <c r="B86" s="738" t="s">
        <v>110</v>
      </c>
      <c r="C86" s="55" t="s">
        <v>347</v>
      </c>
      <c r="D86" s="736"/>
      <c r="E86" s="739"/>
      <c r="F86" s="740" t="s">
        <v>14</v>
      </c>
      <c r="G86" s="741">
        <v>2000</v>
      </c>
      <c r="H86" s="471"/>
      <c r="I86" s="33"/>
      <c r="J86" s="12">
        <f t="shared" si="28"/>
        <v>0</v>
      </c>
      <c r="K86" s="11">
        <f t="shared" si="29"/>
        <v>0</v>
      </c>
      <c r="L86" s="12">
        <f t="shared" si="30"/>
        <v>0</v>
      </c>
      <c r="M86" s="242">
        <f t="shared" si="31"/>
        <v>0</v>
      </c>
      <c r="N86" s="729" t="s">
        <v>195</v>
      </c>
    </row>
    <row r="87" spans="1:14" s="9" customFormat="1" ht="72" x14ac:dyDescent="0.2">
      <c r="A87" s="737">
        <v>7</v>
      </c>
      <c r="B87" s="738" t="s">
        <v>38</v>
      </c>
      <c r="C87" s="55" t="s">
        <v>347</v>
      </c>
      <c r="D87" s="736"/>
      <c r="E87" s="739"/>
      <c r="F87" s="740" t="s">
        <v>14</v>
      </c>
      <c r="G87" s="741">
        <v>100</v>
      </c>
      <c r="H87" s="471"/>
      <c r="I87" s="33"/>
      <c r="J87" s="12">
        <f t="shared" si="28"/>
        <v>0</v>
      </c>
      <c r="K87" s="11">
        <f t="shared" si="29"/>
        <v>0</v>
      </c>
      <c r="L87" s="12">
        <f t="shared" si="30"/>
        <v>0</v>
      </c>
      <c r="M87" s="242">
        <f t="shared" si="31"/>
        <v>0</v>
      </c>
      <c r="N87" s="822" t="s">
        <v>334</v>
      </c>
    </row>
    <row r="88" spans="1:14" s="9" customFormat="1" ht="16.5" customHeight="1" x14ac:dyDescent="0.2">
      <c r="A88" s="742"/>
      <c r="B88" s="47"/>
      <c r="C88" s="47"/>
      <c r="D88" s="743"/>
      <c r="E88" s="743"/>
      <c r="F88" s="744"/>
      <c r="G88" s="745"/>
      <c r="H88" s="471" t="s">
        <v>39</v>
      </c>
      <c r="I88" s="746"/>
      <c r="J88" s="747"/>
      <c r="K88" s="748">
        <f>SUM(K81:K87)</f>
        <v>0</v>
      </c>
      <c r="L88" s="748">
        <f>SUM(L81:L87)</f>
        <v>0</v>
      </c>
      <c r="M88" s="719">
        <f>SUM(M81:M87)</f>
        <v>0</v>
      </c>
      <c r="N88" s="729"/>
    </row>
    <row r="89" spans="1:14" s="9" customFormat="1" ht="16.5" customHeight="1" x14ac:dyDescent="0.2">
      <c r="A89" s="742"/>
      <c r="B89" s="47"/>
      <c r="C89" s="47"/>
      <c r="D89" s="743"/>
      <c r="E89" s="743"/>
      <c r="F89" s="744"/>
      <c r="G89" s="745"/>
      <c r="H89" s="691"/>
      <c r="I89" s="875"/>
      <c r="J89" s="876"/>
      <c r="K89" s="465"/>
      <c r="L89" s="465"/>
      <c r="M89" s="877"/>
      <c r="N89" s="871"/>
    </row>
    <row r="90" spans="1:14" s="9" customFormat="1" ht="16.5" customHeight="1" x14ac:dyDescent="0.2">
      <c r="A90" s="432"/>
      <c r="B90" s="233" t="s">
        <v>487</v>
      </c>
      <c r="C90" s="233"/>
      <c r="D90" s="433"/>
      <c r="E90" s="433"/>
      <c r="F90" s="434"/>
      <c r="G90" s="435"/>
      <c r="H90" s="436"/>
      <c r="I90" s="434"/>
      <c r="J90" s="437"/>
      <c r="K90" s="437"/>
      <c r="L90" s="437"/>
      <c r="M90" s="438"/>
      <c r="N90" s="643"/>
    </row>
    <row r="91" spans="1:14" s="9" customFormat="1" ht="37.5" customHeight="1" x14ac:dyDescent="0.2">
      <c r="A91" s="224" t="s">
        <v>1</v>
      </c>
      <c r="B91" s="224" t="s">
        <v>2</v>
      </c>
      <c r="C91" s="224" t="s">
        <v>178</v>
      </c>
      <c r="D91" s="374" t="s">
        <v>3</v>
      </c>
      <c r="E91" s="23" t="s">
        <v>177</v>
      </c>
      <c r="F91" s="224" t="s">
        <v>4</v>
      </c>
      <c r="G91" s="375" t="s">
        <v>5</v>
      </c>
      <c r="H91" s="376" t="s">
        <v>6</v>
      </c>
      <c r="I91" s="377" t="s">
        <v>7</v>
      </c>
      <c r="J91" s="10" t="s">
        <v>112</v>
      </c>
      <c r="K91" s="378" t="s">
        <v>8</v>
      </c>
      <c r="L91" s="376" t="s">
        <v>9</v>
      </c>
      <c r="M91" s="376" t="s">
        <v>10</v>
      </c>
      <c r="N91" s="379" t="s">
        <v>11</v>
      </c>
    </row>
    <row r="92" spans="1:14" s="9" customFormat="1" ht="51" customHeight="1" x14ac:dyDescent="0.2">
      <c r="A92" s="439">
        <v>1</v>
      </c>
      <c r="B92" s="415" t="s">
        <v>380</v>
      </c>
      <c r="C92" s="415" t="s">
        <v>337</v>
      </c>
      <c r="D92" s="328"/>
      <c r="E92" s="870"/>
      <c r="F92" s="870" t="s">
        <v>21</v>
      </c>
      <c r="G92" s="703">
        <v>40</v>
      </c>
      <c r="H92" s="391"/>
      <c r="I92" s="401"/>
      <c r="J92" s="12">
        <f t="shared" ref="J92" si="32">H92*I92+H92</f>
        <v>0</v>
      </c>
      <c r="K92" s="11">
        <f t="shared" ref="K92" si="33">G92*H92</f>
        <v>0</v>
      </c>
      <c r="L92" s="12">
        <f t="shared" ref="L92" si="34">M92-K92</f>
        <v>0</v>
      </c>
      <c r="M92" s="242">
        <f t="shared" ref="M92" si="35">G92*J92</f>
        <v>0</v>
      </c>
      <c r="N92" s="869" t="s">
        <v>195</v>
      </c>
    </row>
    <row r="93" spans="1:14" s="9" customFormat="1" ht="16.5" customHeight="1" x14ac:dyDescent="0.2">
      <c r="A93" s="27"/>
      <c r="B93" s="63"/>
      <c r="C93" s="63"/>
      <c r="D93" s="27"/>
      <c r="E93" s="27"/>
      <c r="F93" s="448"/>
      <c r="G93" s="449"/>
      <c r="H93" s="454" t="s">
        <v>19</v>
      </c>
      <c r="I93" s="450"/>
      <c r="J93" s="451"/>
      <c r="K93" s="424">
        <f>SUM(K92:K92)</f>
        <v>0</v>
      </c>
      <c r="L93" s="425">
        <f>SUM(L92:L92)</f>
        <v>0</v>
      </c>
      <c r="M93" s="409">
        <f>SUM(M92:M92)</f>
        <v>0</v>
      </c>
      <c r="N93" s="645"/>
    </row>
    <row r="94" spans="1:14" s="9" customFormat="1" ht="16.5" customHeight="1" x14ac:dyDescent="0.2">
      <c r="A94" s="742"/>
      <c r="B94" s="47"/>
      <c r="C94" s="47"/>
      <c r="D94" s="743"/>
      <c r="E94" s="743"/>
      <c r="F94" s="744"/>
      <c r="G94" s="745"/>
      <c r="H94" s="691"/>
      <c r="I94" s="875"/>
      <c r="J94" s="876"/>
      <c r="K94" s="465"/>
      <c r="L94" s="465"/>
      <c r="M94" s="877"/>
      <c r="N94" s="871"/>
    </row>
    <row r="95" spans="1:14" s="9" customFormat="1" ht="16.5" customHeight="1" x14ac:dyDescent="0.2">
      <c r="A95" s="742"/>
      <c r="B95" s="47"/>
      <c r="C95" s="47"/>
      <c r="D95" s="743"/>
      <c r="E95" s="743"/>
      <c r="F95" s="744"/>
      <c r="G95" s="745"/>
      <c r="H95" s="691"/>
      <c r="I95" s="875"/>
      <c r="J95" s="876"/>
      <c r="K95" s="465"/>
      <c r="L95" s="465"/>
      <c r="M95" s="877"/>
      <c r="N95" s="871"/>
    </row>
    <row r="96" spans="1:14" s="9" customFormat="1" ht="23.25" customHeight="1" x14ac:dyDescent="0.2">
      <c r="A96" s="138"/>
      <c r="B96" s="148"/>
      <c r="C96" s="148"/>
      <c r="D96" s="137"/>
      <c r="E96" s="137"/>
      <c r="F96" s="139"/>
      <c r="G96" s="140"/>
      <c r="H96" s="215"/>
      <c r="I96" s="141"/>
      <c r="J96" s="187"/>
      <c r="K96" s="8"/>
      <c r="L96" s="8"/>
      <c r="M96" s="250"/>
      <c r="N96" s="48"/>
    </row>
    <row r="97" spans="1:14" s="9" customFormat="1" ht="23.25" customHeight="1" x14ac:dyDescent="0.2">
      <c r="A97" s="5"/>
      <c r="B97" s="230" t="s">
        <v>278</v>
      </c>
      <c r="C97" s="230"/>
      <c r="D97" s="466"/>
      <c r="E97" s="466"/>
      <c r="F97" s="403"/>
      <c r="G97" s="411"/>
      <c r="H97" s="384"/>
      <c r="I97" s="385"/>
      <c r="J97" s="385"/>
      <c r="K97" s="7"/>
      <c r="L97" s="8"/>
      <c r="M97" s="244"/>
      <c r="N97" s="48"/>
    </row>
    <row r="98" spans="1:14" s="9" customFormat="1" ht="34.5" customHeight="1" x14ac:dyDescent="0.2">
      <c r="A98" s="224" t="s">
        <v>1</v>
      </c>
      <c r="B98" s="224" t="s">
        <v>2</v>
      </c>
      <c r="C98" s="224" t="s">
        <v>178</v>
      </c>
      <c r="D98" s="374" t="s">
        <v>3</v>
      </c>
      <c r="E98" s="23" t="s">
        <v>177</v>
      </c>
      <c r="F98" s="224" t="s">
        <v>4</v>
      </c>
      <c r="G98" s="375" t="s">
        <v>5</v>
      </c>
      <c r="H98" s="376" t="s">
        <v>6</v>
      </c>
      <c r="I98" s="377" t="s">
        <v>7</v>
      </c>
      <c r="J98" s="10" t="s">
        <v>112</v>
      </c>
      <c r="K98" s="378" t="s">
        <v>8</v>
      </c>
      <c r="L98" s="376" t="s">
        <v>9</v>
      </c>
      <c r="M98" s="376" t="s">
        <v>10</v>
      </c>
      <c r="N98" s="379" t="s">
        <v>11</v>
      </c>
    </row>
    <row r="99" spans="1:14" s="9" customFormat="1" ht="153" customHeight="1" x14ac:dyDescent="0.2">
      <c r="A99" s="467">
        <v>1</v>
      </c>
      <c r="B99" s="415" t="s">
        <v>265</v>
      </c>
      <c r="C99" s="415" t="s">
        <v>266</v>
      </c>
      <c r="D99" s="468"/>
      <c r="E99" s="468"/>
      <c r="F99" s="469" t="s">
        <v>21</v>
      </c>
      <c r="G99" s="470">
        <v>100</v>
      </c>
      <c r="H99" s="471"/>
      <c r="I99" s="33"/>
      <c r="J99" s="12">
        <f t="shared" ref="J99:J104" si="36">H99*I99+H99</f>
        <v>0</v>
      </c>
      <c r="K99" s="11">
        <f t="shared" ref="K99:K104" si="37">G99*H99</f>
        <v>0</v>
      </c>
      <c r="L99" s="12">
        <f t="shared" ref="L99:L104" si="38">M99-K99</f>
        <v>0</v>
      </c>
      <c r="M99" s="242">
        <f t="shared" ref="M99:M104" si="39">G99*J99</f>
        <v>0</v>
      </c>
      <c r="N99" s="599" t="s">
        <v>195</v>
      </c>
    </row>
    <row r="100" spans="1:14" s="9" customFormat="1" ht="117" customHeight="1" x14ac:dyDescent="0.2">
      <c r="A100" s="467">
        <v>2</v>
      </c>
      <c r="B100" s="415" t="s">
        <v>267</v>
      </c>
      <c r="C100" s="415" t="s">
        <v>197</v>
      </c>
      <c r="D100" s="468"/>
      <c r="E100" s="468"/>
      <c r="F100" s="469" t="s">
        <v>21</v>
      </c>
      <c r="G100" s="470">
        <v>500</v>
      </c>
      <c r="H100" s="471"/>
      <c r="I100" s="33"/>
      <c r="J100" s="12">
        <f t="shared" si="36"/>
        <v>0</v>
      </c>
      <c r="K100" s="11">
        <f t="shared" si="37"/>
        <v>0</v>
      </c>
      <c r="L100" s="12">
        <f t="shared" si="38"/>
        <v>0</v>
      </c>
      <c r="M100" s="242">
        <f t="shared" si="39"/>
        <v>0</v>
      </c>
      <c r="N100" s="599" t="s">
        <v>195</v>
      </c>
    </row>
    <row r="101" spans="1:14" s="9" customFormat="1" ht="123.75" customHeight="1" x14ac:dyDescent="0.2">
      <c r="A101" s="467">
        <v>3</v>
      </c>
      <c r="B101" s="415" t="s">
        <v>268</v>
      </c>
      <c r="C101" s="415" t="s">
        <v>197</v>
      </c>
      <c r="D101" s="468"/>
      <c r="E101" s="468"/>
      <c r="F101" s="469" t="s">
        <v>21</v>
      </c>
      <c r="G101" s="470">
        <v>300</v>
      </c>
      <c r="H101" s="471"/>
      <c r="I101" s="33"/>
      <c r="J101" s="12">
        <f t="shared" si="36"/>
        <v>0</v>
      </c>
      <c r="K101" s="11">
        <f t="shared" si="37"/>
        <v>0</v>
      </c>
      <c r="L101" s="12">
        <f t="shared" si="38"/>
        <v>0</v>
      </c>
      <c r="M101" s="242">
        <f t="shared" si="39"/>
        <v>0</v>
      </c>
      <c r="N101" s="599" t="s">
        <v>195</v>
      </c>
    </row>
    <row r="102" spans="1:14" s="9" customFormat="1" ht="120" customHeight="1" x14ac:dyDescent="0.2">
      <c r="A102" s="467">
        <v>4</v>
      </c>
      <c r="B102" s="415" t="s">
        <v>269</v>
      </c>
      <c r="C102" s="415" t="s">
        <v>197</v>
      </c>
      <c r="D102" s="468"/>
      <c r="E102" s="468"/>
      <c r="F102" s="469" t="s">
        <v>21</v>
      </c>
      <c r="G102" s="470">
        <v>500</v>
      </c>
      <c r="H102" s="471"/>
      <c r="I102" s="33"/>
      <c r="J102" s="12">
        <f t="shared" si="36"/>
        <v>0</v>
      </c>
      <c r="K102" s="11">
        <f t="shared" si="37"/>
        <v>0</v>
      </c>
      <c r="L102" s="12">
        <f t="shared" si="38"/>
        <v>0</v>
      </c>
      <c r="M102" s="242">
        <f t="shared" si="39"/>
        <v>0</v>
      </c>
      <c r="N102" s="599" t="s">
        <v>195</v>
      </c>
    </row>
    <row r="103" spans="1:14" s="9" customFormat="1" ht="117" customHeight="1" x14ac:dyDescent="0.2">
      <c r="A103" s="467">
        <v>5</v>
      </c>
      <c r="B103" s="415" t="s">
        <v>270</v>
      </c>
      <c r="C103" s="415" t="s">
        <v>197</v>
      </c>
      <c r="D103" s="468"/>
      <c r="E103" s="468"/>
      <c r="F103" s="469" t="s">
        <v>21</v>
      </c>
      <c r="G103" s="470">
        <v>300</v>
      </c>
      <c r="H103" s="471"/>
      <c r="I103" s="33"/>
      <c r="J103" s="12">
        <f t="shared" si="36"/>
        <v>0</v>
      </c>
      <c r="K103" s="11">
        <f t="shared" si="37"/>
        <v>0</v>
      </c>
      <c r="L103" s="12">
        <f t="shared" si="38"/>
        <v>0</v>
      </c>
      <c r="M103" s="242">
        <f t="shared" si="39"/>
        <v>0</v>
      </c>
      <c r="N103" s="599" t="s">
        <v>195</v>
      </c>
    </row>
    <row r="104" spans="1:14" s="9" customFormat="1" ht="122.25" customHeight="1" x14ac:dyDescent="0.2">
      <c r="A104" s="467">
        <v>6</v>
      </c>
      <c r="B104" s="415" t="s">
        <v>271</v>
      </c>
      <c r="C104" s="415" t="s">
        <v>197</v>
      </c>
      <c r="D104" s="468"/>
      <c r="E104" s="468"/>
      <c r="F104" s="469" t="s">
        <v>21</v>
      </c>
      <c r="G104" s="470">
        <v>200</v>
      </c>
      <c r="H104" s="471"/>
      <c r="I104" s="33"/>
      <c r="J104" s="12">
        <f t="shared" si="36"/>
        <v>0</v>
      </c>
      <c r="K104" s="11">
        <f t="shared" si="37"/>
        <v>0</v>
      </c>
      <c r="L104" s="12">
        <f t="shared" si="38"/>
        <v>0</v>
      </c>
      <c r="M104" s="242">
        <f t="shared" si="39"/>
        <v>0</v>
      </c>
      <c r="N104" s="599" t="s">
        <v>195</v>
      </c>
    </row>
    <row r="105" spans="1:14" s="9" customFormat="1" x14ac:dyDescent="0.2">
      <c r="A105" s="5"/>
      <c r="B105" s="225"/>
      <c r="C105" s="225"/>
      <c r="D105" s="36"/>
      <c r="E105" s="36"/>
      <c r="F105" s="37"/>
      <c r="G105" s="6"/>
      <c r="H105" s="471" t="s">
        <v>39</v>
      </c>
      <c r="I105" s="472"/>
      <c r="J105" s="472"/>
      <c r="K105" s="431">
        <f>SUM(K99:K104)</f>
        <v>0</v>
      </c>
      <c r="L105" s="408">
        <f>SUM(L99:L104)</f>
        <v>0</v>
      </c>
      <c r="M105" s="409">
        <f>SUM(M99:M104)</f>
        <v>0</v>
      </c>
      <c r="N105" s="599"/>
    </row>
    <row r="106" spans="1:14" s="9" customFormat="1" ht="12" x14ac:dyDescent="0.2">
      <c r="A106" s="38"/>
      <c r="B106" s="228"/>
      <c r="C106" s="228"/>
      <c r="D106" s="142"/>
      <c r="E106" s="142"/>
      <c r="F106" s="143"/>
      <c r="G106" s="40"/>
      <c r="H106" s="156"/>
      <c r="I106" s="41"/>
      <c r="J106" s="41"/>
      <c r="K106" s="21"/>
      <c r="L106" s="22"/>
      <c r="M106" s="247"/>
      <c r="N106" s="48"/>
    </row>
    <row r="107" spans="1:14" s="9" customFormat="1" ht="12" x14ac:dyDescent="0.2">
      <c r="A107" s="5"/>
      <c r="B107" s="230" t="s">
        <v>279</v>
      </c>
      <c r="C107" s="230"/>
      <c r="D107" s="466"/>
      <c r="E107" s="466"/>
      <c r="F107" s="403"/>
      <c r="G107" s="411"/>
      <c r="H107" s="384"/>
      <c r="I107" s="385"/>
      <c r="J107" s="385"/>
      <c r="K107" s="7"/>
      <c r="L107" s="8"/>
      <c r="M107" s="244"/>
      <c r="N107" s="48"/>
    </row>
    <row r="108" spans="1:14" s="9" customFormat="1" ht="36" x14ac:dyDescent="0.2">
      <c r="A108" s="224" t="s">
        <v>1</v>
      </c>
      <c r="B108" s="224" t="s">
        <v>2</v>
      </c>
      <c r="C108" s="224" t="s">
        <v>178</v>
      </c>
      <c r="D108" s="374" t="s">
        <v>3</v>
      </c>
      <c r="E108" s="23" t="s">
        <v>177</v>
      </c>
      <c r="F108" s="224" t="s">
        <v>4</v>
      </c>
      <c r="G108" s="375" t="s">
        <v>5</v>
      </c>
      <c r="H108" s="376" t="s">
        <v>6</v>
      </c>
      <c r="I108" s="377" t="s">
        <v>7</v>
      </c>
      <c r="J108" s="10" t="s">
        <v>112</v>
      </c>
      <c r="K108" s="378" t="s">
        <v>8</v>
      </c>
      <c r="L108" s="376" t="s">
        <v>9</v>
      </c>
      <c r="M108" s="376" t="s">
        <v>10</v>
      </c>
      <c r="N108" s="379" t="s">
        <v>11</v>
      </c>
    </row>
    <row r="109" spans="1:14" s="9" customFormat="1" ht="32.25" customHeight="1" x14ac:dyDescent="0.2">
      <c r="A109" s="593">
        <v>1</v>
      </c>
      <c r="B109" s="678" t="s">
        <v>296</v>
      </c>
      <c r="C109" s="902" t="s">
        <v>308</v>
      </c>
      <c r="D109" s="594"/>
      <c r="E109" s="679"/>
      <c r="F109" s="680" t="s">
        <v>298</v>
      </c>
      <c r="G109" s="681">
        <v>80</v>
      </c>
      <c r="H109" s="471"/>
      <c r="I109" s="595"/>
      <c r="J109" s="12">
        <f t="shared" ref="J109:J111" si="40">H109*I109+H109</f>
        <v>0</v>
      </c>
      <c r="K109" s="11">
        <f t="shared" ref="K109:K111" si="41">G109*H109</f>
        <v>0</v>
      </c>
      <c r="L109" s="12">
        <f t="shared" ref="L109:L111" si="42">M109-K109</f>
        <v>0</v>
      </c>
      <c r="M109" s="242">
        <f t="shared" ref="M109:M111" si="43">G109*J109</f>
        <v>0</v>
      </c>
      <c r="N109" s="596" t="s">
        <v>334</v>
      </c>
    </row>
    <row r="110" spans="1:14" s="9" customFormat="1" ht="33.75" customHeight="1" x14ac:dyDescent="0.2">
      <c r="A110" s="593">
        <v>2</v>
      </c>
      <c r="B110" s="225" t="s">
        <v>297</v>
      </c>
      <c r="C110" s="904"/>
      <c r="D110" s="682"/>
      <c r="E110" s="682"/>
      <c r="F110" s="680" t="s">
        <v>298</v>
      </c>
      <c r="G110" s="683">
        <v>70</v>
      </c>
      <c r="H110" s="684"/>
      <c r="I110" s="595"/>
      <c r="J110" s="12">
        <f t="shared" si="40"/>
        <v>0</v>
      </c>
      <c r="K110" s="11">
        <f t="shared" si="41"/>
        <v>0</v>
      </c>
      <c r="L110" s="12">
        <f t="shared" si="42"/>
        <v>0</v>
      </c>
      <c r="M110" s="242">
        <f t="shared" si="43"/>
        <v>0</v>
      </c>
      <c r="N110" s="596" t="s">
        <v>334</v>
      </c>
    </row>
    <row r="111" spans="1:14" s="9" customFormat="1" ht="52.5" customHeight="1" x14ac:dyDescent="0.2">
      <c r="A111" s="467">
        <v>3</v>
      </c>
      <c r="B111" s="399" t="s">
        <v>309</v>
      </c>
      <c r="C111" s="903"/>
      <c r="D111" s="594"/>
      <c r="E111" s="594"/>
      <c r="F111" s="680" t="s">
        <v>299</v>
      </c>
      <c r="G111" s="685">
        <v>20</v>
      </c>
      <c r="H111" s="471"/>
      <c r="I111" s="595"/>
      <c r="J111" s="12">
        <f t="shared" si="40"/>
        <v>0</v>
      </c>
      <c r="K111" s="11">
        <f t="shared" si="41"/>
        <v>0</v>
      </c>
      <c r="L111" s="12">
        <f t="shared" si="42"/>
        <v>0</v>
      </c>
      <c r="M111" s="242">
        <f t="shared" si="43"/>
        <v>0</v>
      </c>
      <c r="N111" s="596" t="s">
        <v>334</v>
      </c>
    </row>
    <row r="112" spans="1:14" s="9" customFormat="1" x14ac:dyDescent="0.2">
      <c r="A112" s="5"/>
      <c r="B112" s="225"/>
      <c r="C112" s="225"/>
      <c r="D112" s="36"/>
      <c r="E112" s="36"/>
      <c r="F112" s="37"/>
      <c r="G112" s="6"/>
      <c r="H112" s="471" t="s">
        <v>39</v>
      </c>
      <c r="I112" s="20"/>
      <c r="J112" s="20"/>
      <c r="K112" s="431">
        <f>SUM(K109:K111)</f>
        <v>0</v>
      </c>
      <c r="L112" s="408">
        <f>SUM(L109:L111)</f>
        <v>0</v>
      </c>
      <c r="M112" s="409">
        <f>SUM(M109:M111)</f>
        <v>0</v>
      </c>
      <c r="N112" s="48"/>
    </row>
    <row r="113" spans="1:14" s="9" customFormat="1" x14ac:dyDescent="0.2">
      <c r="A113" s="5"/>
      <c r="B113" s="690" t="s">
        <v>280</v>
      </c>
      <c r="C113" s="225"/>
      <c r="D113" s="36"/>
      <c r="E113" s="36"/>
      <c r="F113" s="37"/>
      <c r="G113" s="6"/>
      <c r="H113" s="691"/>
      <c r="I113" s="20"/>
      <c r="J113" s="20"/>
      <c r="K113" s="219"/>
      <c r="L113" s="220"/>
      <c r="M113" s="249"/>
      <c r="N113" s="48"/>
    </row>
    <row r="114" spans="1:14" s="9" customFormat="1" ht="36" x14ac:dyDescent="0.2">
      <c r="A114" s="224" t="s">
        <v>1</v>
      </c>
      <c r="B114" s="224" t="s">
        <v>2</v>
      </c>
      <c r="C114" s="224" t="s">
        <v>178</v>
      </c>
      <c r="D114" s="374" t="s">
        <v>3</v>
      </c>
      <c r="E114" s="23" t="s">
        <v>177</v>
      </c>
      <c r="F114" s="224" t="s">
        <v>4</v>
      </c>
      <c r="G114" s="375" t="s">
        <v>5</v>
      </c>
      <c r="H114" s="376" t="s">
        <v>6</v>
      </c>
      <c r="I114" s="377" t="s">
        <v>7</v>
      </c>
      <c r="J114" s="10" t="s">
        <v>112</v>
      </c>
      <c r="K114" s="378" t="s">
        <v>8</v>
      </c>
      <c r="L114" s="376" t="s">
        <v>9</v>
      </c>
      <c r="M114" s="376" t="s">
        <v>10</v>
      </c>
      <c r="N114" s="379" t="s">
        <v>11</v>
      </c>
    </row>
    <row r="115" spans="1:14" s="9" customFormat="1" ht="96" x14ac:dyDescent="0.2">
      <c r="A115" s="593">
        <v>1</v>
      </c>
      <c r="B115" s="493" t="s">
        <v>321</v>
      </c>
      <c r="C115" s="692" t="s">
        <v>290</v>
      </c>
      <c r="D115" s="468"/>
      <c r="E115" s="468"/>
      <c r="F115" s="693" t="s">
        <v>14</v>
      </c>
      <c r="G115" s="694">
        <v>250</v>
      </c>
      <c r="H115" s="471"/>
      <c r="I115" s="595"/>
      <c r="J115" s="12">
        <f>H115*I115+H115</f>
        <v>0</v>
      </c>
      <c r="K115" s="11">
        <f>G115*H115</f>
        <v>0</v>
      </c>
      <c r="L115" s="12">
        <f>M115-K115</f>
        <v>0</v>
      </c>
      <c r="M115" s="242">
        <f>G115*J115</f>
        <v>0</v>
      </c>
      <c r="N115" s="596" t="s">
        <v>195</v>
      </c>
    </row>
    <row r="116" spans="1:14" s="9" customFormat="1" x14ac:dyDescent="0.2">
      <c r="A116" s="5"/>
      <c r="B116" s="225"/>
      <c r="C116" s="225"/>
      <c r="D116" s="36"/>
      <c r="E116" s="36"/>
      <c r="F116" s="37"/>
      <c r="G116" s="6"/>
      <c r="H116" s="695" t="s">
        <v>39</v>
      </c>
      <c r="I116" s="20"/>
      <c r="J116" s="20"/>
      <c r="K116" s="431">
        <f>SUM(K113:K115)</f>
        <v>0</v>
      </c>
      <c r="L116" s="408">
        <f>SUM(L113:L115)</f>
        <v>0</v>
      </c>
      <c r="M116" s="409">
        <f>SUM(M113:M115)</f>
        <v>0</v>
      </c>
      <c r="N116" s="48"/>
    </row>
    <row r="117" spans="1:14" s="9" customFormat="1" x14ac:dyDescent="0.2">
      <c r="A117" s="5"/>
      <c r="B117" s="225"/>
      <c r="C117" s="225"/>
      <c r="D117" s="36"/>
      <c r="E117" s="36"/>
      <c r="F117" s="37"/>
      <c r="G117" s="6"/>
      <c r="H117" s="218"/>
      <c r="I117" s="20"/>
      <c r="J117" s="20"/>
      <c r="K117" s="219"/>
      <c r="L117" s="220"/>
      <c r="M117" s="249"/>
      <c r="N117" s="48"/>
    </row>
    <row r="118" spans="1:14" s="9" customFormat="1" ht="12" x14ac:dyDescent="0.2">
      <c r="A118" s="5"/>
      <c r="B118" s="230" t="s">
        <v>281</v>
      </c>
      <c r="C118" s="230"/>
      <c r="D118" s="466"/>
      <c r="E118" s="466"/>
      <c r="F118" s="403"/>
      <c r="G118" s="411"/>
      <c r="H118" s="726"/>
      <c r="I118" s="385"/>
      <c r="J118" s="385"/>
      <c r="K118" s="7"/>
      <c r="L118" s="8"/>
      <c r="M118" s="244"/>
      <c r="N118" s="48"/>
    </row>
    <row r="119" spans="1:14" s="9" customFormat="1" ht="36" x14ac:dyDescent="0.2">
      <c r="A119" s="224" t="s">
        <v>1</v>
      </c>
      <c r="B119" s="224" t="s">
        <v>2</v>
      </c>
      <c r="C119" s="224" t="s">
        <v>178</v>
      </c>
      <c r="D119" s="374" t="s">
        <v>3</v>
      </c>
      <c r="E119" s="23" t="s">
        <v>177</v>
      </c>
      <c r="F119" s="224" t="s">
        <v>4</v>
      </c>
      <c r="G119" s="375" t="s">
        <v>5</v>
      </c>
      <c r="H119" s="376" t="s">
        <v>6</v>
      </c>
      <c r="I119" s="377" t="s">
        <v>7</v>
      </c>
      <c r="J119" s="10" t="s">
        <v>112</v>
      </c>
      <c r="K119" s="378" t="s">
        <v>8</v>
      </c>
      <c r="L119" s="376" t="s">
        <v>9</v>
      </c>
      <c r="M119" s="376" t="s">
        <v>10</v>
      </c>
      <c r="N119" s="379" t="s">
        <v>11</v>
      </c>
    </row>
    <row r="120" spans="1:14" s="9" customFormat="1" ht="48" x14ac:dyDescent="0.2">
      <c r="A120" s="593">
        <v>2</v>
      </c>
      <c r="B120" s="493" t="s">
        <v>109</v>
      </c>
      <c r="C120" s="692" t="s">
        <v>339</v>
      </c>
      <c r="D120" s="727"/>
      <c r="E120" s="468"/>
      <c r="F120" s="693" t="s">
        <v>14</v>
      </c>
      <c r="G120" s="694">
        <v>4000</v>
      </c>
      <c r="H120" s="471"/>
      <c r="I120" s="595"/>
      <c r="J120" s="12">
        <f>H120*I120+H120</f>
        <v>0</v>
      </c>
      <c r="K120" s="11">
        <f>G120*H120</f>
        <v>0</v>
      </c>
      <c r="L120" s="12">
        <f>M120-K120</f>
        <v>0</v>
      </c>
      <c r="M120" s="242">
        <f>G120*J120</f>
        <v>0</v>
      </c>
      <c r="N120" s="596" t="s">
        <v>382</v>
      </c>
    </row>
    <row r="121" spans="1:14" s="9" customFormat="1" x14ac:dyDescent="0.2">
      <c r="A121" s="5"/>
      <c r="B121" s="225"/>
      <c r="C121" s="225"/>
      <c r="D121" s="36"/>
      <c r="E121" s="36"/>
      <c r="F121" s="37"/>
      <c r="G121" s="6"/>
      <c r="H121" s="695" t="s">
        <v>39</v>
      </c>
      <c r="I121" s="20"/>
      <c r="J121" s="20"/>
      <c r="K121" s="431">
        <f>SUM(K118:K120)</f>
        <v>0</v>
      </c>
      <c r="L121" s="408">
        <f>SUM(L118:L120)</f>
        <v>0</v>
      </c>
      <c r="M121" s="409">
        <f>SUM(M118:M120)</f>
        <v>0</v>
      </c>
      <c r="N121" s="48"/>
    </row>
    <row r="122" spans="1:14" s="9" customFormat="1" x14ac:dyDescent="0.2">
      <c r="A122" s="271"/>
      <c r="B122" s="321"/>
      <c r="C122" s="321"/>
      <c r="D122" s="322"/>
      <c r="E122" s="322"/>
      <c r="F122" s="323"/>
      <c r="G122" s="273"/>
      <c r="H122" s="324"/>
      <c r="I122" s="290"/>
      <c r="J122" s="290"/>
      <c r="K122" s="325"/>
      <c r="L122" s="326"/>
      <c r="M122" s="286"/>
      <c r="N122" s="295"/>
    </row>
    <row r="123" spans="1:14" s="9" customFormat="1" ht="12" x14ac:dyDescent="0.2">
      <c r="A123" s="600"/>
      <c r="B123" s="601" t="s">
        <v>282</v>
      </c>
      <c r="C123" s="601"/>
      <c r="D123" s="602"/>
      <c r="E123" s="602"/>
      <c r="F123" s="603"/>
      <c r="G123" s="604"/>
      <c r="H123" s="605"/>
      <c r="I123" s="606"/>
      <c r="J123" s="606"/>
      <c r="K123" s="607"/>
      <c r="L123" s="608"/>
      <c r="M123" s="609"/>
      <c r="N123" s="649"/>
    </row>
    <row r="124" spans="1:14" s="16" customFormat="1" ht="36" x14ac:dyDescent="0.2">
      <c r="A124" s="610" t="s">
        <v>1</v>
      </c>
      <c r="B124" s="610" t="s">
        <v>2</v>
      </c>
      <c r="C124" s="610" t="s">
        <v>178</v>
      </c>
      <c r="D124" s="611" t="s">
        <v>3</v>
      </c>
      <c r="E124" s="612" t="s">
        <v>177</v>
      </c>
      <c r="F124" s="610" t="s">
        <v>4</v>
      </c>
      <c r="G124" s="613" t="s">
        <v>5</v>
      </c>
      <c r="H124" s="614" t="s">
        <v>6</v>
      </c>
      <c r="I124" s="615" t="s">
        <v>7</v>
      </c>
      <c r="J124" s="616" t="s">
        <v>112</v>
      </c>
      <c r="K124" s="617" t="s">
        <v>8</v>
      </c>
      <c r="L124" s="614" t="s">
        <v>9</v>
      </c>
      <c r="M124" s="614" t="s">
        <v>10</v>
      </c>
      <c r="N124" s="618" t="s">
        <v>11</v>
      </c>
    </row>
    <row r="125" spans="1:14" s="9" customFormat="1" ht="34.5" customHeight="1" x14ac:dyDescent="0.2">
      <c r="A125" s="619">
        <v>1</v>
      </c>
      <c r="B125" s="620" t="s">
        <v>245</v>
      </c>
      <c r="C125" s="905" t="s">
        <v>247</v>
      </c>
      <c r="D125" s="799"/>
      <c r="E125" s="621"/>
      <c r="F125" s="622" t="s">
        <v>14</v>
      </c>
      <c r="G125" s="623">
        <v>450</v>
      </c>
      <c r="H125" s="624"/>
      <c r="I125" s="625"/>
      <c r="J125" s="12">
        <f t="shared" ref="J125:J127" si="44">H125*I125+H125</f>
        <v>0</v>
      </c>
      <c r="K125" s="11">
        <f t="shared" ref="K125:K127" si="45">G125*H125</f>
        <v>0</v>
      </c>
      <c r="L125" s="12">
        <f t="shared" ref="L125:L127" si="46">M125-K125</f>
        <v>0</v>
      </c>
      <c r="M125" s="242">
        <f t="shared" ref="M125:M127" si="47">G125*J125</f>
        <v>0</v>
      </c>
      <c r="N125" s="641" t="s">
        <v>195</v>
      </c>
    </row>
    <row r="126" spans="1:14" s="9" customFormat="1" ht="48" x14ac:dyDescent="0.2">
      <c r="A126" s="626">
        <v>2</v>
      </c>
      <c r="B126" s="627" t="s">
        <v>246</v>
      </c>
      <c r="C126" s="906"/>
      <c r="D126" s="799"/>
      <c r="E126" s="621"/>
      <c r="F126" s="628" t="s">
        <v>14</v>
      </c>
      <c r="G126" s="629">
        <v>800</v>
      </c>
      <c r="H126" s="630"/>
      <c r="I126" s="631"/>
      <c r="J126" s="12">
        <f t="shared" si="44"/>
        <v>0</v>
      </c>
      <c r="K126" s="11">
        <f t="shared" si="45"/>
        <v>0</v>
      </c>
      <c r="L126" s="12">
        <f t="shared" si="46"/>
        <v>0</v>
      </c>
      <c r="M126" s="242">
        <f t="shared" si="47"/>
        <v>0</v>
      </c>
      <c r="N126" s="641" t="s">
        <v>195</v>
      </c>
    </row>
    <row r="127" spans="1:14" s="9" customFormat="1" ht="60" x14ac:dyDescent="0.2">
      <c r="A127" s="626">
        <v>3</v>
      </c>
      <c r="B127" s="627" t="s">
        <v>40</v>
      </c>
      <c r="C127" s="701"/>
      <c r="D127" s="812"/>
      <c r="E127" s="621"/>
      <c r="F127" s="628" t="s">
        <v>14</v>
      </c>
      <c r="G127" s="629">
        <v>150</v>
      </c>
      <c r="H127" s="630"/>
      <c r="I127" s="631"/>
      <c r="J127" s="12">
        <f t="shared" si="44"/>
        <v>0</v>
      </c>
      <c r="K127" s="11">
        <f t="shared" si="45"/>
        <v>0</v>
      </c>
      <c r="L127" s="12">
        <f t="shared" si="46"/>
        <v>0</v>
      </c>
      <c r="M127" s="242">
        <f t="shared" si="47"/>
        <v>0</v>
      </c>
      <c r="N127" s="641" t="s">
        <v>195</v>
      </c>
    </row>
    <row r="128" spans="1:14" s="9" customFormat="1" x14ac:dyDescent="0.2">
      <c r="A128" s="600"/>
      <c r="B128" s="632"/>
      <c r="C128" s="632"/>
      <c r="D128" s="603"/>
      <c r="E128" s="603"/>
      <c r="F128" s="633"/>
      <c r="G128" s="604"/>
      <c r="H128" s="700" t="s">
        <v>19</v>
      </c>
      <c r="I128" s="634"/>
      <c r="J128" s="634"/>
      <c r="K128" s="635">
        <f>SUM(K125:K127)</f>
        <v>0</v>
      </c>
      <c r="L128" s="636">
        <f>SUM(L125:L127)</f>
        <v>0</v>
      </c>
      <c r="M128" s="637">
        <f>SUM(M125:M127)</f>
        <v>0</v>
      </c>
      <c r="N128" s="641"/>
    </row>
    <row r="129" spans="1:14" s="9" customFormat="1" ht="12" x14ac:dyDescent="0.2">
      <c r="A129" s="38"/>
      <c r="B129" s="234"/>
      <c r="C129" s="234"/>
      <c r="D129" s="144"/>
      <c r="E129" s="144"/>
      <c r="F129" s="39"/>
      <c r="G129" s="40"/>
      <c r="H129" s="156"/>
      <c r="I129" s="41"/>
      <c r="J129" s="41"/>
      <c r="K129" s="21"/>
      <c r="L129" s="22"/>
      <c r="M129" s="247"/>
      <c r="N129" s="48"/>
    </row>
    <row r="130" spans="1:14" s="9" customFormat="1" ht="12" x14ac:dyDescent="0.2">
      <c r="A130" s="5"/>
      <c r="B130" s="763" t="s">
        <v>283</v>
      </c>
      <c r="C130" s="763"/>
      <c r="D130" s="764"/>
      <c r="E130" s="764"/>
      <c r="F130" s="765"/>
      <c r="G130" s="6"/>
      <c r="H130" s="384"/>
      <c r="I130" s="385"/>
      <c r="J130" s="385"/>
      <c r="K130" s="7"/>
      <c r="L130" s="8"/>
      <c r="M130" s="244"/>
      <c r="N130" s="48"/>
    </row>
    <row r="131" spans="1:14" s="9" customFormat="1" ht="36" x14ac:dyDescent="0.2">
      <c r="A131" s="224" t="s">
        <v>1</v>
      </c>
      <c r="B131" s="224" t="s">
        <v>2</v>
      </c>
      <c r="C131" s="224" t="s">
        <v>178</v>
      </c>
      <c r="D131" s="374" t="s">
        <v>3</v>
      </c>
      <c r="E131" s="23" t="s">
        <v>177</v>
      </c>
      <c r="F131" s="224" t="s">
        <v>4</v>
      </c>
      <c r="G131" s="375" t="s">
        <v>5</v>
      </c>
      <c r="H131" s="376" t="s">
        <v>6</v>
      </c>
      <c r="I131" s="377" t="s">
        <v>7</v>
      </c>
      <c r="J131" s="10" t="s">
        <v>112</v>
      </c>
      <c r="K131" s="378" t="s">
        <v>8</v>
      </c>
      <c r="L131" s="376" t="s">
        <v>9</v>
      </c>
      <c r="M131" s="376" t="s">
        <v>10</v>
      </c>
      <c r="N131" s="379" t="s">
        <v>11</v>
      </c>
    </row>
    <row r="132" spans="1:14" s="9" customFormat="1" ht="48" x14ac:dyDescent="0.2">
      <c r="A132" s="766">
        <v>1</v>
      </c>
      <c r="B132" s="399" t="s">
        <v>168</v>
      </c>
      <c r="C132" s="759"/>
      <c r="D132" s="767"/>
      <c r="E132" s="767"/>
      <c r="F132" s="737" t="s">
        <v>14</v>
      </c>
      <c r="G132" s="741">
        <v>50</v>
      </c>
      <c r="H132" s="471"/>
      <c r="I132" s="595"/>
      <c r="J132" s="12">
        <f t="shared" ref="J132:J134" si="48">H132*I132+H132</f>
        <v>0</v>
      </c>
      <c r="K132" s="11">
        <f t="shared" ref="K132:K134" si="49">G132*H132</f>
        <v>0</v>
      </c>
      <c r="L132" s="12">
        <f t="shared" ref="L132:L134" si="50">M132-K132</f>
        <v>0</v>
      </c>
      <c r="M132" s="242">
        <f t="shared" ref="M132:M134" si="51">G132*J132</f>
        <v>0</v>
      </c>
      <c r="N132" s="596" t="s">
        <v>334</v>
      </c>
    </row>
    <row r="133" spans="1:14" s="9" customFormat="1" ht="144" x14ac:dyDescent="0.2">
      <c r="A133" s="766">
        <v>2</v>
      </c>
      <c r="B133" s="429" t="s">
        <v>354</v>
      </c>
      <c r="C133" s="429" t="s">
        <v>355</v>
      </c>
      <c r="D133" s="767"/>
      <c r="E133" s="767"/>
      <c r="F133" s="737" t="s">
        <v>14</v>
      </c>
      <c r="G133" s="741">
        <v>100</v>
      </c>
      <c r="H133" s="471"/>
      <c r="I133" s="595"/>
      <c r="J133" s="12">
        <f t="shared" si="48"/>
        <v>0</v>
      </c>
      <c r="K133" s="11">
        <f t="shared" si="49"/>
        <v>0</v>
      </c>
      <c r="L133" s="12">
        <f t="shared" si="50"/>
        <v>0</v>
      </c>
      <c r="M133" s="242">
        <f t="shared" si="51"/>
        <v>0</v>
      </c>
      <c r="N133" s="596" t="s">
        <v>334</v>
      </c>
    </row>
    <row r="134" spans="1:14" s="9" customFormat="1" ht="36" x14ac:dyDescent="0.2">
      <c r="A134" s="766">
        <v>3</v>
      </c>
      <c r="B134" s="399" t="s">
        <v>131</v>
      </c>
      <c r="C134" s="759"/>
      <c r="D134" s="767"/>
      <c r="E134" s="767"/>
      <c r="F134" s="737" t="s">
        <v>14</v>
      </c>
      <c r="G134" s="741">
        <v>100</v>
      </c>
      <c r="H134" s="471"/>
      <c r="I134" s="595"/>
      <c r="J134" s="12">
        <f t="shared" si="48"/>
        <v>0</v>
      </c>
      <c r="K134" s="11">
        <f t="shared" si="49"/>
        <v>0</v>
      </c>
      <c r="L134" s="12">
        <f t="shared" si="50"/>
        <v>0</v>
      </c>
      <c r="M134" s="242">
        <f t="shared" si="51"/>
        <v>0</v>
      </c>
      <c r="N134" s="596" t="s">
        <v>334</v>
      </c>
    </row>
    <row r="135" spans="1:14" s="9" customFormat="1" x14ac:dyDescent="0.2">
      <c r="A135" s="5"/>
      <c r="B135" s="768"/>
      <c r="C135" s="768"/>
      <c r="D135" s="765"/>
      <c r="E135" s="765"/>
      <c r="F135" s="404"/>
      <c r="G135" s="6"/>
      <c r="H135" s="486" t="s">
        <v>19</v>
      </c>
      <c r="I135" s="20"/>
      <c r="J135" s="20"/>
      <c r="K135" s="407">
        <f>SUM(K132:K134)</f>
        <v>0</v>
      </c>
      <c r="L135" s="769">
        <f>SUM(L132:L134)</f>
        <v>0</v>
      </c>
      <c r="M135" s="770">
        <f>SUM(M132:M134)</f>
        <v>0</v>
      </c>
      <c r="N135" s="48"/>
    </row>
    <row r="136" spans="1:14" s="9" customFormat="1" ht="12" x14ac:dyDescent="0.2">
      <c r="A136" s="38"/>
      <c r="B136" s="234"/>
      <c r="C136" s="234"/>
      <c r="D136" s="144"/>
      <c r="E136" s="144"/>
      <c r="F136" s="39"/>
      <c r="G136" s="40"/>
      <c r="H136" s="156"/>
      <c r="I136" s="41"/>
      <c r="J136" s="41"/>
      <c r="K136" s="21"/>
      <c r="L136" s="22"/>
      <c r="M136" s="247"/>
      <c r="N136" s="48"/>
    </row>
    <row r="137" spans="1:14" s="9" customFormat="1" ht="12" x14ac:dyDescent="0.2">
      <c r="A137" s="5"/>
      <c r="B137" s="230" t="s">
        <v>366</v>
      </c>
      <c r="C137" s="230"/>
      <c r="D137" s="466"/>
      <c r="E137" s="466"/>
      <c r="F137" s="403"/>
      <c r="G137" s="411"/>
      <c r="H137" s="726"/>
      <c r="I137" s="385"/>
      <c r="J137" s="385"/>
      <c r="K137" s="7"/>
      <c r="L137" s="8"/>
      <c r="M137" s="244"/>
      <c r="N137" s="848"/>
    </row>
    <row r="138" spans="1:14" s="9" customFormat="1" ht="36" x14ac:dyDescent="0.2">
      <c r="A138" s="224" t="s">
        <v>1</v>
      </c>
      <c r="B138" s="224" t="s">
        <v>2</v>
      </c>
      <c r="C138" s="224" t="s">
        <v>178</v>
      </c>
      <c r="D138" s="374" t="s">
        <v>3</v>
      </c>
      <c r="E138" s="23" t="s">
        <v>177</v>
      </c>
      <c r="F138" s="224" t="s">
        <v>4</v>
      </c>
      <c r="G138" s="375" t="s">
        <v>5</v>
      </c>
      <c r="H138" s="376" t="s">
        <v>6</v>
      </c>
      <c r="I138" s="377" t="s">
        <v>7</v>
      </c>
      <c r="J138" s="10" t="s">
        <v>112</v>
      </c>
      <c r="K138" s="378" t="s">
        <v>8</v>
      </c>
      <c r="L138" s="376" t="s">
        <v>9</v>
      </c>
      <c r="M138" s="376" t="s">
        <v>10</v>
      </c>
      <c r="N138" s="379" t="s">
        <v>11</v>
      </c>
    </row>
    <row r="139" spans="1:14" s="9" customFormat="1" ht="36" x14ac:dyDescent="0.2">
      <c r="A139" s="593">
        <v>1</v>
      </c>
      <c r="B139" s="493" t="s">
        <v>441</v>
      </c>
      <c r="C139" s="692" t="s">
        <v>442</v>
      </c>
      <c r="D139" s="727"/>
      <c r="E139" s="468"/>
      <c r="F139" s="693" t="s">
        <v>14</v>
      </c>
      <c r="G139" s="694">
        <v>10</v>
      </c>
      <c r="H139" s="471"/>
      <c r="I139" s="595"/>
      <c r="J139" s="12">
        <f>H139*I139+H139</f>
        <v>0</v>
      </c>
      <c r="K139" s="11">
        <f>G139*H139</f>
        <v>0</v>
      </c>
      <c r="L139" s="12">
        <f>M139-K139</f>
        <v>0</v>
      </c>
      <c r="M139" s="242">
        <f>G139*J139</f>
        <v>0</v>
      </c>
      <c r="N139" s="596" t="s">
        <v>195</v>
      </c>
    </row>
    <row r="140" spans="1:14" s="9" customFormat="1" x14ac:dyDescent="0.2">
      <c r="A140" s="5"/>
      <c r="B140" s="225"/>
      <c r="C140" s="225"/>
      <c r="D140" s="36"/>
      <c r="E140" s="36"/>
      <c r="F140" s="37"/>
      <c r="G140" s="6"/>
      <c r="H140" s="695" t="s">
        <v>39</v>
      </c>
      <c r="I140" s="20"/>
      <c r="J140" s="20"/>
      <c r="K140" s="431">
        <f>SUM(K137:K139)</f>
        <v>0</v>
      </c>
      <c r="L140" s="408">
        <f>SUM(L137:L139)</f>
        <v>0</v>
      </c>
      <c r="M140" s="409">
        <f>SUM(M137:M139)</f>
        <v>0</v>
      </c>
      <c r="N140" s="848"/>
    </row>
    <row r="141" spans="1:14" s="9" customFormat="1" ht="12" x14ac:dyDescent="0.2">
      <c r="A141" s="5"/>
      <c r="B141" s="768"/>
      <c r="C141" s="768"/>
      <c r="D141" s="765"/>
      <c r="E141" s="765"/>
      <c r="F141" s="404"/>
      <c r="G141" s="6"/>
      <c r="H141" s="405"/>
      <c r="I141" s="20"/>
      <c r="J141" s="20"/>
      <c r="K141" s="21"/>
      <c r="L141" s="22"/>
      <c r="M141" s="247"/>
      <c r="N141" s="848"/>
    </row>
    <row r="142" spans="1:14" s="9" customFormat="1" ht="12" x14ac:dyDescent="0.2">
      <c r="A142" s="5"/>
      <c r="B142" s="749" t="s">
        <v>284</v>
      </c>
      <c r="C142" s="749"/>
      <c r="D142" s="750"/>
      <c r="E142" s="750"/>
      <c r="F142" s="751"/>
      <c r="G142" s="752"/>
      <c r="H142" s="384"/>
      <c r="I142" s="385"/>
      <c r="J142" s="385"/>
      <c r="K142" s="7"/>
      <c r="L142" s="8"/>
      <c r="M142" s="244"/>
      <c r="N142" s="796"/>
    </row>
    <row r="143" spans="1:14" s="16" customFormat="1" ht="36" x14ac:dyDescent="0.2">
      <c r="A143" s="224" t="s">
        <v>1</v>
      </c>
      <c r="B143" s="224" t="s">
        <v>2</v>
      </c>
      <c r="C143" s="224" t="s">
        <v>178</v>
      </c>
      <c r="D143" s="374" t="s">
        <v>3</v>
      </c>
      <c r="E143" s="23" t="s">
        <v>177</v>
      </c>
      <c r="F143" s="224" t="s">
        <v>4</v>
      </c>
      <c r="G143" s="375" t="s">
        <v>5</v>
      </c>
      <c r="H143" s="376" t="s">
        <v>6</v>
      </c>
      <c r="I143" s="377" t="s">
        <v>7</v>
      </c>
      <c r="J143" s="10" t="s">
        <v>112</v>
      </c>
      <c r="K143" s="378" t="s">
        <v>8</v>
      </c>
      <c r="L143" s="376" t="s">
        <v>9</v>
      </c>
      <c r="M143" s="376" t="s">
        <v>10</v>
      </c>
      <c r="N143" s="379" t="s">
        <v>11</v>
      </c>
    </row>
    <row r="144" spans="1:14" s="9" customFormat="1" ht="22.5" customHeight="1" x14ac:dyDescent="0.2">
      <c r="A144" s="758">
        <v>1</v>
      </c>
      <c r="B144" s="429" t="s">
        <v>42</v>
      </c>
      <c r="C144" s="429"/>
      <c r="D144" s="760"/>
      <c r="E144" s="760"/>
      <c r="F144" s="758" t="s">
        <v>14</v>
      </c>
      <c r="G144" s="741">
        <v>10</v>
      </c>
      <c r="H144" s="797"/>
      <c r="I144" s="33"/>
      <c r="J144" s="12">
        <f t="shared" ref="J144:J148" si="52">H144*I144+H144</f>
        <v>0</v>
      </c>
      <c r="K144" s="11">
        <f t="shared" ref="K144:K148" si="53">G144*H144</f>
        <v>0</v>
      </c>
      <c r="L144" s="12">
        <f t="shared" ref="L144:L148" si="54">M144-K144</f>
        <v>0</v>
      </c>
      <c r="M144" s="242">
        <f t="shared" ref="M144:M148" si="55">G144*J144</f>
        <v>0</v>
      </c>
      <c r="N144" s="795" t="s">
        <v>195</v>
      </c>
    </row>
    <row r="145" spans="1:14" s="9" customFormat="1" ht="22.5" customHeight="1" x14ac:dyDescent="0.2">
      <c r="A145" s="758">
        <v>2</v>
      </c>
      <c r="B145" s="429" t="s">
        <v>43</v>
      </c>
      <c r="C145" s="429"/>
      <c r="D145" s="760"/>
      <c r="E145" s="760"/>
      <c r="F145" s="758" t="s">
        <v>14</v>
      </c>
      <c r="G145" s="741">
        <v>10</v>
      </c>
      <c r="H145" s="797"/>
      <c r="I145" s="33"/>
      <c r="J145" s="12">
        <f t="shared" si="52"/>
        <v>0</v>
      </c>
      <c r="K145" s="11">
        <f t="shared" si="53"/>
        <v>0</v>
      </c>
      <c r="L145" s="12">
        <f t="shared" si="54"/>
        <v>0</v>
      </c>
      <c r="M145" s="242">
        <f t="shared" si="55"/>
        <v>0</v>
      </c>
      <c r="N145" s="795" t="s">
        <v>334</v>
      </c>
    </row>
    <row r="146" spans="1:14" s="9" customFormat="1" ht="22.5" customHeight="1" x14ac:dyDescent="0.2">
      <c r="A146" s="758">
        <v>3</v>
      </c>
      <c r="B146" s="429" t="s">
        <v>41</v>
      </c>
      <c r="C146" s="429"/>
      <c r="D146" s="760"/>
      <c r="E146" s="760"/>
      <c r="F146" s="758" t="s">
        <v>14</v>
      </c>
      <c r="G146" s="741">
        <v>10</v>
      </c>
      <c r="H146" s="797"/>
      <c r="I146" s="33"/>
      <c r="J146" s="12">
        <f t="shared" si="52"/>
        <v>0</v>
      </c>
      <c r="K146" s="11">
        <f t="shared" si="53"/>
        <v>0</v>
      </c>
      <c r="L146" s="12">
        <f t="shared" si="54"/>
        <v>0</v>
      </c>
      <c r="M146" s="242">
        <f t="shared" si="55"/>
        <v>0</v>
      </c>
      <c r="N146" s="850" t="s">
        <v>195</v>
      </c>
    </row>
    <row r="147" spans="1:14" s="9" customFormat="1" ht="60" x14ac:dyDescent="0.2">
      <c r="A147" s="758">
        <v>4</v>
      </c>
      <c r="B147" s="429" t="s">
        <v>348</v>
      </c>
      <c r="C147" s="429" t="s">
        <v>349</v>
      </c>
      <c r="D147" s="760"/>
      <c r="E147" s="760"/>
      <c r="F147" s="758" t="s">
        <v>14</v>
      </c>
      <c r="G147" s="741">
        <v>20</v>
      </c>
      <c r="H147" s="797"/>
      <c r="I147" s="33"/>
      <c r="J147" s="12">
        <f t="shared" si="52"/>
        <v>0</v>
      </c>
      <c r="K147" s="11">
        <f t="shared" si="53"/>
        <v>0</v>
      </c>
      <c r="L147" s="12">
        <f t="shared" si="54"/>
        <v>0</v>
      </c>
      <c r="M147" s="242">
        <f t="shared" si="55"/>
        <v>0</v>
      </c>
      <c r="N147" s="795" t="s">
        <v>334</v>
      </c>
    </row>
    <row r="148" spans="1:14" s="9" customFormat="1" ht="22.5" customHeight="1" x14ac:dyDescent="0.2">
      <c r="A148" s="758">
        <v>5</v>
      </c>
      <c r="B148" s="429" t="s">
        <v>350</v>
      </c>
      <c r="C148" s="429" t="s">
        <v>351</v>
      </c>
      <c r="D148" s="760"/>
      <c r="E148" s="760"/>
      <c r="F148" s="758" t="s">
        <v>14</v>
      </c>
      <c r="G148" s="741">
        <v>40</v>
      </c>
      <c r="H148" s="797"/>
      <c r="I148" s="33"/>
      <c r="J148" s="12">
        <f t="shared" si="52"/>
        <v>0</v>
      </c>
      <c r="K148" s="11">
        <f t="shared" si="53"/>
        <v>0</v>
      </c>
      <c r="L148" s="12">
        <f t="shared" si="54"/>
        <v>0</v>
      </c>
      <c r="M148" s="242">
        <f t="shared" si="55"/>
        <v>0</v>
      </c>
      <c r="N148" s="795">
        <v>1</v>
      </c>
    </row>
    <row r="149" spans="1:14" s="9" customFormat="1" x14ac:dyDescent="0.2">
      <c r="A149" s="5"/>
      <c r="B149" s="761"/>
      <c r="C149" s="761"/>
      <c r="D149" s="383"/>
      <c r="E149" s="383"/>
      <c r="F149" s="404"/>
      <c r="G149" s="6"/>
      <c r="H149" s="715" t="s">
        <v>19</v>
      </c>
      <c r="I149" s="472"/>
      <c r="J149" s="472"/>
      <c r="K149" s="431">
        <f>SUM(K144:K148)</f>
        <v>0</v>
      </c>
      <c r="L149" s="408">
        <f>SUM(L144:L148)</f>
        <v>0</v>
      </c>
      <c r="M149" s="409">
        <f>SUM(M144:M148)</f>
        <v>0</v>
      </c>
      <c r="N149" s="795"/>
    </row>
    <row r="150" spans="1:14" s="9" customFormat="1" ht="12" x14ac:dyDescent="0.2">
      <c r="A150" s="271"/>
      <c r="B150" s="327"/>
      <c r="C150" s="327"/>
      <c r="D150" s="272"/>
      <c r="E150" s="272"/>
      <c r="F150" s="275"/>
      <c r="G150" s="273"/>
      <c r="H150" s="276"/>
      <c r="I150" s="290"/>
      <c r="J150" s="290"/>
      <c r="K150" s="291"/>
      <c r="L150" s="292"/>
      <c r="M150" s="293"/>
      <c r="N150" s="295"/>
    </row>
    <row r="151" spans="1:14" s="9" customFormat="1" ht="12" x14ac:dyDescent="0.2">
      <c r="A151" s="5"/>
      <c r="B151" s="749" t="s">
        <v>447</v>
      </c>
      <c r="C151" s="749"/>
      <c r="D151" s="750"/>
      <c r="E151" s="750"/>
      <c r="F151" s="751"/>
      <c r="G151" s="752"/>
      <c r="H151" s="384"/>
      <c r="I151" s="385"/>
      <c r="J151" s="385"/>
      <c r="K151" s="7"/>
      <c r="L151" s="8"/>
      <c r="M151" s="244"/>
      <c r="N151" s="48"/>
    </row>
    <row r="152" spans="1:14" s="9" customFormat="1" ht="36" x14ac:dyDescent="0.2">
      <c r="A152" s="224" t="s">
        <v>1</v>
      </c>
      <c r="B152" s="224" t="s">
        <v>2</v>
      </c>
      <c r="C152" s="224" t="s">
        <v>178</v>
      </c>
      <c r="D152" s="374" t="s">
        <v>3</v>
      </c>
      <c r="E152" s="23" t="s">
        <v>177</v>
      </c>
      <c r="F152" s="224" t="s">
        <v>4</v>
      </c>
      <c r="G152" s="375" t="s">
        <v>5</v>
      </c>
      <c r="H152" s="376" t="s">
        <v>6</v>
      </c>
      <c r="I152" s="377" t="s">
        <v>7</v>
      </c>
      <c r="J152" s="10" t="s">
        <v>112</v>
      </c>
      <c r="K152" s="378" t="s">
        <v>8</v>
      </c>
      <c r="L152" s="376" t="s">
        <v>9</v>
      </c>
      <c r="M152" s="376" t="s">
        <v>10</v>
      </c>
      <c r="N152" s="379" t="s">
        <v>11</v>
      </c>
    </row>
    <row r="153" spans="1:14" s="9" customFormat="1" ht="84" x14ac:dyDescent="0.2">
      <c r="A153" s="753" t="s">
        <v>12</v>
      </c>
      <c r="B153" s="754" t="s">
        <v>44</v>
      </c>
      <c r="C153" s="754" t="s">
        <v>352</v>
      </c>
      <c r="D153" s="755"/>
      <c r="E153" s="755"/>
      <c r="F153" s="753" t="s">
        <v>14</v>
      </c>
      <c r="G153" s="756">
        <v>200</v>
      </c>
      <c r="H153" s="757"/>
      <c r="I153" s="33"/>
      <c r="J153" s="12">
        <f t="shared" ref="J153:J154" si="56">H153*I153+H153</f>
        <v>0</v>
      </c>
      <c r="K153" s="11">
        <f t="shared" ref="K153:K154" si="57">G153*H153</f>
        <v>0</v>
      </c>
      <c r="L153" s="12">
        <f t="shared" ref="L153:L154" si="58">M153-K153</f>
        <v>0</v>
      </c>
      <c r="M153" s="242">
        <f t="shared" ref="M153:M154" si="59">G153*J153</f>
        <v>0</v>
      </c>
      <c r="N153" s="729" t="s">
        <v>195</v>
      </c>
    </row>
    <row r="154" spans="1:14" s="9" customFormat="1" ht="36" x14ac:dyDescent="0.2">
      <c r="A154" s="758" t="s">
        <v>15</v>
      </c>
      <c r="B154" s="759" t="s">
        <v>114</v>
      </c>
      <c r="C154" s="759" t="s">
        <v>353</v>
      </c>
      <c r="D154" s="760"/>
      <c r="E154" s="760"/>
      <c r="F154" s="758" t="s">
        <v>14</v>
      </c>
      <c r="G154" s="741">
        <v>30</v>
      </c>
      <c r="H154" s="471"/>
      <c r="I154" s="595"/>
      <c r="J154" s="12">
        <f t="shared" si="56"/>
        <v>0</v>
      </c>
      <c r="K154" s="11">
        <f t="shared" si="57"/>
        <v>0</v>
      </c>
      <c r="L154" s="12">
        <f t="shared" si="58"/>
        <v>0</v>
      </c>
      <c r="M154" s="242">
        <f t="shared" si="59"/>
        <v>0</v>
      </c>
      <c r="N154" s="729" t="s">
        <v>334</v>
      </c>
    </row>
    <row r="155" spans="1:14" s="9" customFormat="1" x14ac:dyDescent="0.2">
      <c r="A155" s="5"/>
      <c r="B155" s="761"/>
      <c r="C155" s="761"/>
      <c r="D155" s="383"/>
      <c r="E155" s="383"/>
      <c r="F155" s="404"/>
      <c r="G155" s="6"/>
      <c r="H155" s="405" t="s">
        <v>19</v>
      </c>
      <c r="I155" s="20"/>
      <c r="J155" s="20"/>
      <c r="K155" s="431">
        <f>SUM(K153:K154)</f>
        <v>0</v>
      </c>
      <c r="L155" s="408">
        <f>SUM(L153:L154)</f>
        <v>0</v>
      </c>
      <c r="M155" s="409">
        <f>SUM(M153:M154)</f>
        <v>0</v>
      </c>
      <c r="N155" s="729"/>
    </row>
    <row r="156" spans="1:14" s="9" customFormat="1" ht="12" x14ac:dyDescent="0.2">
      <c r="A156" s="5"/>
      <c r="B156" s="762"/>
      <c r="C156" s="762"/>
      <c r="D156" s="404"/>
      <c r="E156" s="404"/>
      <c r="F156" s="404"/>
      <c r="G156" s="411"/>
      <c r="H156" s="384"/>
      <c r="I156" s="20"/>
      <c r="J156" s="20"/>
      <c r="K156" s="20"/>
      <c r="L156" s="8"/>
      <c r="M156" s="244"/>
      <c r="N156" s="48"/>
    </row>
    <row r="157" spans="1:14" x14ac:dyDescent="0.2">
      <c r="A157" s="110"/>
      <c r="B157" s="128"/>
      <c r="C157" s="128"/>
      <c r="D157" s="110"/>
      <c r="E157" s="110"/>
      <c r="F157" s="110"/>
      <c r="G157" s="124"/>
      <c r="H157" s="211"/>
      <c r="I157" s="110"/>
      <c r="J157" s="125"/>
    </row>
    <row r="158" spans="1:14" s="43" customFormat="1" x14ac:dyDescent="0.2">
      <c r="A158" s="473"/>
      <c r="B158" s="474" t="s">
        <v>448</v>
      </c>
      <c r="C158" s="474"/>
      <c r="D158" s="42"/>
      <c r="E158" s="42"/>
      <c r="F158" s="42"/>
      <c r="G158" s="475"/>
      <c r="H158" s="239"/>
      <c r="I158" s="476"/>
      <c r="J158" s="50"/>
      <c r="K158" s="477"/>
      <c r="L158" s="478"/>
      <c r="M158" s="244"/>
      <c r="N158" s="642"/>
    </row>
    <row r="159" spans="1:14" s="42" customFormat="1" ht="36" x14ac:dyDescent="0.2">
      <c r="A159" s="224" t="s">
        <v>1</v>
      </c>
      <c r="B159" s="224" t="s">
        <v>2</v>
      </c>
      <c r="C159" s="224" t="s">
        <v>178</v>
      </c>
      <c r="D159" s="374" t="s">
        <v>3</v>
      </c>
      <c r="E159" s="23" t="s">
        <v>177</v>
      </c>
      <c r="F159" s="224" t="s">
        <v>4</v>
      </c>
      <c r="G159" s="375" t="s">
        <v>5</v>
      </c>
      <c r="H159" s="376" t="s">
        <v>6</v>
      </c>
      <c r="I159" s="377" t="s">
        <v>7</v>
      </c>
      <c r="J159" s="10" t="s">
        <v>112</v>
      </c>
      <c r="K159" s="378" t="s">
        <v>8</v>
      </c>
      <c r="L159" s="376" t="s">
        <v>9</v>
      </c>
      <c r="M159" s="376" t="s">
        <v>10</v>
      </c>
      <c r="N159" s="379" t="s">
        <v>11</v>
      </c>
    </row>
    <row r="160" spans="1:14" s="44" customFormat="1" ht="24" x14ac:dyDescent="0.2">
      <c r="A160" s="479">
        <v>7</v>
      </c>
      <c r="B160" s="847" t="s">
        <v>226</v>
      </c>
      <c r="C160" s="415"/>
      <c r="D160" s="720"/>
      <c r="E160" s="483"/>
      <c r="F160" s="483" t="s">
        <v>46</v>
      </c>
      <c r="G160" s="703">
        <v>500</v>
      </c>
      <c r="H160" s="391"/>
      <c r="I160" s="401"/>
      <c r="J160" s="12">
        <f t="shared" ref="J160:J190" si="60">H160*I160+H160</f>
        <v>0</v>
      </c>
      <c r="K160" s="11">
        <f t="shared" ref="K160:K190" si="61">G160*H160</f>
        <v>0</v>
      </c>
      <c r="L160" s="12">
        <f t="shared" ref="L160:L190" si="62">M160-K160</f>
        <v>0</v>
      </c>
      <c r="M160" s="242">
        <f t="shared" ref="M160:M190" si="63">G160*J160</f>
        <v>0</v>
      </c>
      <c r="N160" s="704" t="s">
        <v>382</v>
      </c>
    </row>
    <row r="161" spans="1:14" s="44" customFormat="1" ht="77.25" customHeight="1" x14ac:dyDescent="0.2">
      <c r="A161" s="479">
        <v>8</v>
      </c>
      <c r="B161" s="415" t="s">
        <v>406</v>
      </c>
      <c r="C161" s="415" t="s">
        <v>381</v>
      </c>
      <c r="D161" s="720"/>
      <c r="E161" s="720"/>
      <c r="F161" s="720" t="s">
        <v>14</v>
      </c>
      <c r="G161" s="703">
        <v>600</v>
      </c>
      <c r="H161" s="391"/>
      <c r="I161" s="401"/>
      <c r="J161" s="12">
        <f t="shared" si="60"/>
        <v>0</v>
      </c>
      <c r="K161" s="11">
        <f t="shared" si="61"/>
        <v>0</v>
      </c>
      <c r="L161" s="12">
        <f t="shared" si="62"/>
        <v>0</v>
      </c>
      <c r="M161" s="242">
        <f t="shared" si="63"/>
        <v>0</v>
      </c>
      <c r="N161" s="704" t="s">
        <v>183</v>
      </c>
    </row>
    <row r="162" spans="1:14" s="44" customFormat="1" ht="54.75" customHeight="1" x14ac:dyDescent="0.2">
      <c r="A162" s="479">
        <v>9</v>
      </c>
      <c r="B162" s="415" t="s">
        <v>407</v>
      </c>
      <c r="C162" s="415" t="s">
        <v>381</v>
      </c>
      <c r="D162" s="720"/>
      <c r="E162" s="720"/>
      <c r="F162" s="720" t="s">
        <v>14</v>
      </c>
      <c r="G162" s="703">
        <v>1500</v>
      </c>
      <c r="H162" s="391"/>
      <c r="I162" s="401"/>
      <c r="J162" s="12">
        <f t="shared" si="60"/>
        <v>0</v>
      </c>
      <c r="K162" s="11">
        <f t="shared" si="61"/>
        <v>0</v>
      </c>
      <c r="L162" s="12">
        <f t="shared" si="62"/>
        <v>0</v>
      </c>
      <c r="M162" s="242">
        <f t="shared" si="63"/>
        <v>0</v>
      </c>
      <c r="N162" s="704" t="s">
        <v>183</v>
      </c>
    </row>
    <row r="163" spans="1:14" s="44" customFormat="1" ht="54" customHeight="1" x14ac:dyDescent="0.2">
      <c r="A163" s="479">
        <v>10</v>
      </c>
      <c r="B163" s="415" t="s">
        <v>408</v>
      </c>
      <c r="C163" s="415" t="s">
        <v>381</v>
      </c>
      <c r="D163" s="720"/>
      <c r="E163" s="720"/>
      <c r="F163" s="720" t="s">
        <v>14</v>
      </c>
      <c r="G163" s="703">
        <v>300</v>
      </c>
      <c r="H163" s="391"/>
      <c r="I163" s="401"/>
      <c r="J163" s="12">
        <f t="shared" si="60"/>
        <v>0</v>
      </c>
      <c r="K163" s="11">
        <f t="shared" si="61"/>
        <v>0</v>
      </c>
      <c r="L163" s="12">
        <f t="shared" si="62"/>
        <v>0</v>
      </c>
      <c r="M163" s="242">
        <f t="shared" si="63"/>
        <v>0</v>
      </c>
      <c r="N163" s="704" t="s">
        <v>183</v>
      </c>
    </row>
    <row r="164" spans="1:14" s="44" customFormat="1" ht="12" x14ac:dyDescent="0.2">
      <c r="A164" s="479">
        <v>11</v>
      </c>
      <c r="B164" s="415" t="s">
        <v>49</v>
      </c>
      <c r="C164" s="415"/>
      <c r="D164" s="720"/>
      <c r="E164" s="720"/>
      <c r="F164" s="720" t="s">
        <v>14</v>
      </c>
      <c r="G164" s="703">
        <v>60</v>
      </c>
      <c r="H164" s="391"/>
      <c r="I164" s="401"/>
      <c r="J164" s="12">
        <f t="shared" si="60"/>
        <v>0</v>
      </c>
      <c r="K164" s="11">
        <f t="shared" si="61"/>
        <v>0</v>
      </c>
      <c r="L164" s="12">
        <f t="shared" si="62"/>
        <v>0</v>
      </c>
      <c r="M164" s="242">
        <f t="shared" si="63"/>
        <v>0</v>
      </c>
      <c r="N164" s="704" t="s">
        <v>334</v>
      </c>
    </row>
    <row r="165" spans="1:14" s="44" customFormat="1" ht="12" x14ac:dyDescent="0.2">
      <c r="A165" s="479">
        <v>12</v>
      </c>
      <c r="B165" s="415" t="s">
        <v>409</v>
      </c>
      <c r="C165" s="415"/>
      <c r="D165" s="720"/>
      <c r="E165" s="720"/>
      <c r="F165" s="720" t="s">
        <v>30</v>
      </c>
      <c r="G165" s="703">
        <v>50</v>
      </c>
      <c r="H165" s="391"/>
      <c r="I165" s="401"/>
      <c r="J165" s="12">
        <f t="shared" si="60"/>
        <v>0</v>
      </c>
      <c r="K165" s="11">
        <f t="shared" si="61"/>
        <v>0</v>
      </c>
      <c r="L165" s="12">
        <f t="shared" si="62"/>
        <v>0</v>
      </c>
      <c r="M165" s="242">
        <f t="shared" si="63"/>
        <v>0</v>
      </c>
      <c r="N165" s="794" t="s">
        <v>334</v>
      </c>
    </row>
    <row r="166" spans="1:14" s="44" customFormat="1" ht="12" x14ac:dyDescent="0.2">
      <c r="A166" s="479">
        <v>13</v>
      </c>
      <c r="B166" s="415" t="s">
        <v>410</v>
      </c>
      <c r="C166" s="415"/>
      <c r="D166" s="720"/>
      <c r="E166" s="720"/>
      <c r="F166" s="720" t="s">
        <v>30</v>
      </c>
      <c r="G166" s="703">
        <v>150</v>
      </c>
      <c r="H166" s="391"/>
      <c r="I166" s="401"/>
      <c r="J166" s="12">
        <f t="shared" si="60"/>
        <v>0</v>
      </c>
      <c r="K166" s="11">
        <f t="shared" si="61"/>
        <v>0</v>
      </c>
      <c r="L166" s="12">
        <f t="shared" si="62"/>
        <v>0</v>
      </c>
      <c r="M166" s="242">
        <f t="shared" si="63"/>
        <v>0</v>
      </c>
      <c r="N166" s="794" t="s">
        <v>334</v>
      </c>
    </row>
    <row r="167" spans="1:14" s="44" customFormat="1" ht="60" x14ac:dyDescent="0.2">
      <c r="A167" s="479">
        <v>14</v>
      </c>
      <c r="B167" s="415" t="s">
        <v>418</v>
      </c>
      <c r="C167" s="415"/>
      <c r="D167" s="720"/>
      <c r="E167" s="720"/>
      <c r="F167" s="720" t="s">
        <v>30</v>
      </c>
      <c r="G167" s="703">
        <v>250</v>
      </c>
      <c r="H167" s="391"/>
      <c r="I167" s="401"/>
      <c r="J167" s="12">
        <f t="shared" si="60"/>
        <v>0</v>
      </c>
      <c r="K167" s="11">
        <f t="shared" si="61"/>
        <v>0</v>
      </c>
      <c r="L167" s="12">
        <f t="shared" si="62"/>
        <v>0</v>
      </c>
      <c r="M167" s="242">
        <f t="shared" si="63"/>
        <v>0</v>
      </c>
      <c r="N167" s="794" t="s">
        <v>334</v>
      </c>
    </row>
    <row r="168" spans="1:14" s="44" customFormat="1" ht="12" x14ac:dyDescent="0.2">
      <c r="A168" s="479">
        <v>15</v>
      </c>
      <c r="B168" s="415" t="s">
        <v>50</v>
      </c>
      <c r="C168" s="913" t="s">
        <v>231</v>
      </c>
      <c r="D168" s="720"/>
      <c r="E168" s="720"/>
      <c r="F168" s="720" t="s">
        <v>30</v>
      </c>
      <c r="G168" s="703">
        <v>100</v>
      </c>
      <c r="H168" s="391"/>
      <c r="I168" s="401"/>
      <c r="J168" s="12">
        <f t="shared" si="60"/>
        <v>0</v>
      </c>
      <c r="K168" s="11">
        <f t="shared" si="61"/>
        <v>0</v>
      </c>
      <c r="L168" s="12">
        <f t="shared" si="62"/>
        <v>0</v>
      </c>
      <c r="M168" s="242">
        <f t="shared" si="63"/>
        <v>0</v>
      </c>
      <c r="N168" s="794" t="s">
        <v>382</v>
      </c>
    </row>
    <row r="169" spans="1:14" s="44" customFormat="1" ht="12" x14ac:dyDescent="0.2">
      <c r="A169" s="479">
        <v>16</v>
      </c>
      <c r="B169" s="415" t="s">
        <v>379</v>
      </c>
      <c r="C169" s="914"/>
      <c r="D169" s="795"/>
      <c r="E169" s="795"/>
      <c r="F169" s="795" t="s">
        <v>30</v>
      </c>
      <c r="G169" s="703">
        <v>25</v>
      </c>
      <c r="H169" s="391"/>
      <c r="I169" s="401"/>
      <c r="J169" s="12">
        <f t="shared" si="60"/>
        <v>0</v>
      </c>
      <c r="K169" s="11">
        <f t="shared" si="61"/>
        <v>0</v>
      </c>
      <c r="L169" s="12">
        <f t="shared" si="62"/>
        <v>0</v>
      </c>
      <c r="M169" s="242">
        <f t="shared" si="63"/>
        <v>0</v>
      </c>
      <c r="N169" s="794" t="s">
        <v>334</v>
      </c>
    </row>
    <row r="170" spans="1:14" s="44" customFormat="1" ht="12" x14ac:dyDescent="0.2">
      <c r="A170" s="479">
        <v>17</v>
      </c>
      <c r="B170" s="415" t="s">
        <v>51</v>
      </c>
      <c r="C170" s="914"/>
      <c r="D170" s="720"/>
      <c r="E170" s="720"/>
      <c r="F170" s="720" t="s">
        <v>46</v>
      </c>
      <c r="G170" s="703">
        <v>300</v>
      </c>
      <c r="H170" s="391"/>
      <c r="I170" s="401"/>
      <c r="J170" s="12">
        <f t="shared" si="60"/>
        <v>0</v>
      </c>
      <c r="K170" s="11">
        <f t="shared" si="61"/>
        <v>0</v>
      </c>
      <c r="L170" s="12">
        <f t="shared" si="62"/>
        <v>0</v>
      </c>
      <c r="M170" s="242">
        <f t="shared" si="63"/>
        <v>0</v>
      </c>
      <c r="N170" s="794" t="s">
        <v>334</v>
      </c>
    </row>
    <row r="171" spans="1:14" s="44" customFormat="1" ht="12" x14ac:dyDescent="0.2">
      <c r="A171" s="479">
        <v>18</v>
      </c>
      <c r="B171" s="415" t="s">
        <v>52</v>
      </c>
      <c r="C171" s="914"/>
      <c r="D171" s="720"/>
      <c r="E171" s="720"/>
      <c r="F171" s="720" t="s">
        <v>30</v>
      </c>
      <c r="G171" s="703">
        <v>10</v>
      </c>
      <c r="H171" s="391"/>
      <c r="I171" s="401"/>
      <c r="J171" s="12">
        <f t="shared" si="60"/>
        <v>0</v>
      </c>
      <c r="K171" s="11">
        <f t="shared" si="61"/>
        <v>0</v>
      </c>
      <c r="L171" s="12">
        <f t="shared" si="62"/>
        <v>0</v>
      </c>
      <c r="M171" s="242">
        <f t="shared" si="63"/>
        <v>0</v>
      </c>
      <c r="N171" s="794" t="s">
        <v>334</v>
      </c>
    </row>
    <row r="172" spans="1:14" s="44" customFormat="1" ht="12" x14ac:dyDescent="0.2">
      <c r="A172" s="479">
        <v>19</v>
      </c>
      <c r="B172" s="415" t="s">
        <v>53</v>
      </c>
      <c r="C172" s="914"/>
      <c r="D172" s="720"/>
      <c r="E172" s="720"/>
      <c r="F172" s="720" t="s">
        <v>46</v>
      </c>
      <c r="G172" s="703">
        <v>800</v>
      </c>
      <c r="H172" s="391"/>
      <c r="I172" s="401"/>
      <c r="J172" s="12">
        <f t="shared" si="60"/>
        <v>0</v>
      </c>
      <c r="K172" s="11">
        <f t="shared" si="61"/>
        <v>0</v>
      </c>
      <c r="L172" s="12">
        <f t="shared" si="62"/>
        <v>0</v>
      </c>
      <c r="M172" s="242">
        <f t="shared" si="63"/>
        <v>0</v>
      </c>
      <c r="N172" s="794" t="s">
        <v>382</v>
      </c>
    </row>
    <row r="173" spans="1:14" s="44" customFormat="1" ht="12" x14ac:dyDescent="0.2">
      <c r="A173" s="479">
        <v>20</v>
      </c>
      <c r="B173" s="415" t="s">
        <v>54</v>
      </c>
      <c r="C173" s="914"/>
      <c r="D173" s="720"/>
      <c r="E173" s="720"/>
      <c r="F173" s="720" t="s">
        <v>46</v>
      </c>
      <c r="G173" s="703">
        <v>700</v>
      </c>
      <c r="H173" s="391"/>
      <c r="I173" s="401"/>
      <c r="J173" s="12">
        <f t="shared" si="60"/>
        <v>0</v>
      </c>
      <c r="K173" s="11">
        <f t="shared" si="61"/>
        <v>0</v>
      </c>
      <c r="L173" s="12">
        <f t="shared" si="62"/>
        <v>0</v>
      </c>
      <c r="M173" s="242">
        <f t="shared" si="63"/>
        <v>0</v>
      </c>
      <c r="N173" s="794" t="s">
        <v>382</v>
      </c>
    </row>
    <row r="174" spans="1:14" s="44" customFormat="1" ht="12" x14ac:dyDescent="0.2">
      <c r="A174" s="479">
        <v>21</v>
      </c>
      <c r="B174" s="415" t="s">
        <v>100</v>
      </c>
      <c r="C174" s="914"/>
      <c r="D174" s="720"/>
      <c r="E174" s="720"/>
      <c r="F174" s="720" t="s">
        <v>46</v>
      </c>
      <c r="G174" s="703">
        <v>400</v>
      </c>
      <c r="H174" s="391"/>
      <c r="I174" s="401"/>
      <c r="J174" s="12">
        <f t="shared" si="60"/>
        <v>0</v>
      </c>
      <c r="K174" s="11">
        <f t="shared" si="61"/>
        <v>0</v>
      </c>
      <c r="L174" s="12">
        <f t="shared" si="62"/>
        <v>0</v>
      </c>
      <c r="M174" s="242">
        <f t="shared" si="63"/>
        <v>0</v>
      </c>
      <c r="N174" s="794" t="s">
        <v>382</v>
      </c>
    </row>
    <row r="175" spans="1:14" s="44" customFormat="1" ht="12" x14ac:dyDescent="0.2">
      <c r="A175" s="479">
        <v>22</v>
      </c>
      <c r="B175" s="415" t="s">
        <v>101</v>
      </c>
      <c r="C175" s="915"/>
      <c r="D175" s="720"/>
      <c r="E175" s="720"/>
      <c r="F175" s="720" t="s">
        <v>46</v>
      </c>
      <c r="G175" s="703">
        <v>600</v>
      </c>
      <c r="H175" s="391"/>
      <c r="I175" s="401"/>
      <c r="J175" s="12">
        <f t="shared" si="60"/>
        <v>0</v>
      </c>
      <c r="K175" s="11">
        <f t="shared" si="61"/>
        <v>0</v>
      </c>
      <c r="L175" s="12">
        <f t="shared" si="62"/>
        <v>0</v>
      </c>
      <c r="M175" s="242">
        <f t="shared" si="63"/>
        <v>0</v>
      </c>
      <c r="N175" s="794" t="s">
        <v>382</v>
      </c>
    </row>
    <row r="176" spans="1:14" s="44" customFormat="1" ht="12" x14ac:dyDescent="0.2">
      <c r="A176" s="479">
        <v>23</v>
      </c>
      <c r="B176" s="415" t="s">
        <v>102</v>
      </c>
      <c r="C176" s="415"/>
      <c r="D176" s="720"/>
      <c r="E176" s="720"/>
      <c r="F176" s="720" t="s">
        <v>30</v>
      </c>
      <c r="G176" s="703">
        <v>200</v>
      </c>
      <c r="H176" s="391"/>
      <c r="I176" s="401"/>
      <c r="J176" s="12">
        <f t="shared" si="60"/>
        <v>0</v>
      </c>
      <c r="K176" s="11">
        <f t="shared" si="61"/>
        <v>0</v>
      </c>
      <c r="L176" s="12">
        <f t="shared" si="62"/>
        <v>0</v>
      </c>
      <c r="M176" s="242">
        <f t="shared" si="63"/>
        <v>0</v>
      </c>
      <c r="N176" s="794" t="s">
        <v>334</v>
      </c>
    </row>
    <row r="177" spans="1:14" s="44" customFormat="1" ht="12" x14ac:dyDescent="0.2">
      <c r="A177" s="479">
        <v>24</v>
      </c>
      <c r="B177" s="415" t="s">
        <v>103</v>
      </c>
      <c r="C177" s="415"/>
      <c r="D177" s="720"/>
      <c r="E177" s="720"/>
      <c r="F177" s="720" t="s">
        <v>30</v>
      </c>
      <c r="G177" s="703">
        <v>150</v>
      </c>
      <c r="H177" s="391"/>
      <c r="I177" s="401"/>
      <c r="J177" s="12">
        <f t="shared" si="60"/>
        <v>0</v>
      </c>
      <c r="K177" s="11">
        <f t="shared" si="61"/>
        <v>0</v>
      </c>
      <c r="L177" s="12">
        <f t="shared" si="62"/>
        <v>0</v>
      </c>
      <c r="M177" s="242">
        <f t="shared" si="63"/>
        <v>0</v>
      </c>
      <c r="N177" s="794" t="s">
        <v>334</v>
      </c>
    </row>
    <row r="178" spans="1:14" s="44" customFormat="1" ht="31.5" customHeight="1" x14ac:dyDescent="0.2">
      <c r="A178" s="479">
        <v>25</v>
      </c>
      <c r="B178" s="415" t="s">
        <v>232</v>
      </c>
      <c r="C178" s="415" t="s">
        <v>417</v>
      </c>
      <c r="D178" s="720"/>
      <c r="E178" s="720"/>
      <c r="F178" s="720" t="s">
        <v>30</v>
      </c>
      <c r="G178" s="703">
        <v>120</v>
      </c>
      <c r="H178" s="391"/>
      <c r="I178" s="401"/>
      <c r="J178" s="12">
        <f t="shared" si="60"/>
        <v>0</v>
      </c>
      <c r="K178" s="11">
        <f t="shared" si="61"/>
        <v>0</v>
      </c>
      <c r="L178" s="12">
        <f t="shared" si="62"/>
        <v>0</v>
      </c>
      <c r="M178" s="242">
        <f t="shared" si="63"/>
        <v>0</v>
      </c>
      <c r="N178" s="794" t="s">
        <v>334</v>
      </c>
    </row>
    <row r="179" spans="1:14" s="44" customFormat="1" ht="48" x14ac:dyDescent="0.2">
      <c r="A179" s="479">
        <v>26</v>
      </c>
      <c r="B179" s="415" t="s">
        <v>405</v>
      </c>
      <c r="C179" s="415"/>
      <c r="D179" s="720"/>
      <c r="E179" s="720"/>
      <c r="F179" s="720" t="s">
        <v>14</v>
      </c>
      <c r="G179" s="703">
        <v>100</v>
      </c>
      <c r="H179" s="391"/>
      <c r="I179" s="401"/>
      <c r="J179" s="12">
        <f t="shared" si="60"/>
        <v>0</v>
      </c>
      <c r="K179" s="11">
        <f t="shared" si="61"/>
        <v>0</v>
      </c>
      <c r="L179" s="12">
        <f t="shared" si="62"/>
        <v>0</v>
      </c>
      <c r="M179" s="242">
        <f t="shared" si="63"/>
        <v>0</v>
      </c>
      <c r="N179" s="794" t="s">
        <v>334</v>
      </c>
    </row>
    <row r="180" spans="1:14" s="44" customFormat="1" ht="12" x14ac:dyDescent="0.2">
      <c r="A180" s="479">
        <v>27</v>
      </c>
      <c r="B180" s="415" t="s">
        <v>161</v>
      </c>
      <c r="C180" s="415"/>
      <c r="D180" s="720"/>
      <c r="E180" s="720"/>
      <c r="F180" s="720" t="s">
        <v>14</v>
      </c>
      <c r="G180" s="703">
        <v>250</v>
      </c>
      <c r="H180" s="391"/>
      <c r="I180" s="401"/>
      <c r="J180" s="12">
        <f t="shared" si="60"/>
        <v>0</v>
      </c>
      <c r="K180" s="11">
        <f t="shared" si="61"/>
        <v>0</v>
      </c>
      <c r="L180" s="12">
        <f t="shared" si="62"/>
        <v>0</v>
      </c>
      <c r="M180" s="242">
        <f t="shared" si="63"/>
        <v>0</v>
      </c>
      <c r="N180" s="794" t="s">
        <v>334</v>
      </c>
    </row>
    <row r="181" spans="1:14" s="44" customFormat="1" ht="60" x14ac:dyDescent="0.2">
      <c r="A181" s="479">
        <v>28</v>
      </c>
      <c r="B181" s="415" t="s">
        <v>234</v>
      </c>
      <c r="C181" s="913" t="s">
        <v>230</v>
      </c>
      <c r="D181" s="552"/>
      <c r="E181" s="720"/>
      <c r="F181" s="720" t="s">
        <v>14</v>
      </c>
      <c r="G181" s="703">
        <v>300</v>
      </c>
      <c r="H181" s="826"/>
      <c r="I181" s="401"/>
      <c r="J181" s="12">
        <f t="shared" si="60"/>
        <v>0</v>
      </c>
      <c r="K181" s="11">
        <f t="shared" si="61"/>
        <v>0</v>
      </c>
      <c r="L181" s="12">
        <f t="shared" si="62"/>
        <v>0</v>
      </c>
      <c r="M181" s="242">
        <f t="shared" si="63"/>
        <v>0</v>
      </c>
      <c r="N181" s="794" t="s">
        <v>334</v>
      </c>
    </row>
    <row r="182" spans="1:14" s="44" customFormat="1" ht="60" x14ac:dyDescent="0.2">
      <c r="A182" s="479">
        <v>29</v>
      </c>
      <c r="B182" s="415" t="s">
        <v>235</v>
      </c>
      <c r="C182" s="914"/>
      <c r="D182" s="720"/>
      <c r="E182" s="720"/>
      <c r="F182" s="720" t="s">
        <v>14</v>
      </c>
      <c r="G182" s="703">
        <v>300</v>
      </c>
      <c r="H182" s="826"/>
      <c r="I182" s="401"/>
      <c r="J182" s="12">
        <f t="shared" si="60"/>
        <v>0</v>
      </c>
      <c r="K182" s="11">
        <f t="shared" si="61"/>
        <v>0</v>
      </c>
      <c r="L182" s="12">
        <f t="shared" si="62"/>
        <v>0</v>
      </c>
      <c r="M182" s="242">
        <f t="shared" si="63"/>
        <v>0</v>
      </c>
      <c r="N182" s="794" t="s">
        <v>334</v>
      </c>
    </row>
    <row r="183" spans="1:14" s="44" customFormat="1" ht="60" x14ac:dyDescent="0.2">
      <c r="A183" s="479">
        <v>30</v>
      </c>
      <c r="B183" s="415" t="s">
        <v>236</v>
      </c>
      <c r="C183" s="914"/>
      <c r="D183" s="720"/>
      <c r="E183" s="720"/>
      <c r="F183" s="720" t="s">
        <v>14</v>
      </c>
      <c r="G183" s="703">
        <v>200</v>
      </c>
      <c r="H183" s="826"/>
      <c r="I183" s="401"/>
      <c r="J183" s="12">
        <f t="shared" si="60"/>
        <v>0</v>
      </c>
      <c r="K183" s="11">
        <f t="shared" si="61"/>
        <v>0</v>
      </c>
      <c r="L183" s="12">
        <f t="shared" si="62"/>
        <v>0</v>
      </c>
      <c r="M183" s="242">
        <f t="shared" si="63"/>
        <v>0</v>
      </c>
      <c r="N183" s="794" t="s">
        <v>334</v>
      </c>
    </row>
    <row r="184" spans="1:14" s="44" customFormat="1" ht="60" x14ac:dyDescent="0.2">
      <c r="A184" s="479">
        <v>31</v>
      </c>
      <c r="B184" s="415" t="s">
        <v>152</v>
      </c>
      <c r="C184" s="914"/>
      <c r="D184" s="720"/>
      <c r="E184" s="720"/>
      <c r="F184" s="720" t="s">
        <v>21</v>
      </c>
      <c r="G184" s="703">
        <v>5000</v>
      </c>
      <c r="H184" s="391"/>
      <c r="I184" s="401"/>
      <c r="J184" s="12">
        <f t="shared" si="60"/>
        <v>0</v>
      </c>
      <c r="K184" s="11">
        <f t="shared" si="61"/>
        <v>0</v>
      </c>
      <c r="L184" s="12">
        <f t="shared" si="62"/>
        <v>0</v>
      </c>
      <c r="M184" s="242">
        <f t="shared" si="63"/>
        <v>0</v>
      </c>
      <c r="N184" s="794" t="s">
        <v>334</v>
      </c>
    </row>
    <row r="185" spans="1:14" s="44" customFormat="1" ht="24" x14ac:dyDescent="0.2">
      <c r="A185" s="479">
        <v>32</v>
      </c>
      <c r="B185" s="415" t="s">
        <v>153</v>
      </c>
      <c r="C185" s="914"/>
      <c r="D185" s="720"/>
      <c r="E185" s="720"/>
      <c r="F185" s="720" t="s">
        <v>21</v>
      </c>
      <c r="G185" s="703">
        <v>3000</v>
      </c>
      <c r="H185" s="391"/>
      <c r="I185" s="401"/>
      <c r="J185" s="12">
        <f t="shared" si="60"/>
        <v>0</v>
      </c>
      <c r="K185" s="11">
        <f t="shared" si="61"/>
        <v>0</v>
      </c>
      <c r="L185" s="12">
        <f t="shared" si="62"/>
        <v>0</v>
      </c>
      <c r="M185" s="242">
        <f t="shared" si="63"/>
        <v>0</v>
      </c>
      <c r="N185" s="794" t="s">
        <v>334</v>
      </c>
    </row>
    <row r="186" spans="1:14" s="44" customFormat="1" ht="24" x14ac:dyDescent="0.2">
      <c r="A186" s="479">
        <v>35</v>
      </c>
      <c r="B186" s="415" t="s">
        <v>128</v>
      </c>
      <c r="C186" s="415"/>
      <c r="D186" s="720"/>
      <c r="E186" s="720"/>
      <c r="F186" s="720" t="s">
        <v>14</v>
      </c>
      <c r="G186" s="703">
        <v>1000</v>
      </c>
      <c r="H186" s="391"/>
      <c r="I186" s="401"/>
      <c r="J186" s="12">
        <f t="shared" si="60"/>
        <v>0</v>
      </c>
      <c r="K186" s="11">
        <f t="shared" si="61"/>
        <v>0</v>
      </c>
      <c r="L186" s="12">
        <f t="shared" si="62"/>
        <v>0</v>
      </c>
      <c r="M186" s="242">
        <f t="shared" si="63"/>
        <v>0</v>
      </c>
      <c r="N186" s="794" t="s">
        <v>334</v>
      </c>
    </row>
    <row r="187" spans="1:14" s="44" customFormat="1" ht="36" x14ac:dyDescent="0.2">
      <c r="A187" s="479">
        <v>41</v>
      </c>
      <c r="B187" s="415" t="s">
        <v>184</v>
      </c>
      <c r="C187" s="835"/>
      <c r="D187" s="328"/>
      <c r="E187" s="698"/>
      <c r="F187" s="698" t="s">
        <v>21</v>
      </c>
      <c r="G187" s="703">
        <v>100</v>
      </c>
      <c r="H187" s="391"/>
      <c r="I187" s="401"/>
      <c r="J187" s="12">
        <f t="shared" si="60"/>
        <v>0</v>
      </c>
      <c r="K187" s="11">
        <f t="shared" si="61"/>
        <v>0</v>
      </c>
      <c r="L187" s="12">
        <f t="shared" si="62"/>
        <v>0</v>
      </c>
      <c r="M187" s="242">
        <f t="shared" si="63"/>
        <v>0</v>
      </c>
      <c r="N187" s="794" t="s">
        <v>334</v>
      </c>
    </row>
    <row r="188" spans="1:14" s="44" customFormat="1" ht="108" x14ac:dyDescent="0.2">
      <c r="A188" s="479">
        <v>45</v>
      </c>
      <c r="B188" s="415" t="s">
        <v>240</v>
      </c>
      <c r="C188" s="910" t="s">
        <v>289</v>
      </c>
      <c r="D188" s="729"/>
      <c r="E188" s="729"/>
      <c r="F188" s="729" t="s">
        <v>14</v>
      </c>
      <c r="G188" s="703">
        <v>6000</v>
      </c>
      <c r="H188" s="391"/>
      <c r="I188" s="401"/>
      <c r="J188" s="12">
        <f t="shared" si="60"/>
        <v>0</v>
      </c>
      <c r="K188" s="11">
        <f t="shared" si="61"/>
        <v>0</v>
      </c>
      <c r="L188" s="12">
        <f t="shared" si="62"/>
        <v>0</v>
      </c>
      <c r="M188" s="242">
        <f t="shared" si="63"/>
        <v>0</v>
      </c>
      <c r="N188" s="794" t="s">
        <v>334</v>
      </c>
    </row>
    <row r="189" spans="1:14" s="44" customFormat="1" ht="108" x14ac:dyDescent="0.2">
      <c r="A189" s="479">
        <v>46</v>
      </c>
      <c r="B189" s="415" t="s">
        <v>241</v>
      </c>
      <c r="C189" s="911"/>
      <c r="D189" s="729"/>
      <c r="E189" s="729"/>
      <c r="F189" s="729" t="s">
        <v>14</v>
      </c>
      <c r="G189" s="703">
        <v>6000</v>
      </c>
      <c r="H189" s="391"/>
      <c r="I189" s="401"/>
      <c r="J189" s="12">
        <f t="shared" si="60"/>
        <v>0</v>
      </c>
      <c r="K189" s="11">
        <f t="shared" si="61"/>
        <v>0</v>
      </c>
      <c r="L189" s="12">
        <f t="shared" si="62"/>
        <v>0</v>
      </c>
      <c r="M189" s="242">
        <f t="shared" si="63"/>
        <v>0</v>
      </c>
      <c r="N189" s="794" t="s">
        <v>183</v>
      </c>
    </row>
    <row r="190" spans="1:14" s="44" customFormat="1" ht="108" x14ac:dyDescent="0.2">
      <c r="A190" s="479">
        <v>47</v>
      </c>
      <c r="B190" s="415" t="s">
        <v>242</v>
      </c>
      <c r="C190" s="912"/>
      <c r="D190" s="729"/>
      <c r="E190" s="729"/>
      <c r="F190" s="729" t="s">
        <v>14</v>
      </c>
      <c r="G190" s="703">
        <v>1000</v>
      </c>
      <c r="H190" s="391"/>
      <c r="I190" s="401"/>
      <c r="J190" s="12">
        <f t="shared" si="60"/>
        <v>0</v>
      </c>
      <c r="K190" s="11">
        <f t="shared" si="61"/>
        <v>0</v>
      </c>
      <c r="L190" s="12">
        <f t="shared" si="62"/>
        <v>0</v>
      </c>
      <c r="M190" s="242">
        <f t="shared" si="63"/>
        <v>0</v>
      </c>
      <c r="N190" s="794" t="s">
        <v>334</v>
      </c>
    </row>
    <row r="191" spans="1:14" s="44" customFormat="1" x14ac:dyDescent="0.2">
      <c r="B191" s="47"/>
      <c r="C191" s="47"/>
      <c r="D191" s="48"/>
      <c r="E191" s="48"/>
      <c r="F191" s="48"/>
      <c r="G191" s="116"/>
      <c r="H191" s="239" t="s">
        <v>19</v>
      </c>
      <c r="I191" s="1"/>
      <c r="J191" s="3"/>
      <c r="K191" s="771">
        <f>SUM(K160:K190)</f>
        <v>0</v>
      </c>
      <c r="L191" s="771">
        <f>SUM(L160:L190)</f>
        <v>0</v>
      </c>
      <c r="M191" s="772">
        <f>SUM(M160:M190)</f>
        <v>0</v>
      </c>
      <c r="N191" s="203"/>
    </row>
    <row r="192" spans="1:14" s="44" customFormat="1" ht="12" x14ac:dyDescent="0.2">
      <c r="A192" s="329"/>
      <c r="B192" s="800" t="s">
        <v>488</v>
      </c>
      <c r="C192" s="800"/>
      <c r="D192" s="801"/>
      <c r="E192" s="801"/>
      <c r="F192" s="802"/>
      <c r="G192" s="803"/>
      <c r="H192" s="69"/>
      <c r="I192" s="88"/>
      <c r="J192" s="190"/>
      <c r="K192" s="89"/>
      <c r="L192" s="90"/>
      <c r="M192" s="251"/>
      <c r="N192" s="83"/>
    </row>
    <row r="193" spans="1:14" s="44" customFormat="1" ht="36" x14ac:dyDescent="0.2">
      <c r="A193" s="318" t="s">
        <v>1</v>
      </c>
      <c r="B193" s="91" t="s">
        <v>2</v>
      </c>
      <c r="C193" s="91" t="s">
        <v>178</v>
      </c>
      <c r="D193" s="269" t="s">
        <v>3</v>
      </c>
      <c r="E193" s="510" t="s">
        <v>177</v>
      </c>
      <c r="F193" s="91" t="s">
        <v>4</v>
      </c>
      <c r="G193" s="267" t="s">
        <v>5</v>
      </c>
      <c r="H193" s="70" t="s">
        <v>6</v>
      </c>
      <c r="I193" s="268" t="s">
        <v>7</v>
      </c>
      <c r="J193" s="511" t="s">
        <v>112</v>
      </c>
      <c r="K193" s="92" t="s">
        <v>8</v>
      </c>
      <c r="L193" s="70" t="s">
        <v>9</v>
      </c>
      <c r="M193" s="70" t="s">
        <v>10</v>
      </c>
      <c r="N193" s="270" t="s">
        <v>11</v>
      </c>
    </row>
    <row r="194" spans="1:14" s="44" customFormat="1" ht="12" x14ac:dyDescent="0.2">
      <c r="A194" s="479">
        <v>1</v>
      </c>
      <c r="B194" s="880" t="s">
        <v>45</v>
      </c>
      <c r="C194" s="513"/>
      <c r="D194" s="870"/>
      <c r="E194" s="870"/>
      <c r="F194" s="721" t="s">
        <v>46</v>
      </c>
      <c r="G194" s="390">
        <v>40</v>
      </c>
      <c r="H194" s="391"/>
      <c r="I194" s="401"/>
      <c r="J194" s="12">
        <f t="shared" ref="J194:J199" si="64">H194*I194+H194</f>
        <v>0</v>
      </c>
      <c r="K194" s="11">
        <f t="shared" ref="K194:K199" si="65">G194*H194</f>
        <v>0</v>
      </c>
      <c r="L194" s="12">
        <f t="shared" ref="L194:L199" si="66">M194-K194</f>
        <v>0</v>
      </c>
      <c r="M194" s="242">
        <f t="shared" ref="M194:M199" si="67">G194*J194</f>
        <v>0</v>
      </c>
      <c r="N194" s="870" t="s">
        <v>382</v>
      </c>
    </row>
    <row r="195" spans="1:14" s="44" customFormat="1" ht="12" x14ac:dyDescent="0.2">
      <c r="A195" s="479">
        <v>2</v>
      </c>
      <c r="B195" s="881" t="s">
        <v>47</v>
      </c>
      <c r="C195" s="513"/>
      <c r="D195" s="870"/>
      <c r="E195" s="870"/>
      <c r="F195" s="497" t="s">
        <v>46</v>
      </c>
      <c r="G195" s="390">
        <v>30</v>
      </c>
      <c r="H195" s="391"/>
      <c r="I195" s="401"/>
      <c r="J195" s="12">
        <f t="shared" si="64"/>
        <v>0</v>
      </c>
      <c r="K195" s="11">
        <f t="shared" si="65"/>
        <v>0</v>
      </c>
      <c r="L195" s="12">
        <f t="shared" si="66"/>
        <v>0</v>
      </c>
      <c r="M195" s="242">
        <f t="shared" si="67"/>
        <v>0</v>
      </c>
      <c r="N195" s="870" t="s">
        <v>382</v>
      </c>
    </row>
    <row r="196" spans="1:14" s="44" customFormat="1" ht="36" x14ac:dyDescent="0.2">
      <c r="A196" s="479">
        <v>3</v>
      </c>
      <c r="B196" s="598" t="s">
        <v>106</v>
      </c>
      <c r="C196" s="918" t="s">
        <v>230</v>
      </c>
      <c r="D196" s="722"/>
      <c r="E196" s="723"/>
      <c r="F196" s="723" t="s">
        <v>46</v>
      </c>
      <c r="G196" s="703">
        <v>800</v>
      </c>
      <c r="H196" s="391"/>
      <c r="I196" s="401"/>
      <c r="J196" s="12">
        <f t="shared" si="64"/>
        <v>0</v>
      </c>
      <c r="K196" s="11">
        <f t="shared" si="65"/>
        <v>0</v>
      </c>
      <c r="L196" s="12">
        <f t="shared" si="66"/>
        <v>0</v>
      </c>
      <c r="M196" s="242">
        <f t="shared" si="67"/>
        <v>0</v>
      </c>
      <c r="N196" s="870" t="s">
        <v>382</v>
      </c>
    </row>
    <row r="197" spans="1:14" s="44" customFormat="1" ht="36" x14ac:dyDescent="0.2">
      <c r="A197" s="479">
        <v>4</v>
      </c>
      <c r="B197" s="598" t="s">
        <v>99</v>
      </c>
      <c r="C197" s="919"/>
      <c r="D197" s="494"/>
      <c r="E197" s="723"/>
      <c r="F197" s="723" t="s">
        <v>46</v>
      </c>
      <c r="G197" s="703">
        <v>1000</v>
      </c>
      <c r="H197" s="391"/>
      <c r="I197" s="401"/>
      <c r="J197" s="12">
        <f t="shared" si="64"/>
        <v>0</v>
      </c>
      <c r="K197" s="11">
        <f t="shared" si="65"/>
        <v>0</v>
      </c>
      <c r="L197" s="12">
        <f t="shared" si="66"/>
        <v>0</v>
      </c>
      <c r="M197" s="242">
        <f t="shared" si="67"/>
        <v>0</v>
      </c>
      <c r="N197" s="870" t="s">
        <v>382</v>
      </c>
    </row>
    <row r="198" spans="1:14" s="44" customFormat="1" ht="36" x14ac:dyDescent="0.2">
      <c r="A198" s="479">
        <v>5</v>
      </c>
      <c r="B198" s="882" t="s">
        <v>107</v>
      </c>
      <c r="C198" s="919"/>
      <c r="D198" s="480"/>
      <c r="E198" s="724"/>
      <c r="F198" s="724" t="s">
        <v>46</v>
      </c>
      <c r="G198" s="703">
        <v>1000</v>
      </c>
      <c r="H198" s="391"/>
      <c r="I198" s="401"/>
      <c r="J198" s="12">
        <f t="shared" si="64"/>
        <v>0</v>
      </c>
      <c r="K198" s="11">
        <f t="shared" si="65"/>
        <v>0</v>
      </c>
      <c r="L198" s="12">
        <f t="shared" si="66"/>
        <v>0</v>
      </c>
      <c r="M198" s="242">
        <f t="shared" si="67"/>
        <v>0</v>
      </c>
      <c r="N198" s="870" t="s">
        <v>382</v>
      </c>
    </row>
    <row r="199" spans="1:14" s="44" customFormat="1" ht="36" x14ac:dyDescent="0.2">
      <c r="A199" s="479">
        <v>6</v>
      </c>
      <c r="B199" s="883" t="s">
        <v>108</v>
      </c>
      <c r="C199" s="920"/>
      <c r="D199" s="870"/>
      <c r="E199" s="483"/>
      <c r="F199" s="483" t="s">
        <v>46</v>
      </c>
      <c r="G199" s="703">
        <v>1000</v>
      </c>
      <c r="H199" s="391"/>
      <c r="I199" s="401"/>
      <c r="J199" s="12">
        <f t="shared" si="64"/>
        <v>0</v>
      </c>
      <c r="K199" s="11">
        <f t="shared" si="65"/>
        <v>0</v>
      </c>
      <c r="L199" s="12">
        <f t="shared" si="66"/>
        <v>0</v>
      </c>
      <c r="M199" s="242">
        <f t="shared" si="67"/>
        <v>0</v>
      </c>
      <c r="N199" s="869" t="s">
        <v>382</v>
      </c>
    </row>
    <row r="200" spans="1:14" s="44" customFormat="1" x14ac:dyDescent="0.2">
      <c r="A200" s="314"/>
      <c r="B200" s="93"/>
      <c r="C200" s="93"/>
      <c r="D200" s="93"/>
      <c r="E200" s="93"/>
      <c r="F200" s="87"/>
      <c r="G200" s="84"/>
      <c r="H200" s="908" t="s">
        <v>19</v>
      </c>
      <c r="I200" s="917"/>
      <c r="J200" s="868"/>
      <c r="K200" s="18">
        <f>SUM(K194:K199)</f>
        <v>0</v>
      </c>
      <c r="L200" s="19">
        <f>SUM(L194:L199)</f>
        <v>0</v>
      </c>
      <c r="M200" s="245">
        <f>SUM(M194:M199)</f>
        <v>0</v>
      </c>
      <c r="N200" s="17"/>
    </row>
    <row r="201" spans="1:14" s="44" customFormat="1" x14ac:dyDescent="0.2">
      <c r="A201" s="314"/>
      <c r="B201" s="93"/>
      <c r="C201" s="93"/>
      <c r="D201" s="93"/>
      <c r="E201" s="93"/>
      <c r="F201" s="87"/>
      <c r="G201" s="84"/>
      <c r="H201" s="198"/>
      <c r="I201" s="198"/>
      <c r="J201" s="198"/>
      <c r="K201" s="114"/>
      <c r="L201" s="115"/>
      <c r="M201" s="246"/>
      <c r="N201" s="83"/>
    </row>
    <row r="202" spans="1:14" s="44" customFormat="1" ht="12" x14ac:dyDescent="0.2">
      <c r="A202" s="329"/>
      <c r="B202" s="800" t="s">
        <v>489</v>
      </c>
      <c r="C202" s="800"/>
      <c r="D202" s="801"/>
      <c r="E202" s="801"/>
      <c r="F202" s="802"/>
      <c r="G202" s="803"/>
      <c r="H202" s="69"/>
      <c r="I202" s="88"/>
      <c r="J202" s="190"/>
      <c r="K202" s="89"/>
      <c r="L202" s="90"/>
      <c r="M202" s="251"/>
      <c r="N202" s="83"/>
    </row>
    <row r="203" spans="1:14" s="44" customFormat="1" ht="36" x14ac:dyDescent="0.2">
      <c r="A203" s="318" t="s">
        <v>1</v>
      </c>
      <c r="B203" s="91" t="s">
        <v>2</v>
      </c>
      <c r="C203" s="91" t="s">
        <v>178</v>
      </c>
      <c r="D203" s="269" t="s">
        <v>3</v>
      </c>
      <c r="E203" s="510" t="s">
        <v>177</v>
      </c>
      <c r="F203" s="91" t="s">
        <v>4</v>
      </c>
      <c r="G203" s="267" t="s">
        <v>5</v>
      </c>
      <c r="H203" s="70" t="s">
        <v>6</v>
      </c>
      <c r="I203" s="268" t="s">
        <v>7</v>
      </c>
      <c r="J203" s="511" t="s">
        <v>112</v>
      </c>
      <c r="K203" s="92" t="s">
        <v>8</v>
      </c>
      <c r="L203" s="70" t="s">
        <v>9</v>
      </c>
      <c r="M203" s="70" t="s">
        <v>10</v>
      </c>
      <c r="N203" s="270" t="s">
        <v>11</v>
      </c>
    </row>
    <row r="204" spans="1:14" s="44" customFormat="1" ht="12" customHeight="1" x14ac:dyDescent="0.2">
      <c r="A204" s="758">
        <v>33</v>
      </c>
      <c r="B204" s="429" t="s">
        <v>48</v>
      </c>
      <c r="C204" s="513"/>
      <c r="D204" s="870"/>
      <c r="E204" s="870"/>
      <c r="F204" s="870" t="s">
        <v>21</v>
      </c>
      <c r="G204" s="703">
        <v>3000</v>
      </c>
      <c r="H204" s="391"/>
      <c r="I204" s="401"/>
      <c r="J204" s="12">
        <f t="shared" ref="J204:J210" si="68">H204*I204+H204</f>
        <v>0</v>
      </c>
      <c r="K204" s="11">
        <f t="shared" ref="K204:K210" si="69">G204*H204</f>
        <v>0</v>
      </c>
      <c r="L204" s="12">
        <f t="shared" ref="L204:L210" si="70">M204-K204</f>
        <v>0</v>
      </c>
      <c r="M204" s="242">
        <f t="shared" ref="M204:M210" si="71">G204*J204</f>
        <v>0</v>
      </c>
      <c r="N204" s="869" t="s">
        <v>334</v>
      </c>
    </row>
    <row r="205" spans="1:14" s="44" customFormat="1" ht="12" x14ac:dyDescent="0.2">
      <c r="A205" s="758">
        <v>34</v>
      </c>
      <c r="B205" s="429" t="s">
        <v>445</v>
      </c>
      <c r="C205" s="513"/>
      <c r="D205" s="870"/>
      <c r="E205" s="870"/>
      <c r="F205" s="870" t="s">
        <v>14</v>
      </c>
      <c r="G205" s="703">
        <v>700</v>
      </c>
      <c r="H205" s="391"/>
      <c r="I205" s="401"/>
      <c r="J205" s="12">
        <f t="shared" si="68"/>
        <v>0</v>
      </c>
      <c r="K205" s="11">
        <f t="shared" si="69"/>
        <v>0</v>
      </c>
      <c r="L205" s="12">
        <f t="shared" si="70"/>
        <v>0</v>
      </c>
      <c r="M205" s="242">
        <f t="shared" si="71"/>
        <v>0</v>
      </c>
      <c r="N205" s="869" t="s">
        <v>334</v>
      </c>
    </row>
    <row r="206" spans="1:14" s="44" customFormat="1" ht="12" customHeight="1" x14ac:dyDescent="0.2">
      <c r="A206" s="400">
        <v>36</v>
      </c>
      <c r="B206" s="415" t="s">
        <v>239</v>
      </c>
      <c r="C206" s="913" t="s">
        <v>237</v>
      </c>
      <c r="D206" s="870"/>
      <c r="E206" s="870"/>
      <c r="F206" s="870" t="s">
        <v>14</v>
      </c>
      <c r="G206" s="703">
        <v>2000</v>
      </c>
      <c r="H206" s="391"/>
      <c r="I206" s="401"/>
      <c r="J206" s="12">
        <f t="shared" si="68"/>
        <v>0</v>
      </c>
      <c r="K206" s="11">
        <f t="shared" si="69"/>
        <v>0</v>
      </c>
      <c r="L206" s="12">
        <f t="shared" si="70"/>
        <v>0</v>
      </c>
      <c r="M206" s="242">
        <f t="shared" si="71"/>
        <v>0</v>
      </c>
      <c r="N206" s="869" t="s">
        <v>334</v>
      </c>
    </row>
    <row r="207" spans="1:14" s="44" customFormat="1" ht="24" x14ac:dyDescent="0.2">
      <c r="A207" s="400">
        <v>37</v>
      </c>
      <c r="B207" s="415" t="s">
        <v>238</v>
      </c>
      <c r="C207" s="915"/>
      <c r="D207" s="870"/>
      <c r="E207" s="870"/>
      <c r="F207" s="870" t="s">
        <v>14</v>
      </c>
      <c r="G207" s="703">
        <v>5000</v>
      </c>
      <c r="H207" s="391"/>
      <c r="I207" s="401"/>
      <c r="J207" s="12">
        <f t="shared" si="68"/>
        <v>0</v>
      </c>
      <c r="K207" s="11">
        <f t="shared" si="69"/>
        <v>0</v>
      </c>
      <c r="L207" s="12">
        <f t="shared" si="70"/>
        <v>0</v>
      </c>
      <c r="M207" s="242">
        <f t="shared" si="71"/>
        <v>0</v>
      </c>
      <c r="N207" s="869" t="s">
        <v>334</v>
      </c>
    </row>
    <row r="208" spans="1:14" s="44" customFormat="1" ht="108" x14ac:dyDescent="0.2">
      <c r="A208" s="400">
        <v>38</v>
      </c>
      <c r="B208" s="415" t="s">
        <v>392</v>
      </c>
      <c r="C208" s="415"/>
      <c r="D208" s="870"/>
      <c r="E208" s="870"/>
      <c r="F208" s="870" t="s">
        <v>21</v>
      </c>
      <c r="G208" s="703">
        <v>2500</v>
      </c>
      <c r="H208" s="391"/>
      <c r="I208" s="401"/>
      <c r="J208" s="12">
        <f t="shared" si="68"/>
        <v>0</v>
      </c>
      <c r="K208" s="11">
        <f t="shared" si="69"/>
        <v>0</v>
      </c>
      <c r="L208" s="12">
        <f t="shared" si="70"/>
        <v>0</v>
      </c>
      <c r="M208" s="242">
        <f t="shared" si="71"/>
        <v>0</v>
      </c>
      <c r="N208" s="869" t="s">
        <v>334</v>
      </c>
    </row>
    <row r="209" spans="1:14" s="44" customFormat="1" ht="144" x14ac:dyDescent="0.2">
      <c r="A209" s="400">
        <v>39</v>
      </c>
      <c r="B209" s="415" t="s">
        <v>393</v>
      </c>
      <c r="C209" s="415" t="s">
        <v>439</v>
      </c>
      <c r="D209" s="328"/>
      <c r="E209" s="870"/>
      <c r="F209" s="870" t="s">
        <v>21</v>
      </c>
      <c r="G209" s="703">
        <v>70000</v>
      </c>
      <c r="H209" s="391"/>
      <c r="I209" s="401"/>
      <c r="J209" s="12">
        <f t="shared" si="68"/>
        <v>0</v>
      </c>
      <c r="K209" s="11">
        <f t="shared" si="69"/>
        <v>0</v>
      </c>
      <c r="L209" s="12">
        <f t="shared" si="70"/>
        <v>0</v>
      </c>
      <c r="M209" s="242">
        <f t="shared" si="71"/>
        <v>0</v>
      </c>
      <c r="N209" s="869" t="s">
        <v>382</v>
      </c>
    </row>
    <row r="210" spans="1:14" s="44" customFormat="1" ht="144" x14ac:dyDescent="0.2">
      <c r="A210" s="400">
        <v>40</v>
      </c>
      <c r="B210" s="415" t="s">
        <v>288</v>
      </c>
      <c r="C210" s="415" t="s">
        <v>439</v>
      </c>
      <c r="D210" s="328"/>
      <c r="E210" s="870"/>
      <c r="F210" s="870" t="s">
        <v>14</v>
      </c>
      <c r="G210" s="703">
        <v>500</v>
      </c>
      <c r="H210" s="391"/>
      <c r="I210" s="401"/>
      <c r="J210" s="12">
        <f t="shared" si="68"/>
        <v>0</v>
      </c>
      <c r="K210" s="11">
        <f t="shared" si="69"/>
        <v>0</v>
      </c>
      <c r="L210" s="12">
        <f t="shared" si="70"/>
        <v>0</v>
      </c>
      <c r="M210" s="242">
        <f t="shared" si="71"/>
        <v>0</v>
      </c>
      <c r="N210" s="869" t="s">
        <v>334</v>
      </c>
    </row>
    <row r="211" spans="1:14" s="44" customFormat="1" x14ac:dyDescent="0.2">
      <c r="A211" s="314"/>
      <c r="B211" s="93"/>
      <c r="C211" s="93"/>
      <c r="D211" s="93"/>
      <c r="E211" s="93"/>
      <c r="F211" s="87"/>
      <c r="G211" s="84"/>
      <c r="H211" s="909" t="s">
        <v>19</v>
      </c>
      <c r="I211" s="909"/>
      <c r="J211" s="868"/>
      <c r="K211" s="18">
        <f>SUM(K204:K210)</f>
        <v>0</v>
      </c>
      <c r="L211" s="19">
        <f>SUM(L204:L210)</f>
        <v>0</v>
      </c>
      <c r="M211" s="245">
        <f>SUM(M204:M210)</f>
        <v>0</v>
      </c>
      <c r="N211" s="17"/>
    </row>
    <row r="212" spans="1:14" s="44" customFormat="1" x14ac:dyDescent="0.2">
      <c r="A212" s="314"/>
      <c r="B212" s="93"/>
      <c r="C212" s="93"/>
      <c r="D212" s="93"/>
      <c r="E212" s="93"/>
      <c r="F212" s="87"/>
      <c r="G212" s="84"/>
      <c r="H212" s="198"/>
      <c r="I212" s="198"/>
      <c r="J212" s="198"/>
      <c r="K212" s="114"/>
      <c r="L212" s="115"/>
      <c r="M212" s="246"/>
      <c r="N212" s="83"/>
    </row>
    <row r="213" spans="1:14" s="44" customFormat="1" ht="12" x14ac:dyDescent="0.2">
      <c r="A213" s="524"/>
      <c r="B213" s="525" t="s">
        <v>491</v>
      </c>
      <c r="C213" s="525"/>
      <c r="D213" s="85"/>
      <c r="E213" s="85"/>
      <c r="F213" s="85"/>
      <c r="G213" s="526"/>
      <c r="H213" s="99"/>
      <c r="I213" s="527"/>
      <c r="J213" s="527"/>
      <c r="K213" s="528"/>
      <c r="L213" s="100"/>
      <c r="M213" s="251"/>
      <c r="N213" s="83"/>
    </row>
    <row r="214" spans="1:14" s="44" customFormat="1" ht="36" x14ac:dyDescent="0.2">
      <c r="A214" s="91" t="s">
        <v>1</v>
      </c>
      <c r="B214" s="91" t="s">
        <v>2</v>
      </c>
      <c r="C214" s="91" t="s">
        <v>178</v>
      </c>
      <c r="D214" s="269" t="s">
        <v>3</v>
      </c>
      <c r="E214" s="510" t="s">
        <v>177</v>
      </c>
      <c r="F214" s="91" t="s">
        <v>4</v>
      </c>
      <c r="G214" s="267" t="s">
        <v>5</v>
      </c>
      <c r="H214" s="70" t="s">
        <v>6</v>
      </c>
      <c r="I214" s="268" t="s">
        <v>7</v>
      </c>
      <c r="J214" s="511" t="s">
        <v>112</v>
      </c>
      <c r="K214" s="92" t="s">
        <v>8</v>
      </c>
      <c r="L214" s="70" t="s">
        <v>9</v>
      </c>
      <c r="M214" s="70" t="s">
        <v>10</v>
      </c>
      <c r="N214" s="270" t="s">
        <v>11</v>
      </c>
    </row>
    <row r="215" spans="1:14" s="44" customFormat="1" ht="72" x14ac:dyDescent="0.2">
      <c r="A215" s="479">
        <v>42</v>
      </c>
      <c r="B215" s="415" t="s">
        <v>318</v>
      </c>
      <c r="C215" s="874" t="s">
        <v>319</v>
      </c>
      <c r="D215" s="874"/>
      <c r="E215" s="874"/>
      <c r="F215" s="874" t="s">
        <v>21</v>
      </c>
      <c r="G215" s="703">
        <v>2000</v>
      </c>
      <c r="H215" s="391"/>
      <c r="I215" s="401"/>
      <c r="J215" s="12">
        <f t="shared" ref="J215:J217" si="72">H215*I215+H215</f>
        <v>0</v>
      </c>
      <c r="K215" s="11">
        <f t="shared" ref="K215:K217" si="73">G215*H215</f>
        <v>0</v>
      </c>
      <c r="L215" s="12">
        <f t="shared" ref="L215:L217" si="74">M215-K215</f>
        <v>0</v>
      </c>
      <c r="M215" s="242">
        <f t="shared" ref="M215:M217" si="75">G215*J215</f>
        <v>0</v>
      </c>
      <c r="N215" s="873" t="s">
        <v>334</v>
      </c>
    </row>
    <row r="216" spans="1:14" s="44" customFormat="1" ht="72" x14ac:dyDescent="0.2">
      <c r="A216" s="479">
        <v>43</v>
      </c>
      <c r="B216" s="415" t="s">
        <v>412</v>
      </c>
      <c r="C216" s="874" t="s">
        <v>411</v>
      </c>
      <c r="D216" s="874"/>
      <c r="E216" s="874"/>
      <c r="F216" s="874" t="s">
        <v>21</v>
      </c>
      <c r="G216" s="703">
        <v>1000</v>
      </c>
      <c r="H216" s="391"/>
      <c r="I216" s="401"/>
      <c r="J216" s="12">
        <f t="shared" si="72"/>
        <v>0</v>
      </c>
      <c r="K216" s="11">
        <f t="shared" si="73"/>
        <v>0</v>
      </c>
      <c r="L216" s="12">
        <f t="shared" si="74"/>
        <v>0</v>
      </c>
      <c r="M216" s="242">
        <f t="shared" si="75"/>
        <v>0</v>
      </c>
      <c r="N216" s="873" t="s">
        <v>334</v>
      </c>
    </row>
    <row r="217" spans="1:14" s="44" customFormat="1" ht="72" x14ac:dyDescent="0.2">
      <c r="A217" s="479">
        <v>44</v>
      </c>
      <c r="B217" s="415" t="s">
        <v>413</v>
      </c>
      <c r="C217" s="874" t="s">
        <v>411</v>
      </c>
      <c r="D217" s="874"/>
      <c r="E217" s="874"/>
      <c r="F217" s="874" t="s">
        <v>21</v>
      </c>
      <c r="G217" s="703">
        <v>1000</v>
      </c>
      <c r="H217" s="391"/>
      <c r="I217" s="401"/>
      <c r="J217" s="12">
        <f t="shared" si="72"/>
        <v>0</v>
      </c>
      <c r="K217" s="11">
        <f t="shared" si="73"/>
        <v>0</v>
      </c>
      <c r="L217" s="12">
        <f t="shared" si="74"/>
        <v>0</v>
      </c>
      <c r="M217" s="242">
        <f t="shared" si="75"/>
        <v>0</v>
      </c>
      <c r="N217" s="873" t="s">
        <v>334</v>
      </c>
    </row>
    <row r="218" spans="1:14" s="44" customFormat="1" x14ac:dyDescent="0.2">
      <c r="A218" s="524"/>
      <c r="B218" s="540"/>
      <c r="C218" s="540"/>
      <c r="D218" s="85"/>
      <c r="E218" s="85"/>
      <c r="F218" s="82"/>
      <c r="G218" s="84"/>
      <c r="H218" s="872" t="s">
        <v>19</v>
      </c>
      <c r="I218" s="872"/>
      <c r="J218" s="872"/>
      <c r="K218" s="541">
        <f>SUM(K215:K217)</f>
        <v>0</v>
      </c>
      <c r="L218" s="542">
        <f>SUM(L215:L217)</f>
        <v>0</v>
      </c>
      <c r="M218" s="543">
        <f>SUM(M215:M217)</f>
        <v>0</v>
      </c>
      <c r="N218" s="17"/>
    </row>
    <row r="219" spans="1:14" s="44" customFormat="1" x14ac:dyDescent="0.2">
      <c r="A219" s="314"/>
      <c r="B219" s="93"/>
      <c r="C219" s="93"/>
      <c r="D219" s="93"/>
      <c r="E219" s="93"/>
      <c r="F219" s="87"/>
      <c r="G219" s="84"/>
      <c r="H219" s="198"/>
      <c r="I219" s="198"/>
      <c r="J219" s="198"/>
      <c r="K219" s="114"/>
      <c r="L219" s="115"/>
      <c r="M219" s="246"/>
      <c r="N219" s="83"/>
    </row>
    <row r="220" spans="1:14" s="44" customFormat="1" x14ac:dyDescent="0.2">
      <c r="A220" s="473"/>
      <c r="B220" s="474" t="s">
        <v>449</v>
      </c>
      <c r="C220" s="474"/>
      <c r="D220" s="42"/>
      <c r="E220" s="42"/>
      <c r="F220" s="42"/>
      <c r="G220" s="475"/>
      <c r="H220" s="239"/>
      <c r="I220" s="476"/>
      <c r="J220" s="50"/>
      <c r="K220" s="477"/>
      <c r="L220" s="478"/>
      <c r="M220" s="244"/>
      <c r="N220" s="642"/>
    </row>
    <row r="221" spans="1:14" s="44" customFormat="1" ht="36" x14ac:dyDescent="0.2">
      <c r="A221" s="224" t="s">
        <v>1</v>
      </c>
      <c r="B221" s="224" t="s">
        <v>2</v>
      </c>
      <c r="C221" s="224" t="s">
        <v>178</v>
      </c>
      <c r="D221" s="374" t="s">
        <v>3</v>
      </c>
      <c r="E221" s="23" t="s">
        <v>177</v>
      </c>
      <c r="F221" s="224" t="s">
        <v>4</v>
      </c>
      <c r="G221" s="375" t="s">
        <v>5</v>
      </c>
      <c r="H221" s="376" t="s">
        <v>6</v>
      </c>
      <c r="I221" s="377" t="s">
        <v>7</v>
      </c>
      <c r="J221" s="10" t="s">
        <v>112</v>
      </c>
      <c r="K221" s="378" t="s">
        <v>8</v>
      </c>
      <c r="L221" s="376" t="s">
        <v>9</v>
      </c>
      <c r="M221" s="376" t="s">
        <v>10</v>
      </c>
      <c r="N221" s="379" t="s">
        <v>11</v>
      </c>
    </row>
    <row r="222" spans="1:14" s="44" customFormat="1" ht="84" x14ac:dyDescent="0.2">
      <c r="A222" s="479">
        <v>1</v>
      </c>
      <c r="B222" s="598" t="s">
        <v>120</v>
      </c>
      <c r="C222" s="916" t="s">
        <v>230</v>
      </c>
      <c r="D222" s="597"/>
      <c r="E222" s="723"/>
      <c r="F222" s="723" t="s">
        <v>46</v>
      </c>
      <c r="G222" s="703">
        <v>80</v>
      </c>
      <c r="H222" s="391"/>
      <c r="I222" s="401"/>
      <c r="J222" s="12">
        <f t="shared" ref="J222:J225" si="76">H222*I222+H222</f>
        <v>0</v>
      </c>
      <c r="K222" s="11">
        <f t="shared" ref="K222:K225" si="77">G222*H222</f>
        <v>0</v>
      </c>
      <c r="L222" s="12">
        <f t="shared" ref="L222:L225" si="78">M222-K222</f>
        <v>0</v>
      </c>
      <c r="M222" s="242">
        <f t="shared" ref="M222:M225" si="79">G222*J222</f>
        <v>0</v>
      </c>
      <c r="N222" s="729" t="s">
        <v>105</v>
      </c>
    </row>
    <row r="223" spans="1:14" s="44" customFormat="1" ht="84" x14ac:dyDescent="0.2">
      <c r="A223" s="479">
        <v>2</v>
      </c>
      <c r="B223" s="598" t="s">
        <v>121</v>
      </c>
      <c r="C223" s="916"/>
      <c r="D223" s="597"/>
      <c r="E223" s="723"/>
      <c r="F223" s="723" t="s">
        <v>46</v>
      </c>
      <c r="G223" s="703">
        <v>100</v>
      </c>
      <c r="H223" s="391"/>
      <c r="I223" s="401"/>
      <c r="J223" s="12">
        <f t="shared" si="76"/>
        <v>0</v>
      </c>
      <c r="K223" s="11">
        <f t="shared" si="77"/>
        <v>0</v>
      </c>
      <c r="L223" s="12">
        <f t="shared" si="78"/>
        <v>0</v>
      </c>
      <c r="M223" s="242">
        <f t="shared" si="79"/>
        <v>0</v>
      </c>
      <c r="N223" s="729" t="s">
        <v>105</v>
      </c>
    </row>
    <row r="224" spans="1:14" s="44" customFormat="1" ht="84" x14ac:dyDescent="0.2">
      <c r="A224" s="773">
        <v>3</v>
      </c>
      <c r="B224" s="882" t="s">
        <v>122</v>
      </c>
      <c r="C224" s="916"/>
      <c r="D224" s="885"/>
      <c r="E224" s="724"/>
      <c r="F224" s="724" t="s">
        <v>46</v>
      </c>
      <c r="G224" s="774">
        <v>100</v>
      </c>
      <c r="H224" s="775"/>
      <c r="I224" s="401"/>
      <c r="J224" s="12">
        <f t="shared" si="76"/>
        <v>0</v>
      </c>
      <c r="K224" s="11">
        <f t="shared" si="77"/>
        <v>0</v>
      </c>
      <c r="L224" s="12">
        <f t="shared" si="78"/>
        <v>0</v>
      </c>
      <c r="M224" s="242">
        <f t="shared" si="79"/>
        <v>0</v>
      </c>
      <c r="N224" s="729" t="s">
        <v>105</v>
      </c>
    </row>
    <row r="225" spans="1:14" s="44" customFormat="1" ht="84" x14ac:dyDescent="0.2">
      <c r="A225" s="479">
        <v>4</v>
      </c>
      <c r="B225" s="883" t="s">
        <v>123</v>
      </c>
      <c r="C225" s="916"/>
      <c r="D225" s="596"/>
      <c r="E225" s="729"/>
      <c r="F225" s="729" t="s">
        <v>46</v>
      </c>
      <c r="G225" s="703">
        <v>100</v>
      </c>
      <c r="H225" s="391"/>
      <c r="I225" s="401"/>
      <c r="J225" s="12">
        <f t="shared" si="76"/>
        <v>0</v>
      </c>
      <c r="K225" s="11">
        <f t="shared" si="77"/>
        <v>0</v>
      </c>
      <c r="L225" s="12">
        <f t="shared" si="78"/>
        <v>0</v>
      </c>
      <c r="M225" s="242">
        <f t="shared" si="79"/>
        <v>0</v>
      </c>
      <c r="N225" s="729" t="s">
        <v>105</v>
      </c>
    </row>
    <row r="226" spans="1:14" s="44" customFormat="1" x14ac:dyDescent="0.2">
      <c r="B226" s="47"/>
      <c r="C226" s="47"/>
      <c r="D226" s="48"/>
      <c r="E226" s="48"/>
      <c r="F226" s="48"/>
      <c r="G226" s="116"/>
      <c r="H226" s="239" t="s">
        <v>19</v>
      </c>
      <c r="I226" s="1"/>
      <c r="J226" s="3"/>
      <c r="K226" s="771">
        <f>SUM(K222:K225)</f>
        <v>0</v>
      </c>
      <c r="L226" s="771">
        <f>SUM(L222:L225)</f>
        <v>0</v>
      </c>
      <c r="M226" s="772">
        <f>SUM(M222:M225)</f>
        <v>0</v>
      </c>
      <c r="N226" s="203"/>
    </row>
    <row r="227" spans="1:14" s="44" customFormat="1" x14ac:dyDescent="0.2">
      <c r="B227" s="47"/>
      <c r="C227" s="47"/>
      <c r="D227" s="871"/>
      <c r="E227" s="871"/>
      <c r="F227" s="871"/>
      <c r="G227" s="116"/>
      <c r="H227" s="239"/>
      <c r="I227" s="1"/>
      <c r="J227" s="3"/>
      <c r="K227" s="878"/>
      <c r="L227" s="878"/>
      <c r="M227" s="879"/>
      <c r="N227" s="645"/>
    </row>
    <row r="228" spans="1:14" s="44" customFormat="1" x14ac:dyDescent="0.2">
      <c r="A228" s="473"/>
      <c r="B228" s="474" t="s">
        <v>490</v>
      </c>
      <c r="C228" s="474"/>
      <c r="D228" s="42"/>
      <c r="E228" s="42"/>
      <c r="F228" s="42"/>
      <c r="G228" s="475"/>
      <c r="H228" s="239"/>
      <c r="I228" s="476"/>
      <c r="J228" s="50"/>
      <c r="K228" s="477"/>
      <c r="L228" s="478"/>
      <c r="M228" s="244"/>
      <c r="N228" s="642"/>
    </row>
    <row r="229" spans="1:14" s="44" customFormat="1" ht="36" x14ac:dyDescent="0.2">
      <c r="A229" s="224" t="s">
        <v>1</v>
      </c>
      <c r="B229" s="224" t="s">
        <v>2</v>
      </c>
      <c r="C229" s="224" t="s">
        <v>178</v>
      </c>
      <c r="D229" s="374" t="s">
        <v>3</v>
      </c>
      <c r="E229" s="23" t="s">
        <v>177</v>
      </c>
      <c r="F229" s="224" t="s">
        <v>4</v>
      </c>
      <c r="G229" s="375" t="s">
        <v>5</v>
      </c>
      <c r="H229" s="376" t="s">
        <v>6</v>
      </c>
      <c r="I229" s="377" t="s">
        <v>7</v>
      </c>
      <c r="J229" s="10" t="s">
        <v>112</v>
      </c>
      <c r="K229" s="378" t="s">
        <v>8</v>
      </c>
      <c r="L229" s="376" t="s">
        <v>9</v>
      </c>
      <c r="M229" s="376" t="s">
        <v>10</v>
      </c>
      <c r="N229" s="379" t="s">
        <v>11</v>
      </c>
    </row>
    <row r="230" spans="1:14" s="44" customFormat="1" ht="84" x14ac:dyDescent="0.2">
      <c r="A230" s="400">
        <v>5</v>
      </c>
      <c r="B230" s="415" t="s">
        <v>166</v>
      </c>
      <c r="C230" s="913" t="s">
        <v>230</v>
      </c>
      <c r="D230" s="870"/>
      <c r="E230" s="870"/>
      <c r="F230" s="870" t="s">
        <v>46</v>
      </c>
      <c r="G230" s="703">
        <v>10</v>
      </c>
      <c r="H230" s="391"/>
      <c r="I230" s="401"/>
      <c r="J230" s="12">
        <f t="shared" ref="J230:J231" si="80">H230*I230+H230</f>
        <v>0</v>
      </c>
      <c r="K230" s="11">
        <f t="shared" ref="K230:K231" si="81">G230*H230</f>
        <v>0</v>
      </c>
      <c r="L230" s="12">
        <f t="shared" ref="L230:L231" si="82">M230-K230</f>
        <v>0</v>
      </c>
      <c r="M230" s="242">
        <f t="shared" ref="M230:M231" si="83">G230*J230</f>
        <v>0</v>
      </c>
      <c r="N230" s="870" t="s">
        <v>104</v>
      </c>
    </row>
    <row r="231" spans="1:14" s="44" customFormat="1" ht="84" x14ac:dyDescent="0.2">
      <c r="A231" s="400">
        <v>6</v>
      </c>
      <c r="B231" s="415" t="s">
        <v>167</v>
      </c>
      <c r="C231" s="915"/>
      <c r="D231" s="870"/>
      <c r="E231" s="483"/>
      <c r="F231" s="483" t="s">
        <v>46</v>
      </c>
      <c r="G231" s="703">
        <v>10</v>
      </c>
      <c r="H231" s="391"/>
      <c r="I231" s="401"/>
      <c r="J231" s="12">
        <f t="shared" si="80"/>
        <v>0</v>
      </c>
      <c r="K231" s="11">
        <f t="shared" si="81"/>
        <v>0</v>
      </c>
      <c r="L231" s="12">
        <f t="shared" si="82"/>
        <v>0</v>
      </c>
      <c r="M231" s="242">
        <f t="shared" si="83"/>
        <v>0</v>
      </c>
      <c r="N231" s="870" t="s">
        <v>104</v>
      </c>
    </row>
    <row r="232" spans="1:14" s="44" customFormat="1" x14ac:dyDescent="0.2">
      <c r="B232" s="47"/>
      <c r="C232" s="47"/>
      <c r="D232" s="871"/>
      <c r="E232" s="871"/>
      <c r="F232" s="871"/>
      <c r="G232" s="485"/>
      <c r="H232" s="486" t="s">
        <v>39</v>
      </c>
      <c r="I232" s="487"/>
      <c r="J232" s="425"/>
      <c r="K232" s="424">
        <f>SUM(K230:K231)</f>
        <v>0</v>
      </c>
      <c r="L232" s="425">
        <f>SUM(L230:L231)</f>
        <v>0</v>
      </c>
      <c r="M232" s="409">
        <f>SUM(M230:M231)</f>
        <v>0</v>
      </c>
      <c r="N232" s="870"/>
    </row>
    <row r="233" spans="1:14" s="44" customFormat="1" x14ac:dyDescent="0.2">
      <c r="B233" s="47"/>
      <c r="C233" s="47"/>
      <c r="D233" s="871"/>
      <c r="E233" s="871"/>
      <c r="F233" s="871"/>
      <c r="G233" s="116"/>
      <c r="H233" s="239"/>
      <c r="I233" s="1"/>
      <c r="J233" s="3"/>
      <c r="K233" s="878"/>
      <c r="L233" s="878"/>
      <c r="M233" s="879"/>
      <c r="N233" s="645"/>
    </row>
    <row r="234" spans="1:14" s="44" customFormat="1" x14ac:dyDescent="0.2">
      <c r="A234" s="147"/>
      <c r="B234" s="148"/>
      <c r="C234" s="148"/>
      <c r="D234" s="149"/>
      <c r="E234" s="149"/>
      <c r="F234" s="149"/>
      <c r="G234" s="150"/>
      <c r="H234" s="156"/>
      <c r="I234" s="151"/>
      <c r="J234" s="113"/>
      <c r="K234" s="117"/>
      <c r="L234" s="107"/>
      <c r="M234" s="249"/>
      <c r="N234" s="48"/>
    </row>
    <row r="235" spans="1:14" s="44" customFormat="1" x14ac:dyDescent="0.2">
      <c r="A235" s="473"/>
      <c r="B235" s="474" t="s">
        <v>450</v>
      </c>
      <c r="C235" s="474"/>
      <c r="D235" s="42"/>
      <c r="E235" s="42"/>
      <c r="F235" s="42"/>
      <c r="G235" s="475"/>
      <c r="H235" s="239"/>
      <c r="I235" s="476"/>
      <c r="J235" s="50"/>
      <c r="K235" s="477"/>
      <c r="L235" s="478"/>
      <c r="M235" s="244"/>
      <c r="N235" s="642"/>
    </row>
    <row r="236" spans="1:14" s="44" customFormat="1" ht="36" x14ac:dyDescent="0.2">
      <c r="A236" s="224" t="s">
        <v>1</v>
      </c>
      <c r="B236" s="224" t="s">
        <v>2</v>
      </c>
      <c r="C236" s="224" t="s">
        <v>178</v>
      </c>
      <c r="D236" s="374" t="s">
        <v>3</v>
      </c>
      <c r="E236" s="23" t="s">
        <v>177</v>
      </c>
      <c r="F236" s="224" t="s">
        <v>4</v>
      </c>
      <c r="G236" s="375" t="s">
        <v>5</v>
      </c>
      <c r="H236" s="376" t="s">
        <v>6</v>
      </c>
      <c r="I236" s="377" t="s">
        <v>7</v>
      </c>
      <c r="J236" s="10" t="s">
        <v>112</v>
      </c>
      <c r="K236" s="378" t="s">
        <v>8</v>
      </c>
      <c r="L236" s="376" t="s">
        <v>9</v>
      </c>
      <c r="M236" s="376" t="s">
        <v>10</v>
      </c>
      <c r="N236" s="379" t="s">
        <v>11</v>
      </c>
    </row>
    <row r="237" spans="1:14" s="44" customFormat="1" ht="24" x14ac:dyDescent="0.2">
      <c r="A237" s="479">
        <v>1</v>
      </c>
      <c r="B237" s="46" t="s">
        <v>198</v>
      </c>
      <c r="C237" s="46" t="s">
        <v>199</v>
      </c>
      <c r="D237" s="480"/>
      <c r="E237" s="481"/>
      <c r="F237" s="481" t="s">
        <v>14</v>
      </c>
      <c r="G237" s="390">
        <v>2200</v>
      </c>
      <c r="H237" s="391"/>
      <c r="I237" s="482"/>
      <c r="J237" s="12">
        <f t="shared" ref="J237:J238" si="84">H237*I237+H237</f>
        <v>0</v>
      </c>
      <c r="K237" s="11">
        <f t="shared" ref="K237:K238" si="85">G237*H237</f>
        <v>0</v>
      </c>
      <c r="L237" s="12">
        <f t="shared" ref="L237:L238" si="86">M237-K237</f>
        <v>0</v>
      </c>
      <c r="M237" s="242">
        <f t="shared" ref="M237:M238" si="87">G237*J237</f>
        <v>0</v>
      </c>
      <c r="N237" s="599" t="s">
        <v>104</v>
      </c>
    </row>
    <row r="238" spans="1:14" s="44" customFormat="1" ht="24" x14ac:dyDescent="0.2">
      <c r="A238" s="479">
        <v>2</v>
      </c>
      <c r="B238" s="415" t="s">
        <v>233</v>
      </c>
      <c r="C238" s="415"/>
      <c r="D238" s="421"/>
      <c r="E238" s="483"/>
      <c r="F238" s="483" t="s">
        <v>14</v>
      </c>
      <c r="G238" s="390">
        <v>7500</v>
      </c>
      <c r="H238" s="391"/>
      <c r="I238" s="484"/>
      <c r="J238" s="12">
        <f t="shared" si="84"/>
        <v>0</v>
      </c>
      <c r="K238" s="11">
        <f t="shared" si="85"/>
        <v>0</v>
      </c>
      <c r="L238" s="12">
        <f t="shared" si="86"/>
        <v>0</v>
      </c>
      <c r="M238" s="242">
        <f t="shared" si="87"/>
        <v>0</v>
      </c>
      <c r="N238" s="599" t="s">
        <v>104</v>
      </c>
    </row>
    <row r="239" spans="1:14" s="44" customFormat="1" x14ac:dyDescent="0.2">
      <c r="B239" s="47"/>
      <c r="C239" s="47"/>
      <c r="D239" s="48"/>
      <c r="E239" s="48"/>
      <c r="F239" s="48"/>
      <c r="G239" s="485"/>
      <c r="H239" s="486" t="s">
        <v>39</v>
      </c>
      <c r="I239" s="487"/>
      <c r="J239" s="425"/>
      <c r="K239" s="424">
        <f>SUM(K237:K238)</f>
        <v>0</v>
      </c>
      <c r="L239" s="425">
        <f>SUM(L237:L238)</f>
        <v>0</v>
      </c>
      <c r="M239" s="409">
        <f>SUM(M237:M238)</f>
        <v>0</v>
      </c>
      <c r="N239" s="599"/>
    </row>
    <row r="240" spans="1:14" s="44" customFormat="1" x14ac:dyDescent="0.2">
      <c r="A240" s="147"/>
      <c r="B240" s="148"/>
      <c r="C240" s="148"/>
      <c r="D240" s="149"/>
      <c r="E240" s="149"/>
      <c r="F240" s="149"/>
      <c r="G240" s="150"/>
      <c r="H240" s="156"/>
      <c r="I240" s="151"/>
      <c r="J240" s="113"/>
      <c r="K240" s="117"/>
      <c r="L240" s="107"/>
      <c r="M240" s="249"/>
      <c r="N240" s="48"/>
    </row>
    <row r="241" spans="1:14" s="44" customFormat="1" ht="12" x14ac:dyDescent="0.2">
      <c r="A241" s="138"/>
      <c r="B241" s="228"/>
      <c r="C241" s="228"/>
      <c r="D241" s="152"/>
      <c r="E241" s="152"/>
      <c r="F241" s="143"/>
      <c r="G241" s="140"/>
      <c r="H241" s="156"/>
      <c r="I241" s="146"/>
      <c r="J241" s="189"/>
      <c r="K241" s="49"/>
      <c r="L241" s="50"/>
      <c r="M241" s="244"/>
      <c r="N241" s="48"/>
    </row>
    <row r="242" spans="1:14" s="44" customFormat="1" ht="12" x14ac:dyDescent="0.2">
      <c r="A242" s="329"/>
      <c r="B242" s="800" t="s">
        <v>451</v>
      </c>
      <c r="C242" s="800"/>
      <c r="D242" s="801"/>
      <c r="E242" s="801"/>
      <c r="F242" s="802"/>
      <c r="G242" s="803"/>
      <c r="H242" s="69"/>
      <c r="I242" s="88"/>
      <c r="J242" s="190"/>
      <c r="K242" s="89"/>
      <c r="L242" s="90"/>
      <c r="M242" s="251"/>
      <c r="N242" s="83"/>
    </row>
    <row r="243" spans="1:14" s="44" customFormat="1" ht="36" x14ac:dyDescent="0.2">
      <c r="A243" s="318" t="s">
        <v>1</v>
      </c>
      <c r="B243" s="91" t="s">
        <v>2</v>
      </c>
      <c r="C243" s="91" t="s">
        <v>178</v>
      </c>
      <c r="D243" s="269" t="s">
        <v>3</v>
      </c>
      <c r="E243" s="510" t="s">
        <v>177</v>
      </c>
      <c r="F243" s="91" t="s">
        <v>4</v>
      </c>
      <c r="G243" s="267" t="s">
        <v>5</v>
      </c>
      <c r="H243" s="70" t="s">
        <v>6</v>
      </c>
      <c r="I243" s="268" t="s">
        <v>7</v>
      </c>
      <c r="J243" s="511" t="s">
        <v>112</v>
      </c>
      <c r="K243" s="92" t="s">
        <v>8</v>
      </c>
      <c r="L243" s="70" t="s">
        <v>9</v>
      </c>
      <c r="M243" s="70" t="s">
        <v>10</v>
      </c>
      <c r="N243" s="270" t="s">
        <v>11</v>
      </c>
    </row>
    <row r="244" spans="1:14" s="44" customFormat="1" ht="60" x14ac:dyDescent="0.2">
      <c r="A244" s="319">
        <v>1</v>
      </c>
      <c r="B244" s="657" t="s">
        <v>367</v>
      </c>
      <c r="C244" s="896" t="s">
        <v>368</v>
      </c>
      <c r="D244" s="578"/>
      <c r="E244" s="804"/>
      <c r="F244" s="181" t="s">
        <v>14</v>
      </c>
      <c r="G244" s="15">
        <v>500</v>
      </c>
      <c r="H244" s="209"/>
      <c r="I244" s="73"/>
      <c r="J244" s="12">
        <f t="shared" ref="J244:J249" si="88">H244*I244+H244</f>
        <v>0</v>
      </c>
      <c r="K244" s="11">
        <f t="shared" ref="K244:K249" si="89">G244*H244</f>
        <v>0</v>
      </c>
      <c r="L244" s="12">
        <f t="shared" ref="L244:L249" si="90">M244-K244</f>
        <v>0</v>
      </c>
      <c r="M244" s="242">
        <f t="shared" ref="M244:M249" si="91">G244*J244</f>
        <v>0</v>
      </c>
      <c r="N244" s="17" t="s">
        <v>383</v>
      </c>
    </row>
    <row r="245" spans="1:14" s="44" customFormat="1" ht="60" x14ac:dyDescent="0.2">
      <c r="A245" s="319">
        <v>2</v>
      </c>
      <c r="B245" s="657" t="s">
        <v>55</v>
      </c>
      <c r="C245" s="897"/>
      <c r="D245" s="578"/>
      <c r="E245" s="804"/>
      <c r="F245" s="181" t="s">
        <v>14</v>
      </c>
      <c r="G245" s="15">
        <v>3500</v>
      </c>
      <c r="H245" s="209"/>
      <c r="I245" s="73"/>
      <c r="J245" s="12">
        <f t="shared" si="88"/>
        <v>0</v>
      </c>
      <c r="K245" s="11">
        <f t="shared" si="89"/>
        <v>0</v>
      </c>
      <c r="L245" s="12">
        <f t="shared" si="90"/>
        <v>0</v>
      </c>
      <c r="M245" s="242">
        <f t="shared" si="91"/>
        <v>0</v>
      </c>
      <c r="N245" s="17" t="s">
        <v>383</v>
      </c>
    </row>
    <row r="246" spans="1:14" s="44" customFormat="1" ht="60" x14ac:dyDescent="0.2">
      <c r="A246" s="319">
        <v>3</v>
      </c>
      <c r="B246" s="805" t="s">
        <v>56</v>
      </c>
      <c r="C246" s="897"/>
      <c r="D246" s="806"/>
      <c r="E246" s="807"/>
      <c r="F246" s="181" t="s">
        <v>14</v>
      </c>
      <c r="G246" s="15">
        <v>3500</v>
      </c>
      <c r="H246" s="209"/>
      <c r="I246" s="73"/>
      <c r="J246" s="12">
        <f t="shared" si="88"/>
        <v>0</v>
      </c>
      <c r="K246" s="11">
        <f t="shared" si="89"/>
        <v>0</v>
      </c>
      <c r="L246" s="12">
        <f t="shared" si="90"/>
        <v>0</v>
      </c>
      <c r="M246" s="242">
        <f t="shared" si="91"/>
        <v>0</v>
      </c>
      <c r="N246" s="17" t="s">
        <v>383</v>
      </c>
    </row>
    <row r="247" spans="1:14" s="44" customFormat="1" ht="60" x14ac:dyDescent="0.2">
      <c r="A247" s="319">
        <v>4</v>
      </c>
      <c r="B247" s="513" t="s">
        <v>57</v>
      </c>
      <c r="C247" s="897"/>
      <c r="D247" s="808"/>
      <c r="E247" s="808"/>
      <c r="F247" s="519" t="s">
        <v>14</v>
      </c>
      <c r="G247" s="15">
        <v>300</v>
      </c>
      <c r="H247" s="209"/>
      <c r="I247" s="73"/>
      <c r="J247" s="12">
        <f t="shared" si="88"/>
        <v>0</v>
      </c>
      <c r="K247" s="11">
        <f t="shared" si="89"/>
        <v>0</v>
      </c>
      <c r="L247" s="12">
        <f t="shared" si="90"/>
        <v>0</v>
      </c>
      <c r="M247" s="242">
        <f t="shared" si="91"/>
        <v>0</v>
      </c>
      <c r="N247" s="17" t="s">
        <v>383</v>
      </c>
    </row>
    <row r="248" spans="1:14" s="44" customFormat="1" ht="60" x14ac:dyDescent="0.2">
      <c r="A248" s="319">
        <v>5</v>
      </c>
      <c r="B248" s="513" t="s">
        <v>58</v>
      </c>
      <c r="C248" s="897"/>
      <c r="D248" s="808"/>
      <c r="E248" s="808"/>
      <c r="F248" s="809" t="s">
        <v>14</v>
      </c>
      <c r="G248" s="15">
        <v>100</v>
      </c>
      <c r="H248" s="209"/>
      <c r="I248" s="74"/>
      <c r="J248" s="12">
        <f t="shared" si="88"/>
        <v>0</v>
      </c>
      <c r="K248" s="11">
        <f t="shared" si="89"/>
        <v>0</v>
      </c>
      <c r="L248" s="12">
        <f t="shared" si="90"/>
        <v>0</v>
      </c>
      <c r="M248" s="242">
        <f t="shared" si="91"/>
        <v>0</v>
      </c>
      <c r="N248" s="17" t="s">
        <v>383</v>
      </c>
    </row>
    <row r="249" spans="1:14" s="44" customFormat="1" ht="60" x14ac:dyDescent="0.2">
      <c r="A249" s="319">
        <v>6</v>
      </c>
      <c r="B249" s="513" t="s">
        <v>59</v>
      </c>
      <c r="C249" s="898"/>
      <c r="D249" s="808"/>
      <c r="E249" s="808"/>
      <c r="F249" s="810" t="s">
        <v>14</v>
      </c>
      <c r="G249" s="15">
        <v>500</v>
      </c>
      <c r="H249" s="208"/>
      <c r="I249" s="811"/>
      <c r="J249" s="12">
        <f t="shared" si="88"/>
        <v>0</v>
      </c>
      <c r="K249" s="11">
        <f t="shared" si="89"/>
        <v>0</v>
      </c>
      <c r="L249" s="12">
        <f t="shared" si="90"/>
        <v>0</v>
      </c>
      <c r="M249" s="242">
        <f t="shared" si="91"/>
        <v>0</v>
      </c>
      <c r="N249" s="17" t="s">
        <v>383</v>
      </c>
    </row>
    <row r="250" spans="1:14" s="44" customFormat="1" x14ac:dyDescent="0.2">
      <c r="A250" s="314"/>
      <c r="B250" s="93"/>
      <c r="C250" s="93"/>
      <c r="D250" s="93"/>
      <c r="E250" s="93"/>
      <c r="F250" s="87"/>
      <c r="G250" s="84"/>
      <c r="H250" s="909" t="s">
        <v>19</v>
      </c>
      <c r="I250" s="909"/>
      <c r="J250" s="793"/>
      <c r="K250" s="18">
        <f>SUM(K244:K249)</f>
        <v>0</v>
      </c>
      <c r="L250" s="19">
        <f>SUM(L244:L249)</f>
        <v>0</v>
      </c>
      <c r="M250" s="245">
        <f>SUM(M244:M249)</f>
        <v>0</v>
      </c>
      <c r="N250" s="17"/>
    </row>
    <row r="251" spans="1:14" s="44" customFormat="1" x14ac:dyDescent="0.2">
      <c r="A251" s="82"/>
      <c r="B251" s="225"/>
      <c r="C251" s="225"/>
      <c r="D251" s="93"/>
      <c r="E251" s="93"/>
      <c r="F251" s="87"/>
      <c r="G251" s="84"/>
      <c r="H251" s="94"/>
      <c r="I251" s="198"/>
      <c r="J251" s="198"/>
      <c r="K251" s="114"/>
      <c r="L251" s="115"/>
      <c r="M251" s="246"/>
      <c r="N251" s="83"/>
    </row>
    <row r="252" spans="1:14" s="44" customFormat="1" ht="12" x14ac:dyDescent="0.2">
      <c r="A252" s="836"/>
      <c r="B252" s="800" t="s">
        <v>452</v>
      </c>
      <c r="C252" s="800"/>
      <c r="D252" s="801"/>
      <c r="E252" s="801"/>
      <c r="F252" s="802"/>
      <c r="G252" s="803"/>
      <c r="H252" s="69"/>
      <c r="I252" s="88"/>
      <c r="J252" s="190"/>
      <c r="K252" s="89"/>
      <c r="L252" s="90"/>
      <c r="M252" s="251"/>
      <c r="N252" s="83"/>
    </row>
    <row r="253" spans="1:14" s="44" customFormat="1" ht="36" x14ac:dyDescent="0.2">
      <c r="A253" s="91" t="s">
        <v>1</v>
      </c>
      <c r="B253" s="91" t="s">
        <v>2</v>
      </c>
      <c r="C253" s="91" t="s">
        <v>178</v>
      </c>
      <c r="D253" s="269" t="s">
        <v>3</v>
      </c>
      <c r="E253" s="510" t="s">
        <v>177</v>
      </c>
      <c r="F253" s="91" t="s">
        <v>4</v>
      </c>
      <c r="G253" s="267" t="s">
        <v>5</v>
      </c>
      <c r="H253" s="70" t="s">
        <v>6</v>
      </c>
      <c r="I253" s="268" t="s">
        <v>7</v>
      </c>
      <c r="J253" s="511" t="s">
        <v>112</v>
      </c>
      <c r="K253" s="92" t="s">
        <v>8</v>
      </c>
      <c r="L253" s="70" t="s">
        <v>9</v>
      </c>
      <c r="M253" s="70" t="s">
        <v>10</v>
      </c>
      <c r="N253" s="270" t="s">
        <v>11</v>
      </c>
    </row>
    <row r="254" spans="1:14" s="44" customFormat="1" ht="48" customHeight="1" x14ac:dyDescent="0.2">
      <c r="A254" s="512">
        <v>1</v>
      </c>
      <c r="B254" s="657" t="s">
        <v>428</v>
      </c>
      <c r="C254" s="896" t="s">
        <v>429</v>
      </c>
      <c r="D254" s="578"/>
      <c r="E254" s="804"/>
      <c r="F254" s="181" t="s">
        <v>14</v>
      </c>
      <c r="G254" s="15">
        <v>1000</v>
      </c>
      <c r="H254" s="209"/>
      <c r="I254" s="73"/>
      <c r="J254" s="12">
        <f t="shared" ref="J254:J259" si="92">H254*I254+H254</f>
        <v>0</v>
      </c>
      <c r="K254" s="11">
        <f t="shared" ref="K254:K259" si="93">G254*H254</f>
        <v>0</v>
      </c>
      <c r="L254" s="12">
        <f t="shared" ref="L254:L259" si="94">M254-K254</f>
        <v>0</v>
      </c>
      <c r="M254" s="242">
        <f t="shared" ref="M254:M259" si="95">G254*J254</f>
        <v>0</v>
      </c>
      <c r="N254" s="17" t="s">
        <v>334</v>
      </c>
    </row>
    <row r="255" spans="1:14" s="44" customFormat="1" ht="24" x14ac:dyDescent="0.2">
      <c r="A255" s="512">
        <v>2</v>
      </c>
      <c r="B255" s="657" t="s">
        <v>115</v>
      </c>
      <c r="C255" s="897"/>
      <c r="D255" s="578"/>
      <c r="E255" s="804"/>
      <c r="F255" s="181" t="s">
        <v>14</v>
      </c>
      <c r="G255" s="15">
        <v>500</v>
      </c>
      <c r="H255" s="209"/>
      <c r="I255" s="73"/>
      <c r="J255" s="12">
        <f t="shared" si="92"/>
        <v>0</v>
      </c>
      <c r="K255" s="11">
        <f t="shared" si="93"/>
        <v>0</v>
      </c>
      <c r="L255" s="12">
        <f t="shared" si="94"/>
        <v>0</v>
      </c>
      <c r="M255" s="242">
        <f t="shared" si="95"/>
        <v>0</v>
      </c>
      <c r="N255" s="17" t="s">
        <v>334</v>
      </c>
    </row>
    <row r="256" spans="1:14" s="44" customFormat="1" ht="24" x14ac:dyDescent="0.2">
      <c r="A256" s="512">
        <v>3</v>
      </c>
      <c r="B256" s="805" t="s">
        <v>116</v>
      </c>
      <c r="C256" s="897"/>
      <c r="D256" s="806"/>
      <c r="E256" s="807"/>
      <c r="F256" s="181" t="s">
        <v>14</v>
      </c>
      <c r="G256" s="15">
        <v>500</v>
      </c>
      <c r="H256" s="209"/>
      <c r="I256" s="73"/>
      <c r="J256" s="12">
        <f t="shared" si="92"/>
        <v>0</v>
      </c>
      <c r="K256" s="11">
        <f t="shared" si="93"/>
        <v>0</v>
      </c>
      <c r="L256" s="12">
        <f t="shared" si="94"/>
        <v>0</v>
      </c>
      <c r="M256" s="242">
        <f t="shared" si="95"/>
        <v>0</v>
      </c>
      <c r="N256" s="17" t="s">
        <v>334</v>
      </c>
    </row>
    <row r="257" spans="1:14" s="44" customFormat="1" ht="24" x14ac:dyDescent="0.2">
      <c r="A257" s="512">
        <v>4</v>
      </c>
      <c r="B257" s="805" t="s">
        <v>117</v>
      </c>
      <c r="C257" s="897"/>
      <c r="D257" s="806"/>
      <c r="E257" s="807"/>
      <c r="F257" s="181" t="s">
        <v>14</v>
      </c>
      <c r="G257" s="15">
        <v>150</v>
      </c>
      <c r="H257" s="209"/>
      <c r="I257" s="73"/>
      <c r="J257" s="12">
        <f t="shared" si="92"/>
        <v>0</v>
      </c>
      <c r="K257" s="11">
        <f t="shared" si="93"/>
        <v>0</v>
      </c>
      <c r="L257" s="12">
        <f t="shared" si="94"/>
        <v>0</v>
      </c>
      <c r="M257" s="242">
        <f t="shared" si="95"/>
        <v>0</v>
      </c>
      <c r="N257" s="17" t="s">
        <v>334</v>
      </c>
    </row>
    <row r="258" spans="1:14" s="44" customFormat="1" ht="24" x14ac:dyDescent="0.2">
      <c r="A258" s="512">
        <v>5</v>
      </c>
      <c r="B258" s="805" t="s">
        <v>118</v>
      </c>
      <c r="C258" s="897"/>
      <c r="D258" s="806"/>
      <c r="E258" s="807"/>
      <c r="F258" s="184" t="s">
        <v>14</v>
      </c>
      <c r="G258" s="15">
        <v>50</v>
      </c>
      <c r="H258" s="209"/>
      <c r="I258" s="74"/>
      <c r="J258" s="12">
        <f t="shared" si="92"/>
        <v>0</v>
      </c>
      <c r="K258" s="11">
        <f t="shared" si="93"/>
        <v>0</v>
      </c>
      <c r="L258" s="12">
        <f t="shared" si="94"/>
        <v>0</v>
      </c>
      <c r="M258" s="242">
        <f t="shared" si="95"/>
        <v>0</v>
      </c>
      <c r="N258" s="17" t="s">
        <v>334</v>
      </c>
    </row>
    <row r="259" spans="1:14" s="44" customFormat="1" ht="24" x14ac:dyDescent="0.2">
      <c r="A259" s="512">
        <v>6</v>
      </c>
      <c r="B259" s="513" t="s">
        <v>119</v>
      </c>
      <c r="C259" s="898"/>
      <c r="D259" s="808"/>
      <c r="E259" s="837"/>
      <c r="F259" s="838" t="s">
        <v>14</v>
      </c>
      <c r="G259" s="15">
        <v>50</v>
      </c>
      <c r="H259" s="208"/>
      <c r="I259" s="811"/>
      <c r="J259" s="12">
        <f t="shared" si="92"/>
        <v>0</v>
      </c>
      <c r="K259" s="11">
        <f t="shared" si="93"/>
        <v>0</v>
      </c>
      <c r="L259" s="12">
        <f t="shared" si="94"/>
        <v>0</v>
      </c>
      <c r="M259" s="242">
        <f t="shared" si="95"/>
        <v>0</v>
      </c>
      <c r="N259" s="17" t="s">
        <v>334</v>
      </c>
    </row>
    <row r="260" spans="1:14" s="44" customFormat="1" x14ac:dyDescent="0.2">
      <c r="A260" s="82"/>
      <c r="B260" s="93"/>
      <c r="C260" s="93"/>
      <c r="D260" s="93"/>
      <c r="E260" s="93"/>
      <c r="F260" s="87"/>
      <c r="G260" s="84"/>
      <c r="H260" s="909" t="s">
        <v>19</v>
      </c>
      <c r="I260" s="909"/>
      <c r="J260" s="830"/>
      <c r="K260" s="18">
        <f>SUM(K254:K259)</f>
        <v>0</v>
      </c>
      <c r="L260" s="19">
        <f>SUM(L254:L259)</f>
        <v>0</v>
      </c>
      <c r="M260" s="245">
        <f>SUM(M254:M259)</f>
        <v>0</v>
      </c>
      <c r="N260" s="17"/>
    </row>
    <row r="261" spans="1:14" s="44" customFormat="1" x14ac:dyDescent="0.2">
      <c r="A261" s="314"/>
      <c r="B261" s="331"/>
      <c r="C261" s="331"/>
      <c r="D261" s="331"/>
      <c r="E261" s="331"/>
      <c r="F261" s="315"/>
      <c r="G261" s="316"/>
      <c r="H261" s="317"/>
      <c r="I261" s="332"/>
      <c r="J261" s="332"/>
      <c r="K261" s="333"/>
      <c r="L261" s="334"/>
      <c r="M261" s="335"/>
      <c r="N261" s="320"/>
    </row>
    <row r="262" spans="1:14" s="44" customFormat="1" ht="12" x14ac:dyDescent="0.2">
      <c r="A262" s="82"/>
      <c r="B262" s="525" t="s">
        <v>453</v>
      </c>
      <c r="C262" s="525"/>
      <c r="D262" s="776"/>
      <c r="E262" s="776"/>
      <c r="F262" s="95"/>
      <c r="G262" s="84"/>
      <c r="H262" s="94"/>
      <c r="I262" s="88"/>
      <c r="J262" s="190"/>
      <c r="K262" s="89"/>
      <c r="L262" s="90"/>
      <c r="M262" s="251"/>
      <c r="N262" s="83"/>
    </row>
    <row r="263" spans="1:14" s="44" customFormat="1" ht="36" x14ac:dyDescent="0.2">
      <c r="A263" s="91" t="s">
        <v>1</v>
      </c>
      <c r="B263" s="91" t="s">
        <v>2</v>
      </c>
      <c r="C263" s="91" t="s">
        <v>178</v>
      </c>
      <c r="D263" s="269" t="s">
        <v>3</v>
      </c>
      <c r="E263" s="510" t="s">
        <v>177</v>
      </c>
      <c r="F263" s="91" t="s">
        <v>4</v>
      </c>
      <c r="G263" s="267" t="s">
        <v>5</v>
      </c>
      <c r="H263" s="70" t="s">
        <v>6</v>
      </c>
      <c r="I263" s="268" t="s">
        <v>7</v>
      </c>
      <c r="J263" s="511" t="s">
        <v>112</v>
      </c>
      <c r="K263" s="92" t="s">
        <v>8</v>
      </c>
      <c r="L263" s="70" t="s">
        <v>9</v>
      </c>
      <c r="M263" s="70" t="s">
        <v>10</v>
      </c>
      <c r="N263" s="270" t="s">
        <v>11</v>
      </c>
    </row>
    <row r="264" spans="1:14" s="44" customFormat="1" ht="36" x14ac:dyDescent="0.2">
      <c r="A264" s="512">
        <v>1</v>
      </c>
      <c r="B264" s="14" t="s">
        <v>304</v>
      </c>
      <c r="C264" s="14" t="s">
        <v>303</v>
      </c>
      <c r="D264" s="17"/>
      <c r="E264" s="17"/>
      <c r="F264" s="17" t="s">
        <v>14</v>
      </c>
      <c r="G264" s="15">
        <v>500</v>
      </c>
      <c r="H264" s="207"/>
      <c r="I264" s="13"/>
      <c r="J264" s="12">
        <f>H264*I264+H264</f>
        <v>0</v>
      </c>
      <c r="K264" s="11">
        <f>G264*H264</f>
        <v>0</v>
      </c>
      <c r="L264" s="12">
        <f>M264-K264</f>
        <v>0</v>
      </c>
      <c r="M264" s="242">
        <f>G264*J264</f>
        <v>0</v>
      </c>
      <c r="N264" s="17" t="s">
        <v>195</v>
      </c>
    </row>
    <row r="265" spans="1:14" s="44" customFormat="1" x14ac:dyDescent="0.2">
      <c r="A265" s="82"/>
      <c r="B265" s="777"/>
      <c r="C265" s="777"/>
      <c r="D265" s="83"/>
      <c r="E265" s="83"/>
      <c r="F265" s="83"/>
      <c r="G265" s="84"/>
      <c r="H265" s="909" t="s">
        <v>19</v>
      </c>
      <c r="I265" s="909"/>
      <c r="J265" s="728"/>
      <c r="K265" s="18">
        <f>SUM(K264)</f>
        <v>0</v>
      </c>
      <c r="L265" s="19">
        <f>SUM(L264)</f>
        <v>0</v>
      </c>
      <c r="M265" s="245">
        <f>SUM(M264)</f>
        <v>0</v>
      </c>
      <c r="N265" s="83"/>
    </row>
    <row r="266" spans="1:14" s="44" customFormat="1" x14ac:dyDescent="0.2">
      <c r="A266" s="82"/>
      <c r="B266" s="225"/>
      <c r="C266" s="225"/>
      <c r="D266" s="93"/>
      <c r="E266" s="93"/>
      <c r="F266" s="87"/>
      <c r="G266" s="84"/>
      <c r="H266" s="94"/>
      <c r="I266" s="198"/>
      <c r="J266" s="198"/>
      <c r="K266" s="114"/>
      <c r="L266" s="115"/>
      <c r="M266" s="246"/>
      <c r="N266" s="83"/>
    </row>
    <row r="267" spans="1:14" s="44" customFormat="1" ht="24" x14ac:dyDescent="0.2">
      <c r="A267" s="82"/>
      <c r="B267" s="226" t="s">
        <v>454</v>
      </c>
      <c r="C267" s="226"/>
      <c r="D267" s="488"/>
      <c r="E267" s="488"/>
      <c r="F267" s="95"/>
      <c r="G267" s="84"/>
      <c r="H267" s="94"/>
      <c r="I267" s="88"/>
      <c r="J267" s="190"/>
      <c r="K267" s="89"/>
      <c r="L267" s="90"/>
      <c r="M267" s="251"/>
      <c r="N267" s="83"/>
    </row>
    <row r="268" spans="1:14" s="43" customFormat="1" ht="36" x14ac:dyDescent="0.2">
      <c r="A268" s="91" t="s">
        <v>1</v>
      </c>
      <c r="B268" s="224" t="s">
        <v>2</v>
      </c>
      <c r="C268" s="224" t="s">
        <v>178</v>
      </c>
      <c r="D268" s="374" t="s">
        <v>3</v>
      </c>
      <c r="E268" s="23" t="s">
        <v>177</v>
      </c>
      <c r="F268" s="91" t="s">
        <v>4</v>
      </c>
      <c r="G268" s="267" t="s">
        <v>5</v>
      </c>
      <c r="H268" s="70" t="s">
        <v>6</v>
      </c>
      <c r="I268" s="268" t="s">
        <v>7</v>
      </c>
      <c r="J268" s="10" t="s">
        <v>112</v>
      </c>
      <c r="K268" s="92" t="s">
        <v>8</v>
      </c>
      <c r="L268" s="70" t="s">
        <v>9</v>
      </c>
      <c r="M268" s="70" t="s">
        <v>10</v>
      </c>
      <c r="N268" s="270" t="s">
        <v>11</v>
      </c>
    </row>
    <row r="269" spans="1:14" s="44" customFormat="1" ht="24" x14ac:dyDescent="0.2">
      <c r="A269" s="75">
        <v>1</v>
      </c>
      <c r="B269" s="489" t="s">
        <v>200</v>
      </c>
      <c r="C269" s="916" t="s">
        <v>209</v>
      </c>
      <c r="D269" s="490"/>
      <c r="E269" s="491"/>
      <c r="F269" s="176" t="s">
        <v>21</v>
      </c>
      <c r="G269" s="15">
        <v>150</v>
      </c>
      <c r="H269" s="209"/>
      <c r="I269" s="76"/>
      <c r="J269" s="12">
        <f t="shared" ref="J269:J299" si="96">H269*I269+H269</f>
        <v>0</v>
      </c>
      <c r="K269" s="11">
        <f t="shared" ref="K269:K299" si="97">G269*H269</f>
        <v>0</v>
      </c>
      <c r="L269" s="12">
        <f t="shared" ref="L269:L299" si="98">M269-K269</f>
        <v>0</v>
      </c>
      <c r="M269" s="242">
        <f t="shared" ref="M269:M299" si="99">G269*J269</f>
        <v>0</v>
      </c>
      <c r="N269" s="17" t="s">
        <v>195</v>
      </c>
    </row>
    <row r="270" spans="1:14" s="44" customFormat="1" ht="24" x14ac:dyDescent="0.2">
      <c r="A270" s="75">
        <v>2</v>
      </c>
      <c r="B270" s="492" t="s">
        <v>201</v>
      </c>
      <c r="C270" s="916"/>
      <c r="D270" s="596"/>
      <c r="E270" s="421"/>
      <c r="F270" s="265" t="s">
        <v>21</v>
      </c>
      <c r="G270" s="15">
        <v>150</v>
      </c>
      <c r="H270" s="209"/>
      <c r="I270" s="78"/>
      <c r="J270" s="12">
        <f t="shared" si="96"/>
        <v>0</v>
      </c>
      <c r="K270" s="11">
        <f t="shared" si="97"/>
        <v>0</v>
      </c>
      <c r="L270" s="12">
        <f t="shared" si="98"/>
        <v>0</v>
      </c>
      <c r="M270" s="242">
        <f t="shared" si="99"/>
        <v>0</v>
      </c>
      <c r="N270" s="17" t="s">
        <v>334</v>
      </c>
    </row>
    <row r="271" spans="1:14" s="44" customFormat="1" ht="24" x14ac:dyDescent="0.2">
      <c r="A271" s="75">
        <v>3</v>
      </c>
      <c r="B271" s="493" t="s">
        <v>202</v>
      </c>
      <c r="C271" s="916"/>
      <c r="D271" s="596"/>
      <c r="E271" s="421"/>
      <c r="F271" s="266" t="s">
        <v>21</v>
      </c>
      <c r="G271" s="15">
        <v>1500</v>
      </c>
      <c r="H271" s="209"/>
      <c r="I271" s="73"/>
      <c r="J271" s="12">
        <f t="shared" si="96"/>
        <v>0</v>
      </c>
      <c r="K271" s="11">
        <f t="shared" si="97"/>
        <v>0</v>
      </c>
      <c r="L271" s="12">
        <f t="shared" si="98"/>
        <v>0</v>
      </c>
      <c r="M271" s="242">
        <f t="shared" si="99"/>
        <v>0</v>
      </c>
      <c r="N271" s="17" t="s">
        <v>383</v>
      </c>
    </row>
    <row r="272" spans="1:14" s="44" customFormat="1" ht="24" x14ac:dyDescent="0.2">
      <c r="A272" s="75">
        <v>4</v>
      </c>
      <c r="B272" s="493" t="s">
        <v>203</v>
      </c>
      <c r="C272" s="916"/>
      <c r="D272" s="596"/>
      <c r="E272" s="421"/>
      <c r="F272" s="266" t="s">
        <v>21</v>
      </c>
      <c r="G272" s="15">
        <v>300</v>
      </c>
      <c r="H272" s="209"/>
      <c r="I272" s="73"/>
      <c r="J272" s="12">
        <f t="shared" si="96"/>
        <v>0</v>
      </c>
      <c r="K272" s="11">
        <f t="shared" si="97"/>
        <v>0</v>
      </c>
      <c r="L272" s="12">
        <f t="shared" si="98"/>
        <v>0</v>
      </c>
      <c r="M272" s="242">
        <f t="shared" si="99"/>
        <v>0</v>
      </c>
      <c r="N272" s="893" t="s">
        <v>334</v>
      </c>
    </row>
    <row r="273" spans="1:14" s="44" customFormat="1" ht="24" x14ac:dyDescent="0.2">
      <c r="A273" s="75">
        <v>5</v>
      </c>
      <c r="B273" s="493" t="s">
        <v>204</v>
      </c>
      <c r="C273" s="916"/>
      <c r="D273" s="596"/>
      <c r="E273" s="421"/>
      <c r="F273" s="266" t="s">
        <v>21</v>
      </c>
      <c r="G273" s="15">
        <v>300</v>
      </c>
      <c r="H273" s="209"/>
      <c r="I273" s="73"/>
      <c r="J273" s="12">
        <f t="shared" si="96"/>
        <v>0</v>
      </c>
      <c r="K273" s="11">
        <f t="shared" si="97"/>
        <v>0</v>
      </c>
      <c r="L273" s="12">
        <f t="shared" si="98"/>
        <v>0</v>
      </c>
      <c r="M273" s="242">
        <f t="shared" si="99"/>
        <v>0</v>
      </c>
      <c r="N273" s="894"/>
    </row>
    <row r="274" spans="1:14" s="44" customFormat="1" ht="24" x14ac:dyDescent="0.2">
      <c r="A274" s="75">
        <v>6</v>
      </c>
      <c r="B274" s="493" t="s">
        <v>205</v>
      </c>
      <c r="C274" s="916"/>
      <c r="D274" s="596"/>
      <c r="E274" s="421"/>
      <c r="F274" s="266" t="s">
        <v>21</v>
      </c>
      <c r="G274" s="15">
        <v>300</v>
      </c>
      <c r="H274" s="209"/>
      <c r="I274" s="73"/>
      <c r="J274" s="12">
        <f t="shared" si="96"/>
        <v>0</v>
      </c>
      <c r="K274" s="11">
        <f t="shared" si="97"/>
        <v>0</v>
      </c>
      <c r="L274" s="12">
        <f t="shared" si="98"/>
        <v>0</v>
      </c>
      <c r="M274" s="242">
        <f t="shared" si="99"/>
        <v>0</v>
      </c>
      <c r="N274" s="894"/>
    </row>
    <row r="275" spans="1:14" s="44" customFormat="1" ht="24" x14ac:dyDescent="0.2">
      <c r="A275" s="75">
        <v>7</v>
      </c>
      <c r="B275" s="493" t="s">
        <v>206</v>
      </c>
      <c r="C275" s="916"/>
      <c r="D275" s="596"/>
      <c r="E275" s="421"/>
      <c r="F275" s="266" t="s">
        <v>21</v>
      </c>
      <c r="G275" s="15">
        <v>500</v>
      </c>
      <c r="H275" s="209"/>
      <c r="I275" s="73"/>
      <c r="J275" s="12">
        <f t="shared" si="96"/>
        <v>0</v>
      </c>
      <c r="K275" s="11">
        <f t="shared" si="97"/>
        <v>0</v>
      </c>
      <c r="L275" s="12">
        <f t="shared" si="98"/>
        <v>0</v>
      </c>
      <c r="M275" s="242">
        <f t="shared" si="99"/>
        <v>0</v>
      </c>
      <c r="N275" s="894"/>
    </row>
    <row r="276" spans="1:14" s="44" customFormat="1" ht="24" x14ac:dyDescent="0.2">
      <c r="A276" s="75">
        <v>8</v>
      </c>
      <c r="B276" s="493" t="s">
        <v>207</v>
      </c>
      <c r="C276" s="916"/>
      <c r="D276" s="596"/>
      <c r="E276" s="421"/>
      <c r="F276" s="266" t="s">
        <v>21</v>
      </c>
      <c r="G276" s="15">
        <v>100</v>
      </c>
      <c r="H276" s="209"/>
      <c r="I276" s="73"/>
      <c r="J276" s="12">
        <f t="shared" si="96"/>
        <v>0</v>
      </c>
      <c r="K276" s="11">
        <f t="shared" si="97"/>
        <v>0</v>
      </c>
      <c r="L276" s="12">
        <f t="shared" si="98"/>
        <v>0</v>
      </c>
      <c r="M276" s="242">
        <f t="shared" si="99"/>
        <v>0</v>
      </c>
      <c r="N276" s="895"/>
    </row>
    <row r="277" spans="1:14" s="44" customFormat="1" ht="24" x14ac:dyDescent="0.2">
      <c r="A277" s="75">
        <v>9</v>
      </c>
      <c r="B277" s="493" t="s">
        <v>208</v>
      </c>
      <c r="C277" s="916"/>
      <c r="D277" s="596"/>
      <c r="E277" s="421"/>
      <c r="F277" s="266" t="s">
        <v>21</v>
      </c>
      <c r="G277" s="15">
        <v>50</v>
      </c>
      <c r="H277" s="209"/>
      <c r="I277" s="73"/>
      <c r="J277" s="12">
        <f t="shared" si="96"/>
        <v>0</v>
      </c>
      <c r="K277" s="11">
        <f t="shared" si="97"/>
        <v>0</v>
      </c>
      <c r="L277" s="12">
        <f t="shared" si="98"/>
        <v>0</v>
      </c>
      <c r="M277" s="242">
        <f t="shared" si="99"/>
        <v>0</v>
      </c>
      <c r="N277" s="17" t="s">
        <v>195</v>
      </c>
    </row>
    <row r="278" spans="1:14" s="44" customFormat="1" ht="72" x14ac:dyDescent="0.2">
      <c r="A278" s="75">
        <v>10</v>
      </c>
      <c r="B278" s="227" t="s">
        <v>225</v>
      </c>
      <c r="C278" s="227" t="s">
        <v>210</v>
      </c>
      <c r="D278" s="480"/>
      <c r="E278" s="481"/>
      <c r="F278" s="177" t="s">
        <v>14</v>
      </c>
      <c r="G278" s="15">
        <v>2000</v>
      </c>
      <c r="H278" s="209"/>
      <c r="I278" s="74"/>
      <c r="J278" s="12">
        <f t="shared" si="96"/>
        <v>0</v>
      </c>
      <c r="K278" s="11">
        <f t="shared" si="97"/>
        <v>0</v>
      </c>
      <c r="L278" s="12">
        <f t="shared" si="98"/>
        <v>0</v>
      </c>
      <c r="M278" s="242">
        <f t="shared" si="99"/>
        <v>0</v>
      </c>
      <c r="N278" s="17" t="s">
        <v>401</v>
      </c>
    </row>
    <row r="279" spans="1:14" s="44" customFormat="1" ht="36.75" customHeight="1" x14ac:dyDescent="0.2">
      <c r="A279" s="75">
        <v>11</v>
      </c>
      <c r="B279" s="45" t="s">
        <v>211</v>
      </c>
      <c r="C279" s="227" t="s">
        <v>210</v>
      </c>
      <c r="D279" s="494"/>
      <c r="E279" s="495"/>
      <c r="F279" s="81" t="s">
        <v>14</v>
      </c>
      <c r="G279" s="15">
        <v>100</v>
      </c>
      <c r="H279" s="209"/>
      <c r="I279" s="73"/>
      <c r="J279" s="12">
        <f t="shared" si="96"/>
        <v>0</v>
      </c>
      <c r="K279" s="11">
        <f t="shared" si="97"/>
        <v>0</v>
      </c>
      <c r="L279" s="12">
        <f t="shared" si="98"/>
        <v>0</v>
      </c>
      <c r="M279" s="242">
        <f t="shared" si="99"/>
        <v>0</v>
      </c>
      <c r="N279" s="17" t="s">
        <v>334</v>
      </c>
    </row>
    <row r="280" spans="1:14" s="44" customFormat="1" ht="29.25" customHeight="1" x14ac:dyDescent="0.2">
      <c r="A280" s="75">
        <v>12</v>
      </c>
      <c r="B280" s="598" t="s">
        <v>312</v>
      </c>
      <c r="C280" s="415"/>
      <c r="D280" s="597"/>
      <c r="E280" s="495"/>
      <c r="F280" s="81" t="s">
        <v>14</v>
      </c>
      <c r="G280" s="15">
        <v>50</v>
      </c>
      <c r="H280" s="209"/>
      <c r="I280" s="73"/>
      <c r="J280" s="12">
        <f t="shared" si="96"/>
        <v>0</v>
      </c>
      <c r="K280" s="11">
        <f t="shared" si="97"/>
        <v>0</v>
      </c>
      <c r="L280" s="12">
        <f t="shared" si="98"/>
        <v>0</v>
      </c>
      <c r="M280" s="242">
        <f t="shared" si="99"/>
        <v>0</v>
      </c>
      <c r="N280" s="17" t="s">
        <v>334</v>
      </c>
    </row>
    <row r="281" spans="1:14" s="44" customFormat="1" ht="72" x14ac:dyDescent="0.2">
      <c r="A281" s="75">
        <v>13</v>
      </c>
      <c r="B281" s="415" t="s">
        <v>212</v>
      </c>
      <c r="C281" s="415" t="s">
        <v>213</v>
      </c>
      <c r="D281" s="421"/>
      <c r="E281" s="421"/>
      <c r="F281" s="17" t="s">
        <v>14</v>
      </c>
      <c r="G281" s="15">
        <v>100</v>
      </c>
      <c r="H281" s="207"/>
      <c r="I281" s="13"/>
      <c r="J281" s="12">
        <f t="shared" si="96"/>
        <v>0</v>
      </c>
      <c r="K281" s="11">
        <f t="shared" si="97"/>
        <v>0</v>
      </c>
      <c r="L281" s="12">
        <f t="shared" si="98"/>
        <v>0</v>
      </c>
      <c r="M281" s="242">
        <f t="shared" si="99"/>
        <v>0</v>
      </c>
      <c r="N281" s="17" t="s">
        <v>334</v>
      </c>
    </row>
    <row r="282" spans="1:14" s="44" customFormat="1" ht="36" x14ac:dyDescent="0.2">
      <c r="A282" s="75">
        <v>14</v>
      </c>
      <c r="B282" s="496" t="s">
        <v>60</v>
      </c>
      <c r="C282" s="415"/>
      <c r="D282" s="421"/>
      <c r="E282" s="497"/>
      <c r="F282" s="179" t="s">
        <v>14</v>
      </c>
      <c r="G282" s="205">
        <v>6000</v>
      </c>
      <c r="H282" s="237"/>
      <c r="I282" s="78"/>
      <c r="J282" s="12">
        <f t="shared" si="96"/>
        <v>0</v>
      </c>
      <c r="K282" s="11">
        <f t="shared" si="97"/>
        <v>0</v>
      </c>
      <c r="L282" s="12">
        <f t="shared" si="98"/>
        <v>0</v>
      </c>
      <c r="M282" s="242">
        <f t="shared" si="99"/>
        <v>0</v>
      </c>
      <c r="N282" s="539" t="s">
        <v>401</v>
      </c>
    </row>
    <row r="283" spans="1:14" s="44" customFormat="1" ht="12" x14ac:dyDescent="0.2">
      <c r="A283" s="75">
        <v>15</v>
      </c>
      <c r="B283" s="496" t="s">
        <v>62</v>
      </c>
      <c r="C283" s="415"/>
      <c r="D283" s="421"/>
      <c r="E283" s="497"/>
      <c r="F283" s="182" t="s">
        <v>14</v>
      </c>
      <c r="G283" s="15">
        <v>1000</v>
      </c>
      <c r="H283" s="209"/>
      <c r="I283" s="73"/>
      <c r="J283" s="12">
        <f t="shared" si="96"/>
        <v>0</v>
      </c>
      <c r="K283" s="11">
        <f t="shared" si="97"/>
        <v>0</v>
      </c>
      <c r="L283" s="12">
        <f t="shared" si="98"/>
        <v>0</v>
      </c>
      <c r="M283" s="242">
        <f t="shared" si="99"/>
        <v>0</v>
      </c>
      <c r="N283" s="17" t="s">
        <v>334</v>
      </c>
    </row>
    <row r="284" spans="1:14" s="44" customFormat="1" ht="12" x14ac:dyDescent="0.2">
      <c r="A284" s="75">
        <v>16</v>
      </c>
      <c r="B284" s="498" t="s">
        <v>63</v>
      </c>
      <c r="C284" s="499"/>
      <c r="D284" s="500"/>
      <c r="E284" s="501"/>
      <c r="F284" s="181" t="s">
        <v>14</v>
      </c>
      <c r="G284" s="15">
        <v>1000</v>
      </c>
      <c r="H284" s="209"/>
      <c r="I284" s="73"/>
      <c r="J284" s="12">
        <f t="shared" si="96"/>
        <v>0</v>
      </c>
      <c r="K284" s="11">
        <f t="shared" si="97"/>
        <v>0</v>
      </c>
      <c r="L284" s="12">
        <f t="shared" si="98"/>
        <v>0</v>
      </c>
      <c r="M284" s="242">
        <f t="shared" si="99"/>
        <v>0</v>
      </c>
      <c r="N284" s="17" t="s">
        <v>334</v>
      </c>
    </row>
    <row r="285" spans="1:14" s="44" customFormat="1" ht="24" x14ac:dyDescent="0.2">
      <c r="A285" s="75">
        <v>17</v>
      </c>
      <c r="B285" s="502" t="s">
        <v>146</v>
      </c>
      <c r="C285" s="502" t="s">
        <v>215</v>
      </c>
      <c r="D285" s="503"/>
      <c r="E285" s="504"/>
      <c r="F285" s="183" t="s">
        <v>14</v>
      </c>
      <c r="G285" s="15">
        <v>15</v>
      </c>
      <c r="H285" s="209"/>
      <c r="I285" s="73"/>
      <c r="J285" s="12">
        <f t="shared" si="96"/>
        <v>0</v>
      </c>
      <c r="K285" s="11">
        <f t="shared" si="97"/>
        <v>0</v>
      </c>
      <c r="L285" s="12">
        <f t="shared" si="98"/>
        <v>0</v>
      </c>
      <c r="M285" s="242">
        <f t="shared" si="99"/>
        <v>0</v>
      </c>
      <c r="N285" s="17" t="s">
        <v>334</v>
      </c>
    </row>
    <row r="286" spans="1:14" s="44" customFormat="1" ht="24" x14ac:dyDescent="0.2">
      <c r="A286" s="75">
        <v>18</v>
      </c>
      <c r="B286" s="505" t="s">
        <v>64</v>
      </c>
      <c r="C286" s="505"/>
      <c r="D286" s="506"/>
      <c r="E286" s="507"/>
      <c r="F286" s="180" t="s">
        <v>14</v>
      </c>
      <c r="G286" s="15">
        <v>20</v>
      </c>
      <c r="H286" s="209"/>
      <c r="I286" s="73"/>
      <c r="J286" s="12">
        <f t="shared" si="96"/>
        <v>0</v>
      </c>
      <c r="K286" s="11">
        <f t="shared" si="97"/>
        <v>0</v>
      </c>
      <c r="L286" s="12">
        <f t="shared" si="98"/>
        <v>0</v>
      </c>
      <c r="M286" s="242">
        <f t="shared" si="99"/>
        <v>0</v>
      </c>
      <c r="N286" s="17" t="s">
        <v>334</v>
      </c>
    </row>
    <row r="287" spans="1:14" s="44" customFormat="1" ht="36" x14ac:dyDescent="0.2">
      <c r="A287" s="75">
        <v>19</v>
      </c>
      <c r="B287" s="46" t="s">
        <v>154</v>
      </c>
      <c r="C287" s="46"/>
      <c r="D287" s="480"/>
      <c r="E287" s="481"/>
      <c r="F287" s="184" t="s">
        <v>14</v>
      </c>
      <c r="G287" s="204">
        <v>100</v>
      </c>
      <c r="H287" s="208"/>
      <c r="I287" s="74"/>
      <c r="J287" s="12">
        <f t="shared" si="96"/>
        <v>0</v>
      </c>
      <c r="K287" s="11">
        <f t="shared" si="97"/>
        <v>0</v>
      </c>
      <c r="L287" s="12">
        <f t="shared" si="98"/>
        <v>0</v>
      </c>
      <c r="M287" s="242">
        <f t="shared" si="99"/>
        <v>0</v>
      </c>
      <c r="N287" s="521" t="s">
        <v>334</v>
      </c>
    </row>
    <row r="288" spans="1:14" s="44" customFormat="1" ht="36" x14ac:dyDescent="0.2">
      <c r="A288" s="75">
        <v>20</v>
      </c>
      <c r="B288" s="415" t="s">
        <v>155</v>
      </c>
      <c r="C288" s="415"/>
      <c r="D288" s="421"/>
      <c r="E288" s="421"/>
      <c r="F288" s="17" t="s">
        <v>14</v>
      </c>
      <c r="G288" s="15">
        <v>100</v>
      </c>
      <c r="H288" s="207"/>
      <c r="I288" s="13"/>
      <c r="J288" s="12">
        <f t="shared" si="96"/>
        <v>0</v>
      </c>
      <c r="K288" s="11">
        <f t="shared" si="97"/>
        <v>0</v>
      </c>
      <c r="L288" s="12">
        <f t="shared" si="98"/>
        <v>0</v>
      </c>
      <c r="M288" s="242">
        <f t="shared" si="99"/>
        <v>0</v>
      </c>
      <c r="N288" s="17" t="s">
        <v>334</v>
      </c>
    </row>
    <row r="289" spans="1:15" s="44" customFormat="1" ht="24" x14ac:dyDescent="0.2">
      <c r="A289" s="75">
        <v>21</v>
      </c>
      <c r="B289" s="415" t="s">
        <v>216</v>
      </c>
      <c r="C289" s="415" t="s">
        <v>209</v>
      </c>
      <c r="D289" s="421"/>
      <c r="E289" s="421"/>
      <c r="F289" s="17" t="s">
        <v>14</v>
      </c>
      <c r="G289" s="15">
        <v>10</v>
      </c>
      <c r="H289" s="207"/>
      <c r="I289" s="13"/>
      <c r="J289" s="12">
        <f t="shared" si="96"/>
        <v>0</v>
      </c>
      <c r="K289" s="11">
        <f t="shared" si="97"/>
        <v>0</v>
      </c>
      <c r="L289" s="12">
        <f t="shared" si="98"/>
        <v>0</v>
      </c>
      <c r="M289" s="242">
        <f t="shared" si="99"/>
        <v>0</v>
      </c>
      <c r="N289" s="17" t="s">
        <v>334</v>
      </c>
    </row>
    <row r="290" spans="1:15" s="44" customFormat="1" ht="12" x14ac:dyDescent="0.2">
      <c r="A290" s="75">
        <v>22</v>
      </c>
      <c r="B290" s="415" t="s">
        <v>65</v>
      </c>
      <c r="C290" s="415"/>
      <c r="D290" s="421"/>
      <c r="E290" s="483"/>
      <c r="F290" s="178" t="s">
        <v>14</v>
      </c>
      <c r="G290" s="15">
        <v>300</v>
      </c>
      <c r="H290" s="210"/>
      <c r="I290" s="186"/>
      <c r="J290" s="12">
        <f t="shared" si="96"/>
        <v>0</v>
      </c>
      <c r="K290" s="11">
        <f t="shared" si="97"/>
        <v>0</v>
      </c>
      <c r="L290" s="12">
        <f t="shared" si="98"/>
        <v>0</v>
      </c>
      <c r="M290" s="242">
        <f t="shared" si="99"/>
        <v>0</v>
      </c>
      <c r="N290" s="17" t="s">
        <v>334</v>
      </c>
      <c r="O290" s="82"/>
    </row>
    <row r="291" spans="1:15" s="44" customFormat="1" ht="12" x14ac:dyDescent="0.2">
      <c r="A291" s="75">
        <v>23</v>
      </c>
      <c r="B291" s="415" t="s">
        <v>66</v>
      </c>
      <c r="C291" s="415"/>
      <c r="D291" s="421"/>
      <c r="E291" s="483"/>
      <c r="F291" s="178" t="s">
        <v>14</v>
      </c>
      <c r="G291" s="15">
        <v>100</v>
      </c>
      <c r="H291" s="210"/>
      <c r="I291" s="186"/>
      <c r="J291" s="12">
        <f t="shared" si="96"/>
        <v>0</v>
      </c>
      <c r="K291" s="11">
        <f t="shared" si="97"/>
        <v>0</v>
      </c>
      <c r="L291" s="12">
        <f t="shared" si="98"/>
        <v>0</v>
      </c>
      <c r="M291" s="242">
        <f t="shared" si="99"/>
        <v>0</v>
      </c>
      <c r="N291" s="17" t="s">
        <v>334</v>
      </c>
      <c r="O291" s="82"/>
    </row>
    <row r="292" spans="1:15" s="44" customFormat="1" ht="12" x14ac:dyDescent="0.2">
      <c r="A292" s="75">
        <v>24</v>
      </c>
      <c r="B292" s="415" t="s">
        <v>134</v>
      </c>
      <c r="C292" s="415"/>
      <c r="D292" s="421"/>
      <c r="E292" s="421"/>
      <c r="F292" s="17" t="s">
        <v>14</v>
      </c>
      <c r="G292" s="15">
        <v>500</v>
      </c>
      <c r="H292" s="210"/>
      <c r="I292" s="186"/>
      <c r="J292" s="12">
        <f t="shared" si="96"/>
        <v>0</v>
      </c>
      <c r="K292" s="11">
        <f t="shared" si="97"/>
        <v>0</v>
      </c>
      <c r="L292" s="12">
        <f t="shared" si="98"/>
        <v>0</v>
      </c>
      <c r="M292" s="242">
        <f t="shared" si="99"/>
        <v>0</v>
      </c>
      <c r="N292" s="17" t="s">
        <v>334</v>
      </c>
      <c r="O292" s="82"/>
    </row>
    <row r="293" spans="1:15" s="44" customFormat="1" ht="12" x14ac:dyDescent="0.2">
      <c r="A293" s="75">
        <v>25</v>
      </c>
      <c r="B293" s="415" t="s">
        <v>67</v>
      </c>
      <c r="C293" s="415"/>
      <c r="D293" s="825"/>
      <c r="E293" s="825"/>
      <c r="F293" s="17" t="s">
        <v>14</v>
      </c>
      <c r="G293" s="15">
        <v>4000</v>
      </c>
      <c r="H293" s="210"/>
      <c r="I293" s="186"/>
      <c r="J293" s="12">
        <f t="shared" si="96"/>
        <v>0</v>
      </c>
      <c r="K293" s="11">
        <f t="shared" si="97"/>
        <v>0</v>
      </c>
      <c r="L293" s="12">
        <f t="shared" si="98"/>
        <v>0</v>
      </c>
      <c r="M293" s="242">
        <f t="shared" si="99"/>
        <v>0</v>
      </c>
      <c r="N293" s="17" t="s">
        <v>334</v>
      </c>
      <c r="O293" s="82"/>
    </row>
    <row r="294" spans="1:15" s="44" customFormat="1" ht="12" x14ac:dyDescent="0.2">
      <c r="A294" s="75">
        <v>26</v>
      </c>
      <c r="B294" s="415" t="s">
        <v>68</v>
      </c>
      <c r="C294" s="415"/>
      <c r="D294" s="825"/>
      <c r="E294" s="825"/>
      <c r="F294" s="17" t="s">
        <v>14</v>
      </c>
      <c r="G294" s="15">
        <v>200</v>
      </c>
      <c r="H294" s="210"/>
      <c r="I294" s="186"/>
      <c r="J294" s="12">
        <f t="shared" si="96"/>
        <v>0</v>
      </c>
      <c r="K294" s="11">
        <f t="shared" si="97"/>
        <v>0</v>
      </c>
      <c r="L294" s="12">
        <f t="shared" si="98"/>
        <v>0</v>
      </c>
      <c r="M294" s="242">
        <f t="shared" si="99"/>
        <v>0</v>
      </c>
      <c r="N294" s="17" t="s">
        <v>334</v>
      </c>
      <c r="O294" s="82"/>
    </row>
    <row r="295" spans="1:15" s="44" customFormat="1" ht="12" x14ac:dyDescent="0.2">
      <c r="A295" s="75">
        <v>27</v>
      </c>
      <c r="B295" s="415" t="s">
        <v>69</v>
      </c>
      <c r="C295" s="415"/>
      <c r="D295" s="825"/>
      <c r="E295" s="825"/>
      <c r="F295" s="17" t="s">
        <v>14</v>
      </c>
      <c r="G295" s="15">
        <v>1000</v>
      </c>
      <c r="H295" s="210"/>
      <c r="I295" s="186"/>
      <c r="J295" s="12">
        <f t="shared" si="96"/>
        <v>0</v>
      </c>
      <c r="K295" s="11">
        <f t="shared" si="97"/>
        <v>0</v>
      </c>
      <c r="L295" s="12">
        <f t="shared" si="98"/>
        <v>0</v>
      </c>
      <c r="M295" s="242">
        <f t="shared" si="99"/>
        <v>0</v>
      </c>
      <c r="N295" s="17" t="s">
        <v>334</v>
      </c>
      <c r="O295" s="82"/>
    </row>
    <row r="296" spans="1:15" s="44" customFormat="1" ht="24" x14ac:dyDescent="0.2">
      <c r="A296" s="75">
        <v>28</v>
      </c>
      <c r="B296" s="415" t="s">
        <v>385</v>
      </c>
      <c r="C296" s="415"/>
      <c r="D296" s="825"/>
      <c r="E296" s="825"/>
      <c r="F296" s="17" t="s">
        <v>14</v>
      </c>
      <c r="G296" s="15">
        <v>2000</v>
      </c>
      <c r="H296" s="210"/>
      <c r="I296" s="186"/>
      <c r="J296" s="12">
        <f t="shared" si="96"/>
        <v>0</v>
      </c>
      <c r="K296" s="11">
        <f t="shared" si="97"/>
        <v>0</v>
      </c>
      <c r="L296" s="12">
        <f t="shared" si="98"/>
        <v>0</v>
      </c>
      <c r="M296" s="242">
        <f t="shared" si="99"/>
        <v>0</v>
      </c>
      <c r="N296" s="17" t="s">
        <v>334</v>
      </c>
      <c r="O296" s="82"/>
    </row>
    <row r="297" spans="1:15" s="44" customFormat="1" ht="24" x14ac:dyDescent="0.2">
      <c r="A297" s="75">
        <v>29</v>
      </c>
      <c r="B297" s="415" t="s">
        <v>192</v>
      </c>
      <c r="C297" s="415" t="s">
        <v>193</v>
      </c>
      <c r="D297" s="825"/>
      <c r="E297" s="825"/>
      <c r="F297" s="17" t="s">
        <v>14</v>
      </c>
      <c r="G297" s="15">
        <v>2000</v>
      </c>
      <c r="H297" s="210"/>
      <c r="I297" s="186"/>
      <c r="J297" s="12">
        <f t="shared" si="96"/>
        <v>0</v>
      </c>
      <c r="K297" s="11">
        <f t="shared" si="97"/>
        <v>0</v>
      </c>
      <c r="L297" s="12">
        <f t="shared" si="98"/>
        <v>0</v>
      </c>
      <c r="M297" s="242">
        <f t="shared" si="99"/>
        <v>0</v>
      </c>
      <c r="N297" s="17" t="s">
        <v>334</v>
      </c>
      <c r="O297" s="82"/>
    </row>
    <row r="298" spans="1:15" s="44" customFormat="1" ht="24" x14ac:dyDescent="0.2">
      <c r="A298" s="75">
        <v>30</v>
      </c>
      <c r="B298" s="415" t="s">
        <v>191</v>
      </c>
      <c r="C298" s="415" t="s">
        <v>193</v>
      </c>
      <c r="D298" s="825"/>
      <c r="E298" s="825"/>
      <c r="F298" s="17" t="s">
        <v>14</v>
      </c>
      <c r="G298" s="15">
        <v>1000</v>
      </c>
      <c r="H298" s="210"/>
      <c r="I298" s="186"/>
      <c r="J298" s="12">
        <f t="shared" si="96"/>
        <v>0</v>
      </c>
      <c r="K298" s="11">
        <f t="shared" si="97"/>
        <v>0</v>
      </c>
      <c r="L298" s="12">
        <f t="shared" si="98"/>
        <v>0</v>
      </c>
      <c r="M298" s="242">
        <f t="shared" si="99"/>
        <v>0</v>
      </c>
      <c r="N298" s="17" t="s">
        <v>334</v>
      </c>
      <c r="O298" s="82"/>
    </row>
    <row r="299" spans="1:15" s="44" customFormat="1" ht="36" x14ac:dyDescent="0.2">
      <c r="A299" s="75">
        <v>31</v>
      </c>
      <c r="B299" s="415" t="s">
        <v>310</v>
      </c>
      <c r="C299" s="415" t="s">
        <v>311</v>
      </c>
      <c r="D299" s="421"/>
      <c r="E299" s="421"/>
      <c r="F299" s="17" t="s">
        <v>14</v>
      </c>
      <c r="G299" s="15">
        <v>2</v>
      </c>
      <c r="H299" s="210"/>
      <c r="I299" s="186"/>
      <c r="J299" s="12">
        <f t="shared" si="96"/>
        <v>0</v>
      </c>
      <c r="K299" s="11">
        <f t="shared" si="97"/>
        <v>0</v>
      </c>
      <c r="L299" s="12">
        <f t="shared" si="98"/>
        <v>0</v>
      </c>
      <c r="M299" s="242">
        <f t="shared" si="99"/>
        <v>0</v>
      </c>
      <c r="N299" s="17" t="s">
        <v>334</v>
      </c>
      <c r="O299" s="82"/>
    </row>
    <row r="300" spans="1:15" s="44" customFormat="1" x14ac:dyDescent="0.2">
      <c r="A300" s="82"/>
      <c r="B300" s="47"/>
      <c r="C300" s="47"/>
      <c r="D300" s="83"/>
      <c r="E300" s="83"/>
      <c r="F300" s="83"/>
      <c r="G300" s="84"/>
      <c r="H300" s="909" t="s">
        <v>19</v>
      </c>
      <c r="I300" s="909"/>
      <c r="J300" s="123"/>
      <c r="K300" s="18">
        <f>SUM(K269:K299)</f>
        <v>0</v>
      </c>
      <c r="L300" s="19">
        <f>SUM(L269:L299)</f>
        <v>0</v>
      </c>
      <c r="M300" s="245">
        <f>SUM(M269:M299)</f>
        <v>0</v>
      </c>
      <c r="N300" s="17"/>
    </row>
    <row r="301" spans="1:15" s="44" customFormat="1" x14ac:dyDescent="0.2">
      <c r="A301" s="154"/>
      <c r="B301" s="148"/>
      <c r="C301" s="148"/>
      <c r="D301" s="157"/>
      <c r="E301" s="157"/>
      <c r="F301" s="157"/>
      <c r="G301" s="155"/>
      <c r="H301" s="156"/>
      <c r="I301" s="127"/>
      <c r="J301" s="127"/>
      <c r="K301" s="114"/>
      <c r="L301" s="115"/>
      <c r="M301" s="246"/>
      <c r="N301" s="83"/>
    </row>
    <row r="302" spans="1:15" s="44" customFormat="1" x14ac:dyDescent="0.2">
      <c r="A302" s="154"/>
      <c r="B302" s="148"/>
      <c r="C302" s="148"/>
      <c r="D302" s="157"/>
      <c r="E302" s="157"/>
      <c r="F302" s="157"/>
      <c r="G302" s="155"/>
      <c r="H302" s="156"/>
      <c r="I302" s="127"/>
      <c r="J302" s="127"/>
      <c r="K302" s="114"/>
      <c r="L302" s="115"/>
      <c r="M302" s="246"/>
      <c r="N302" s="83"/>
    </row>
    <row r="303" spans="1:15" s="44" customFormat="1" x14ac:dyDescent="0.2">
      <c r="A303" s="154"/>
      <c r="B303" s="148"/>
      <c r="C303" s="148"/>
      <c r="D303" s="157"/>
      <c r="E303" s="157"/>
      <c r="F303" s="157"/>
      <c r="G303" s="155"/>
      <c r="H303" s="156"/>
      <c r="I303" s="127"/>
      <c r="J303" s="127"/>
      <c r="K303" s="114"/>
      <c r="L303" s="115"/>
      <c r="M303" s="246"/>
      <c r="N303" s="83"/>
    </row>
    <row r="304" spans="1:15" s="44" customFormat="1" ht="12" x14ac:dyDescent="0.2">
      <c r="A304" s="154"/>
      <c r="B304" s="148"/>
      <c r="C304" s="148"/>
      <c r="D304" s="157"/>
      <c r="E304" s="157"/>
      <c r="F304" s="157"/>
      <c r="G304" s="155"/>
      <c r="H304" s="156"/>
      <c r="I304" s="158"/>
      <c r="J304" s="156"/>
      <c r="K304" s="89"/>
      <c r="L304" s="90"/>
      <c r="M304" s="251"/>
      <c r="N304" s="83"/>
    </row>
    <row r="305" spans="1:14" s="44" customFormat="1" ht="12" x14ac:dyDescent="0.2">
      <c r="A305" s="82"/>
      <c r="B305" s="508" t="s">
        <v>455</v>
      </c>
      <c r="C305" s="508"/>
      <c r="D305" s="509"/>
      <c r="E305" s="509"/>
      <c r="F305" s="87"/>
      <c r="G305" s="84"/>
      <c r="H305" s="94"/>
      <c r="I305" s="88"/>
      <c r="J305" s="190"/>
      <c r="K305" s="89"/>
      <c r="L305" s="90"/>
      <c r="M305" s="251"/>
      <c r="N305" s="83"/>
    </row>
    <row r="306" spans="1:14" s="43" customFormat="1" ht="36" x14ac:dyDescent="0.2">
      <c r="A306" s="91" t="s">
        <v>1</v>
      </c>
      <c r="B306" s="91" t="s">
        <v>2</v>
      </c>
      <c r="C306" s="91" t="s">
        <v>178</v>
      </c>
      <c r="D306" s="269" t="s">
        <v>3</v>
      </c>
      <c r="E306" s="510" t="s">
        <v>177</v>
      </c>
      <c r="F306" s="91" t="s">
        <v>4</v>
      </c>
      <c r="G306" s="267" t="s">
        <v>5</v>
      </c>
      <c r="H306" s="70" t="s">
        <v>6</v>
      </c>
      <c r="I306" s="268" t="s">
        <v>7</v>
      </c>
      <c r="J306" s="511" t="s">
        <v>112</v>
      </c>
      <c r="K306" s="92" t="s">
        <v>8</v>
      </c>
      <c r="L306" s="70" t="s">
        <v>9</v>
      </c>
      <c r="M306" s="70" t="s">
        <v>10</v>
      </c>
      <c r="N306" s="270" t="s">
        <v>11</v>
      </c>
    </row>
    <row r="307" spans="1:14" s="44" customFormat="1" ht="12" x14ac:dyDescent="0.2">
      <c r="A307" s="518">
        <v>1</v>
      </c>
      <c r="B307" s="520" t="s">
        <v>395</v>
      </c>
      <c r="C307" s="520"/>
      <c r="D307" s="79"/>
      <c r="E307" s="81"/>
      <c r="F307" s="181" t="s">
        <v>396</v>
      </c>
      <c r="G307" s="15">
        <v>1500</v>
      </c>
      <c r="H307" s="207"/>
      <c r="I307" s="73"/>
      <c r="J307" s="12">
        <f t="shared" ref="J307:J327" si="100">H307*I307+H307</f>
        <v>0</v>
      </c>
      <c r="K307" s="11">
        <f t="shared" ref="K307:K327" si="101">G307*H307</f>
        <v>0</v>
      </c>
      <c r="L307" s="12">
        <f t="shared" ref="L307:L327" si="102">M307-K307</f>
        <v>0</v>
      </c>
      <c r="M307" s="242">
        <f t="shared" ref="M307:M327" si="103">G307*J307</f>
        <v>0</v>
      </c>
      <c r="N307" s="894"/>
    </row>
    <row r="308" spans="1:14" s="44" customFormat="1" ht="12" x14ac:dyDescent="0.2">
      <c r="A308" s="518">
        <v>2</v>
      </c>
      <c r="B308" s="520" t="s">
        <v>70</v>
      </c>
      <c r="C308" s="520"/>
      <c r="D308" s="79"/>
      <c r="E308" s="81"/>
      <c r="F308" s="181" t="s">
        <v>14</v>
      </c>
      <c r="G308" s="15">
        <v>900</v>
      </c>
      <c r="H308" s="207"/>
      <c r="I308" s="73"/>
      <c r="J308" s="12">
        <f t="shared" si="100"/>
        <v>0</v>
      </c>
      <c r="K308" s="11">
        <f t="shared" si="101"/>
        <v>0</v>
      </c>
      <c r="L308" s="12">
        <f t="shared" si="102"/>
        <v>0</v>
      </c>
      <c r="M308" s="242">
        <f t="shared" si="103"/>
        <v>0</v>
      </c>
      <c r="N308" s="894"/>
    </row>
    <row r="309" spans="1:14" s="44" customFormat="1" ht="12" x14ac:dyDescent="0.2">
      <c r="A309" s="518">
        <v>3</v>
      </c>
      <c r="B309" s="520" t="s">
        <v>414</v>
      </c>
      <c r="C309" s="520"/>
      <c r="D309" s="79"/>
      <c r="E309" s="81"/>
      <c r="F309" s="181" t="s">
        <v>14</v>
      </c>
      <c r="G309" s="15">
        <v>1500</v>
      </c>
      <c r="H309" s="207"/>
      <c r="I309" s="73"/>
      <c r="J309" s="12">
        <f t="shared" si="100"/>
        <v>0</v>
      </c>
      <c r="K309" s="11">
        <f t="shared" si="101"/>
        <v>0</v>
      </c>
      <c r="L309" s="12">
        <f t="shared" si="102"/>
        <v>0</v>
      </c>
      <c r="M309" s="242">
        <f t="shared" si="103"/>
        <v>0</v>
      </c>
      <c r="N309" s="894"/>
    </row>
    <row r="310" spans="1:14" s="44" customFormat="1" ht="12" x14ac:dyDescent="0.2">
      <c r="A310" s="518">
        <v>4</v>
      </c>
      <c r="B310" s="520" t="s">
        <v>71</v>
      </c>
      <c r="C310" s="520"/>
      <c r="D310" s="79"/>
      <c r="E310" s="81"/>
      <c r="F310" s="181" t="s">
        <v>46</v>
      </c>
      <c r="G310" s="15">
        <v>150</v>
      </c>
      <c r="H310" s="207"/>
      <c r="I310" s="73"/>
      <c r="J310" s="12">
        <f t="shared" si="100"/>
        <v>0</v>
      </c>
      <c r="K310" s="11">
        <f t="shared" si="101"/>
        <v>0</v>
      </c>
      <c r="L310" s="12">
        <f t="shared" si="102"/>
        <v>0</v>
      </c>
      <c r="M310" s="242">
        <f t="shared" si="103"/>
        <v>0</v>
      </c>
      <c r="N310" s="894"/>
    </row>
    <row r="311" spans="1:14" s="44" customFormat="1" ht="12" x14ac:dyDescent="0.2">
      <c r="A311" s="518">
        <v>5</v>
      </c>
      <c r="B311" s="238" t="s">
        <v>72</v>
      </c>
      <c r="C311" s="238"/>
      <c r="D311" s="80"/>
      <c r="E311" s="177"/>
      <c r="F311" s="184" t="s">
        <v>14</v>
      </c>
      <c r="G311" s="15">
        <v>2000</v>
      </c>
      <c r="H311" s="207"/>
      <c r="I311" s="73"/>
      <c r="J311" s="12">
        <f t="shared" si="100"/>
        <v>0</v>
      </c>
      <c r="K311" s="11">
        <f t="shared" si="101"/>
        <v>0</v>
      </c>
      <c r="L311" s="12">
        <f t="shared" si="102"/>
        <v>0</v>
      </c>
      <c r="M311" s="242">
        <f t="shared" si="103"/>
        <v>0</v>
      </c>
      <c r="N311" s="894"/>
    </row>
    <row r="312" spans="1:14" s="44" customFormat="1" ht="36" x14ac:dyDescent="0.2">
      <c r="A312" s="518">
        <v>6</v>
      </c>
      <c r="B312" s="236" t="s">
        <v>262</v>
      </c>
      <c r="C312" s="236" t="s">
        <v>295</v>
      </c>
      <c r="D312" s="521"/>
      <c r="E312" s="521"/>
      <c r="F312" s="522" t="s">
        <v>14</v>
      </c>
      <c r="G312" s="204">
        <v>700</v>
      </c>
      <c r="H312" s="523"/>
      <c r="I312" s="74"/>
      <c r="J312" s="12">
        <f t="shared" si="100"/>
        <v>0</v>
      </c>
      <c r="K312" s="11">
        <f t="shared" si="101"/>
        <v>0</v>
      </c>
      <c r="L312" s="12">
        <f t="shared" si="102"/>
        <v>0</v>
      </c>
      <c r="M312" s="242">
        <f t="shared" si="103"/>
        <v>0</v>
      </c>
      <c r="N312" s="895"/>
    </row>
    <row r="313" spans="1:14" s="44" customFormat="1" ht="24" x14ac:dyDescent="0.2">
      <c r="A313" s="518">
        <v>7</v>
      </c>
      <c r="B313" s="14" t="s">
        <v>145</v>
      </c>
      <c r="C313" s="14"/>
      <c r="D313" s="552"/>
      <c r="E313" s="17"/>
      <c r="F313" s="514" t="s">
        <v>30</v>
      </c>
      <c r="G313" s="15">
        <v>10</v>
      </c>
      <c r="H313" s="207"/>
      <c r="I313" s="13"/>
      <c r="J313" s="12">
        <f t="shared" si="100"/>
        <v>0</v>
      </c>
      <c r="K313" s="11">
        <f t="shared" si="101"/>
        <v>0</v>
      </c>
      <c r="L313" s="12">
        <f t="shared" si="102"/>
        <v>0</v>
      </c>
      <c r="M313" s="242">
        <f t="shared" si="103"/>
        <v>0</v>
      </c>
      <c r="N313" s="893" t="s">
        <v>397</v>
      </c>
    </row>
    <row r="314" spans="1:14" s="44" customFormat="1" ht="24" x14ac:dyDescent="0.2">
      <c r="A314" s="518">
        <v>8</v>
      </c>
      <c r="B314" s="14" t="s">
        <v>144</v>
      </c>
      <c r="C314" s="14"/>
      <c r="D314" s="552"/>
      <c r="E314" s="17"/>
      <c r="F314" s="514" t="s">
        <v>30</v>
      </c>
      <c r="G314" s="15">
        <v>40</v>
      </c>
      <c r="H314" s="207"/>
      <c r="I314" s="13"/>
      <c r="J314" s="12">
        <f t="shared" si="100"/>
        <v>0</v>
      </c>
      <c r="K314" s="11">
        <f t="shared" si="101"/>
        <v>0</v>
      </c>
      <c r="L314" s="12">
        <f t="shared" si="102"/>
        <v>0</v>
      </c>
      <c r="M314" s="242">
        <f t="shared" si="103"/>
        <v>0</v>
      </c>
      <c r="N314" s="894"/>
    </row>
    <row r="315" spans="1:14" s="44" customFormat="1" ht="24" x14ac:dyDescent="0.2">
      <c r="A315" s="518">
        <v>9</v>
      </c>
      <c r="B315" s="14" t="s">
        <v>143</v>
      </c>
      <c r="C315" s="14"/>
      <c r="D315" s="552"/>
      <c r="E315" s="17"/>
      <c r="F315" s="514" t="s">
        <v>30</v>
      </c>
      <c r="G315" s="15">
        <v>10</v>
      </c>
      <c r="H315" s="207"/>
      <c r="I315" s="13"/>
      <c r="J315" s="12">
        <f t="shared" si="100"/>
        <v>0</v>
      </c>
      <c r="K315" s="11">
        <f t="shared" si="101"/>
        <v>0</v>
      </c>
      <c r="L315" s="12">
        <f t="shared" si="102"/>
        <v>0</v>
      </c>
      <c r="M315" s="242">
        <f t="shared" si="103"/>
        <v>0</v>
      </c>
      <c r="N315" s="894"/>
    </row>
    <row r="316" spans="1:14" s="44" customFormat="1" ht="24" x14ac:dyDescent="0.2">
      <c r="A316" s="518">
        <v>10</v>
      </c>
      <c r="B316" s="14" t="s">
        <v>142</v>
      </c>
      <c r="C316" s="14"/>
      <c r="D316" s="552"/>
      <c r="E316" s="17"/>
      <c r="F316" s="514" t="s">
        <v>30</v>
      </c>
      <c r="G316" s="15">
        <v>40</v>
      </c>
      <c r="H316" s="207"/>
      <c r="I316" s="13"/>
      <c r="J316" s="12">
        <f t="shared" si="100"/>
        <v>0</v>
      </c>
      <c r="K316" s="11">
        <f t="shared" si="101"/>
        <v>0</v>
      </c>
      <c r="L316" s="12">
        <f t="shared" si="102"/>
        <v>0</v>
      </c>
      <c r="M316" s="242">
        <f t="shared" si="103"/>
        <v>0</v>
      </c>
      <c r="N316" s="894"/>
    </row>
    <row r="317" spans="1:14" s="44" customFormat="1" ht="24" x14ac:dyDescent="0.2">
      <c r="A317" s="518">
        <v>11</v>
      </c>
      <c r="B317" s="14" t="s">
        <v>141</v>
      </c>
      <c r="C317" s="14"/>
      <c r="D317" s="552"/>
      <c r="E317" s="17"/>
      <c r="F317" s="514" t="s">
        <v>30</v>
      </c>
      <c r="G317" s="15">
        <v>30</v>
      </c>
      <c r="H317" s="207"/>
      <c r="I317" s="13"/>
      <c r="J317" s="12">
        <f t="shared" si="100"/>
        <v>0</v>
      </c>
      <c r="K317" s="11">
        <f t="shared" si="101"/>
        <v>0</v>
      </c>
      <c r="L317" s="12">
        <f t="shared" si="102"/>
        <v>0</v>
      </c>
      <c r="M317" s="242">
        <f t="shared" si="103"/>
        <v>0</v>
      </c>
      <c r="N317" s="894"/>
    </row>
    <row r="318" spans="1:14" s="44" customFormat="1" ht="24" x14ac:dyDescent="0.2">
      <c r="A318" s="518">
        <v>12</v>
      </c>
      <c r="B318" s="14" t="s">
        <v>140</v>
      </c>
      <c r="C318" s="14"/>
      <c r="D318" s="552"/>
      <c r="E318" s="17"/>
      <c r="F318" s="514" t="s">
        <v>30</v>
      </c>
      <c r="G318" s="15">
        <v>40</v>
      </c>
      <c r="H318" s="207"/>
      <c r="I318" s="13"/>
      <c r="J318" s="12">
        <f t="shared" si="100"/>
        <v>0</v>
      </c>
      <c r="K318" s="11">
        <f t="shared" si="101"/>
        <v>0</v>
      </c>
      <c r="L318" s="12">
        <f t="shared" si="102"/>
        <v>0</v>
      </c>
      <c r="M318" s="242">
        <f t="shared" si="103"/>
        <v>0</v>
      </c>
      <c r="N318" s="894"/>
    </row>
    <row r="319" spans="1:14" s="44" customFormat="1" ht="24" x14ac:dyDescent="0.2">
      <c r="A319" s="518">
        <v>13</v>
      </c>
      <c r="B319" s="14" t="s">
        <v>139</v>
      </c>
      <c r="C319" s="14"/>
      <c r="D319" s="17"/>
      <c r="E319" s="17"/>
      <c r="F319" s="514" t="s">
        <v>30</v>
      </c>
      <c r="G319" s="15">
        <v>10</v>
      </c>
      <c r="H319" s="207"/>
      <c r="I319" s="13"/>
      <c r="J319" s="12">
        <f t="shared" si="100"/>
        <v>0</v>
      </c>
      <c r="K319" s="11">
        <f t="shared" si="101"/>
        <v>0</v>
      </c>
      <c r="L319" s="12">
        <f t="shared" si="102"/>
        <v>0</v>
      </c>
      <c r="M319" s="242">
        <f t="shared" si="103"/>
        <v>0</v>
      </c>
      <c r="N319" s="895"/>
    </row>
    <row r="320" spans="1:14" s="44" customFormat="1" ht="24" x14ac:dyDescent="0.2">
      <c r="A320" s="518">
        <v>14</v>
      </c>
      <c r="B320" s="14" t="s">
        <v>404</v>
      </c>
      <c r="C320" s="14"/>
      <c r="D320" s="17"/>
      <c r="E320" s="17"/>
      <c r="F320" s="514" t="s">
        <v>14</v>
      </c>
      <c r="G320" s="15">
        <v>50</v>
      </c>
      <c r="H320" s="207"/>
      <c r="I320" s="13"/>
      <c r="J320" s="12">
        <f t="shared" si="100"/>
        <v>0</v>
      </c>
      <c r="K320" s="11">
        <f t="shared" si="101"/>
        <v>0</v>
      </c>
      <c r="L320" s="12">
        <f t="shared" si="102"/>
        <v>0</v>
      </c>
      <c r="M320" s="242">
        <f t="shared" si="103"/>
        <v>0</v>
      </c>
      <c r="N320" s="17" t="s">
        <v>195</v>
      </c>
    </row>
    <row r="321" spans="1:14" s="44" customFormat="1" ht="24" x14ac:dyDescent="0.2">
      <c r="A321" s="518">
        <v>15</v>
      </c>
      <c r="B321" s="14" t="s">
        <v>61</v>
      </c>
      <c r="C321" s="14" t="s">
        <v>214</v>
      </c>
      <c r="D321" s="17"/>
      <c r="E321" s="17"/>
      <c r="F321" s="514" t="s">
        <v>14</v>
      </c>
      <c r="G321" s="15">
        <v>8000</v>
      </c>
      <c r="H321" s="207"/>
      <c r="I321" s="13"/>
      <c r="J321" s="12">
        <f t="shared" si="100"/>
        <v>0</v>
      </c>
      <c r="K321" s="11">
        <f t="shared" si="101"/>
        <v>0</v>
      </c>
      <c r="L321" s="12">
        <f t="shared" si="102"/>
        <v>0</v>
      </c>
      <c r="M321" s="242">
        <f t="shared" si="103"/>
        <v>0</v>
      </c>
      <c r="N321" s="17" t="s">
        <v>195</v>
      </c>
    </row>
    <row r="322" spans="1:14" s="44" customFormat="1" ht="12" x14ac:dyDescent="0.2">
      <c r="A322" s="518">
        <v>16</v>
      </c>
      <c r="B322" s="14" t="s">
        <v>185</v>
      </c>
      <c r="C322" s="14"/>
      <c r="D322" s="17"/>
      <c r="E322" s="17"/>
      <c r="F322" s="514" t="s">
        <v>46</v>
      </c>
      <c r="G322" s="15">
        <v>3</v>
      </c>
      <c r="H322" s="207"/>
      <c r="I322" s="13"/>
      <c r="J322" s="12">
        <f t="shared" si="100"/>
        <v>0</v>
      </c>
      <c r="K322" s="11">
        <f t="shared" si="101"/>
        <v>0</v>
      </c>
      <c r="L322" s="12">
        <f t="shared" si="102"/>
        <v>0</v>
      </c>
      <c r="M322" s="242">
        <f t="shared" si="103"/>
        <v>0</v>
      </c>
      <c r="N322" s="17" t="s">
        <v>402</v>
      </c>
    </row>
    <row r="323" spans="1:14" s="44" customFormat="1" ht="17.25" customHeight="1" x14ac:dyDescent="0.2">
      <c r="A323" s="518">
        <v>17</v>
      </c>
      <c r="B323" s="14" t="s">
        <v>147</v>
      </c>
      <c r="C323" s="14"/>
      <c r="D323" s="17"/>
      <c r="E323" s="17"/>
      <c r="F323" s="514" t="s">
        <v>30</v>
      </c>
      <c r="G323" s="15">
        <v>100</v>
      </c>
      <c r="H323" s="207"/>
      <c r="I323" s="13"/>
      <c r="J323" s="12">
        <f t="shared" si="100"/>
        <v>0</v>
      </c>
      <c r="K323" s="11">
        <f t="shared" si="101"/>
        <v>0</v>
      </c>
      <c r="L323" s="12">
        <f t="shared" si="102"/>
        <v>0</v>
      </c>
      <c r="M323" s="242">
        <f t="shared" si="103"/>
        <v>0</v>
      </c>
      <c r="N323" s="17" t="s">
        <v>383</v>
      </c>
    </row>
    <row r="324" spans="1:14" s="44" customFormat="1" ht="36" x14ac:dyDescent="0.2">
      <c r="A324" s="518">
        <v>18</v>
      </c>
      <c r="B324" s="14" t="s">
        <v>218</v>
      </c>
      <c r="C324" s="14" t="s">
        <v>217</v>
      </c>
      <c r="D324" s="17"/>
      <c r="E324" s="17"/>
      <c r="F324" s="514" t="s">
        <v>14</v>
      </c>
      <c r="G324" s="15">
        <v>150</v>
      </c>
      <c r="H324" s="207"/>
      <c r="I324" s="13"/>
      <c r="J324" s="12">
        <f t="shared" si="100"/>
        <v>0</v>
      </c>
      <c r="K324" s="11">
        <f t="shared" si="101"/>
        <v>0</v>
      </c>
      <c r="L324" s="12">
        <f t="shared" si="102"/>
        <v>0</v>
      </c>
      <c r="M324" s="242">
        <f t="shared" si="103"/>
        <v>0</v>
      </c>
      <c r="N324" s="17" t="s">
        <v>334</v>
      </c>
    </row>
    <row r="325" spans="1:14" s="44" customFormat="1" ht="108" x14ac:dyDescent="0.2">
      <c r="A325" s="518">
        <v>19</v>
      </c>
      <c r="B325" s="55" t="s">
        <v>398</v>
      </c>
      <c r="C325" s="55" t="s">
        <v>357</v>
      </c>
      <c r="D325" s="51"/>
      <c r="E325" s="28"/>
      <c r="F325" s="29" t="s">
        <v>14</v>
      </c>
      <c r="G325" s="30">
        <v>80</v>
      </c>
      <c r="H325" s="240"/>
      <c r="I325" s="53"/>
      <c r="J325" s="12">
        <f t="shared" si="100"/>
        <v>0</v>
      </c>
      <c r="K325" s="11">
        <f t="shared" si="101"/>
        <v>0</v>
      </c>
      <c r="L325" s="12">
        <f t="shared" si="102"/>
        <v>0</v>
      </c>
      <c r="M325" s="242">
        <f t="shared" si="103"/>
        <v>0</v>
      </c>
      <c r="N325" s="821" t="s">
        <v>195</v>
      </c>
    </row>
    <row r="326" spans="1:14" s="44" customFormat="1" ht="36" x14ac:dyDescent="0.2">
      <c r="A326" s="518">
        <v>20</v>
      </c>
      <c r="B326" s="14" t="s">
        <v>403</v>
      </c>
      <c r="C326" s="14"/>
      <c r="D326" s="17"/>
      <c r="E326" s="17"/>
      <c r="F326" s="514" t="s">
        <v>21</v>
      </c>
      <c r="G326" s="15">
        <v>50</v>
      </c>
      <c r="H326" s="207"/>
      <c r="I326" s="13"/>
      <c r="J326" s="12">
        <f t="shared" si="100"/>
        <v>0</v>
      </c>
      <c r="K326" s="11">
        <f t="shared" si="101"/>
        <v>0</v>
      </c>
      <c r="L326" s="12">
        <f t="shared" si="102"/>
        <v>0</v>
      </c>
      <c r="M326" s="242">
        <f t="shared" si="103"/>
        <v>0</v>
      </c>
      <c r="N326" s="17" t="s">
        <v>334</v>
      </c>
    </row>
    <row r="327" spans="1:14" s="44" customFormat="1" ht="60" x14ac:dyDescent="0.2">
      <c r="A327" s="518">
        <v>21</v>
      </c>
      <c r="B327" s="14" t="s">
        <v>415</v>
      </c>
      <c r="C327" s="14" t="s">
        <v>416</v>
      </c>
      <c r="D327" s="17"/>
      <c r="E327" s="17"/>
      <c r="F327" s="514" t="s">
        <v>21</v>
      </c>
      <c r="G327" s="15">
        <v>4600</v>
      </c>
      <c r="H327" s="207"/>
      <c r="I327" s="13"/>
      <c r="J327" s="12">
        <f t="shared" si="100"/>
        <v>0</v>
      </c>
      <c r="K327" s="11">
        <f t="shared" si="101"/>
        <v>0</v>
      </c>
      <c r="L327" s="12">
        <f t="shared" si="102"/>
        <v>0</v>
      </c>
      <c r="M327" s="242">
        <f t="shared" si="103"/>
        <v>0</v>
      </c>
      <c r="N327" s="17" t="s">
        <v>400</v>
      </c>
    </row>
    <row r="328" spans="1:14" s="44" customFormat="1" x14ac:dyDescent="0.2">
      <c r="A328" s="82"/>
      <c r="B328" s="93"/>
      <c r="C328" s="93"/>
      <c r="D328" s="96"/>
      <c r="E328" s="96"/>
      <c r="F328" s="97"/>
      <c r="G328" s="84"/>
      <c r="H328" s="907" t="s">
        <v>19</v>
      </c>
      <c r="I328" s="908"/>
      <c r="J328" s="381"/>
      <c r="K328" s="185">
        <f>SUM(K307:K327)</f>
        <v>0</v>
      </c>
      <c r="L328" s="19">
        <f>SUM(L307:L327)</f>
        <v>0</v>
      </c>
      <c r="M328" s="245">
        <f>SUM(M307:M327)</f>
        <v>0</v>
      </c>
      <c r="N328" s="17"/>
    </row>
    <row r="329" spans="1:14" s="44" customFormat="1" x14ac:dyDescent="0.2">
      <c r="A329" s="82"/>
      <c r="B329" s="225"/>
      <c r="C329" s="225"/>
      <c r="D329" s="96"/>
      <c r="E329" s="96"/>
      <c r="F329" s="97"/>
      <c r="G329" s="84"/>
      <c r="H329" s="198"/>
      <c r="I329" s="198"/>
      <c r="J329" s="198"/>
      <c r="K329" s="114"/>
      <c r="L329" s="115"/>
      <c r="M329" s="246"/>
      <c r="N329" s="83"/>
    </row>
    <row r="330" spans="1:14" s="44" customFormat="1" ht="12" x14ac:dyDescent="0.2">
      <c r="A330" s="524"/>
      <c r="B330" s="525" t="s">
        <v>384</v>
      </c>
      <c r="C330" s="525"/>
      <c r="D330" s="85"/>
      <c r="E330" s="85"/>
      <c r="F330" s="85"/>
      <c r="G330" s="526"/>
      <c r="H330" s="99"/>
      <c r="I330" s="527"/>
      <c r="J330" s="527"/>
      <c r="K330" s="528"/>
      <c r="L330" s="100"/>
      <c r="M330" s="251"/>
      <c r="N330" s="83"/>
    </row>
    <row r="331" spans="1:14" s="44" customFormat="1" ht="36" x14ac:dyDescent="0.2">
      <c r="A331" s="91" t="s">
        <v>1</v>
      </c>
      <c r="B331" s="91" t="s">
        <v>2</v>
      </c>
      <c r="C331" s="91" t="s">
        <v>178</v>
      </c>
      <c r="D331" s="269" t="s">
        <v>3</v>
      </c>
      <c r="E331" s="510" t="s">
        <v>177</v>
      </c>
      <c r="F331" s="91" t="s">
        <v>4</v>
      </c>
      <c r="G331" s="267" t="s">
        <v>5</v>
      </c>
      <c r="H331" s="70" t="s">
        <v>6</v>
      </c>
      <c r="I331" s="268" t="s">
        <v>7</v>
      </c>
      <c r="J331" s="511" t="s">
        <v>112</v>
      </c>
      <c r="K331" s="92" t="s">
        <v>8</v>
      </c>
      <c r="L331" s="70" t="s">
        <v>9</v>
      </c>
      <c r="M331" s="70" t="s">
        <v>10</v>
      </c>
      <c r="N331" s="270" t="s">
        <v>11</v>
      </c>
    </row>
    <row r="332" spans="1:14" s="44" customFormat="1" ht="38.25" customHeight="1" x14ac:dyDescent="0.2">
      <c r="A332" s="515" t="s">
        <v>12</v>
      </c>
      <c r="B332" s="516" t="s">
        <v>255</v>
      </c>
      <c r="C332" s="513" t="s">
        <v>287</v>
      </c>
      <c r="D332" s="17"/>
      <c r="E332" s="17"/>
      <c r="F332" s="517" t="s">
        <v>14</v>
      </c>
      <c r="G332" s="15">
        <v>20</v>
      </c>
      <c r="H332" s="209"/>
      <c r="I332" s="531"/>
      <c r="J332" s="12">
        <f t="shared" ref="J332:J335" si="104">H332*I332+H332</f>
        <v>0</v>
      </c>
      <c r="K332" s="11">
        <f t="shared" ref="K332:K335" si="105">G332*H332</f>
        <v>0</v>
      </c>
      <c r="L332" s="12">
        <f t="shared" ref="L332:L335" si="106">M332-K332</f>
        <v>0</v>
      </c>
      <c r="M332" s="242">
        <f t="shared" ref="M332:M335" si="107">G332*J332</f>
        <v>0</v>
      </c>
      <c r="N332" s="893" t="s">
        <v>334</v>
      </c>
    </row>
    <row r="333" spans="1:14" s="44" customFormat="1" ht="46.5" customHeight="1" x14ac:dyDescent="0.2">
      <c r="A333" s="515" t="s">
        <v>15</v>
      </c>
      <c r="B333" s="677" t="s">
        <v>256</v>
      </c>
      <c r="C333" s="513" t="s">
        <v>257</v>
      </c>
      <c r="D333" s="17"/>
      <c r="E333" s="17"/>
      <c r="F333" s="87" t="s">
        <v>14</v>
      </c>
      <c r="G333" s="204">
        <v>35</v>
      </c>
      <c r="H333" s="209"/>
      <c r="I333" s="533"/>
      <c r="J333" s="12">
        <f t="shared" si="104"/>
        <v>0</v>
      </c>
      <c r="K333" s="11">
        <f t="shared" si="105"/>
        <v>0</v>
      </c>
      <c r="L333" s="12">
        <f t="shared" si="106"/>
        <v>0</v>
      </c>
      <c r="M333" s="242">
        <f t="shared" si="107"/>
        <v>0</v>
      </c>
      <c r="N333" s="894"/>
    </row>
    <row r="334" spans="1:14" s="44" customFormat="1" ht="73.5" customHeight="1" x14ac:dyDescent="0.2">
      <c r="A334" s="515" t="s">
        <v>17</v>
      </c>
      <c r="B334" s="676" t="s">
        <v>258</v>
      </c>
      <c r="C334" s="513" t="s">
        <v>259</v>
      </c>
      <c r="D334" s="17"/>
      <c r="E334" s="17"/>
      <c r="F334" s="674" t="s">
        <v>14</v>
      </c>
      <c r="G334" s="15">
        <v>70</v>
      </c>
      <c r="H334" s="209"/>
      <c r="I334" s="531"/>
      <c r="J334" s="12">
        <f t="shared" si="104"/>
        <v>0</v>
      </c>
      <c r="K334" s="11">
        <f t="shared" si="105"/>
        <v>0</v>
      </c>
      <c r="L334" s="12">
        <f t="shared" si="106"/>
        <v>0</v>
      </c>
      <c r="M334" s="242">
        <f t="shared" si="107"/>
        <v>0</v>
      </c>
      <c r="N334" s="894"/>
    </row>
    <row r="335" spans="1:14" s="44" customFormat="1" ht="32.25" customHeight="1" x14ac:dyDescent="0.2">
      <c r="A335" s="515" t="s">
        <v>22</v>
      </c>
      <c r="B335" s="675" t="s">
        <v>260</v>
      </c>
      <c r="C335" s="513" t="s">
        <v>261</v>
      </c>
      <c r="D335" s="17"/>
      <c r="E335" s="17"/>
      <c r="F335" s="517" t="s">
        <v>14</v>
      </c>
      <c r="G335" s="205">
        <v>120</v>
      </c>
      <c r="H335" s="209"/>
      <c r="I335" s="538"/>
      <c r="J335" s="12">
        <f t="shared" si="104"/>
        <v>0</v>
      </c>
      <c r="K335" s="11">
        <f t="shared" si="105"/>
        <v>0</v>
      </c>
      <c r="L335" s="12">
        <f t="shared" si="106"/>
        <v>0</v>
      </c>
      <c r="M335" s="242">
        <f t="shared" si="107"/>
        <v>0</v>
      </c>
      <c r="N335" s="895"/>
    </row>
    <row r="336" spans="1:14" s="44" customFormat="1" x14ac:dyDescent="0.2">
      <c r="A336" s="524"/>
      <c r="B336" s="540"/>
      <c r="C336" s="540"/>
      <c r="D336" s="85"/>
      <c r="E336" s="85"/>
      <c r="F336" s="82"/>
      <c r="G336" s="84"/>
      <c r="H336" s="638" t="s">
        <v>19</v>
      </c>
      <c r="I336" s="638"/>
      <c r="J336" s="638"/>
      <c r="K336" s="541">
        <f>SUM(K332:K335)</f>
        <v>0</v>
      </c>
      <c r="L336" s="542">
        <f>SUM(L332:L335)</f>
        <v>0</v>
      </c>
      <c r="M336" s="543">
        <f>SUM(M332:M335)</f>
        <v>0</v>
      </c>
      <c r="N336" s="17"/>
    </row>
    <row r="337" spans="1:14" s="44" customFormat="1" x14ac:dyDescent="0.2">
      <c r="A337" s="336"/>
      <c r="B337" s="338"/>
      <c r="C337" s="338"/>
      <c r="D337" s="337"/>
      <c r="E337" s="337"/>
      <c r="F337" s="314"/>
      <c r="G337" s="316"/>
      <c r="H337" s="332"/>
      <c r="I337" s="332"/>
      <c r="J337" s="332"/>
      <c r="K337" s="339"/>
      <c r="L337" s="340"/>
      <c r="M337" s="341"/>
      <c r="N337" s="320"/>
    </row>
    <row r="338" spans="1:14" s="44" customFormat="1" ht="12" x14ac:dyDescent="0.2">
      <c r="A338" s="524"/>
      <c r="B338" s="525" t="s">
        <v>391</v>
      </c>
      <c r="C338" s="525"/>
      <c r="D338" s="85"/>
      <c r="E338" s="85"/>
      <c r="F338" s="85"/>
      <c r="G338" s="526"/>
      <c r="H338" s="99"/>
      <c r="I338" s="527"/>
      <c r="J338" s="527"/>
      <c r="K338" s="528"/>
      <c r="L338" s="100"/>
      <c r="M338" s="251"/>
      <c r="N338" s="83"/>
    </row>
    <row r="339" spans="1:14" s="44" customFormat="1" ht="36" x14ac:dyDescent="0.2">
      <c r="A339" s="91" t="s">
        <v>1</v>
      </c>
      <c r="B339" s="91" t="s">
        <v>2</v>
      </c>
      <c r="C339" s="91" t="s">
        <v>178</v>
      </c>
      <c r="D339" s="269" t="s">
        <v>3</v>
      </c>
      <c r="E339" s="510" t="s">
        <v>177</v>
      </c>
      <c r="F339" s="91" t="s">
        <v>4</v>
      </c>
      <c r="G339" s="267" t="s">
        <v>5</v>
      </c>
      <c r="H339" s="70" t="s">
        <v>6</v>
      </c>
      <c r="I339" s="268" t="s">
        <v>7</v>
      </c>
      <c r="J339" s="511" t="s">
        <v>112</v>
      </c>
      <c r="K339" s="92" t="s">
        <v>8</v>
      </c>
      <c r="L339" s="70" t="s">
        <v>9</v>
      </c>
      <c r="M339" s="70" t="s">
        <v>10</v>
      </c>
      <c r="N339" s="270" t="s">
        <v>11</v>
      </c>
    </row>
    <row r="340" spans="1:14" s="44" customFormat="1" ht="12" x14ac:dyDescent="0.2">
      <c r="A340" s="529" t="s">
        <v>12</v>
      </c>
      <c r="B340" s="530" t="s">
        <v>73</v>
      </c>
      <c r="C340" s="530"/>
      <c r="D340" s="17"/>
      <c r="E340" s="17"/>
      <c r="F340" s="514" t="s">
        <v>14</v>
      </c>
      <c r="G340" s="15">
        <v>3000</v>
      </c>
      <c r="H340" s="209"/>
      <c r="I340" s="531"/>
      <c r="J340" s="12">
        <f t="shared" ref="J340:J348" si="108">H340*I340+H340</f>
        <v>0</v>
      </c>
      <c r="K340" s="11">
        <f t="shared" ref="K340:K348" si="109">G340*H340</f>
        <v>0</v>
      </c>
      <c r="L340" s="12">
        <f t="shared" ref="L340:L348" si="110">M340-K340</f>
        <v>0</v>
      </c>
      <c r="M340" s="242">
        <f t="shared" ref="M340:M348" si="111">G340*J340</f>
        <v>0</v>
      </c>
      <c r="N340" s="893" t="s">
        <v>334</v>
      </c>
    </row>
    <row r="341" spans="1:14" s="44" customFormat="1" ht="12" x14ac:dyDescent="0.2">
      <c r="A341" s="529" t="s">
        <v>15</v>
      </c>
      <c r="B341" s="530" t="s">
        <v>113</v>
      </c>
      <c r="C341" s="530"/>
      <c r="D341" s="17"/>
      <c r="E341" s="17"/>
      <c r="F341" s="514" t="s">
        <v>14</v>
      </c>
      <c r="G341" s="204">
        <v>500</v>
      </c>
      <c r="H341" s="209"/>
      <c r="I341" s="533"/>
      <c r="J341" s="12">
        <f t="shared" si="108"/>
        <v>0</v>
      </c>
      <c r="K341" s="11">
        <f t="shared" si="109"/>
        <v>0</v>
      </c>
      <c r="L341" s="12">
        <f t="shared" si="110"/>
        <v>0</v>
      </c>
      <c r="M341" s="242">
        <f t="shared" si="111"/>
        <v>0</v>
      </c>
      <c r="N341" s="895"/>
    </row>
    <row r="342" spans="1:14" s="44" customFormat="1" ht="24" x14ac:dyDescent="0.2">
      <c r="A342" s="529" t="s">
        <v>17</v>
      </c>
      <c r="B342" s="530" t="s">
        <v>430</v>
      </c>
      <c r="C342" s="513" t="s">
        <v>259</v>
      </c>
      <c r="D342" s="17"/>
      <c r="E342" s="17"/>
      <c r="F342" s="514" t="s">
        <v>14</v>
      </c>
      <c r="G342" s="204">
        <v>100</v>
      </c>
      <c r="H342" s="209"/>
      <c r="I342" s="533"/>
      <c r="J342" s="12">
        <f t="shared" si="108"/>
        <v>0</v>
      </c>
      <c r="K342" s="11">
        <f t="shared" si="109"/>
        <v>0</v>
      </c>
      <c r="L342" s="12">
        <f t="shared" si="110"/>
        <v>0</v>
      </c>
      <c r="M342" s="242">
        <f t="shared" si="111"/>
        <v>0</v>
      </c>
      <c r="N342" s="521" t="s">
        <v>195</v>
      </c>
    </row>
    <row r="343" spans="1:14" s="44" customFormat="1" ht="12" x14ac:dyDescent="0.2">
      <c r="A343" s="529" t="s">
        <v>22</v>
      </c>
      <c r="B343" s="530" t="s">
        <v>74</v>
      </c>
      <c r="C343" s="530"/>
      <c r="D343" s="17"/>
      <c r="E343" s="17"/>
      <c r="F343" s="514" t="s">
        <v>14</v>
      </c>
      <c r="G343" s="204">
        <v>120</v>
      </c>
      <c r="H343" s="209"/>
      <c r="I343" s="533"/>
      <c r="J343" s="12">
        <f t="shared" si="108"/>
        <v>0</v>
      </c>
      <c r="K343" s="11">
        <f t="shared" si="109"/>
        <v>0</v>
      </c>
      <c r="L343" s="12">
        <f t="shared" si="110"/>
        <v>0</v>
      </c>
      <c r="M343" s="242">
        <f t="shared" si="111"/>
        <v>0</v>
      </c>
      <c r="N343" s="893" t="s">
        <v>334</v>
      </c>
    </row>
    <row r="344" spans="1:14" s="44" customFormat="1" ht="12" x14ac:dyDescent="0.2">
      <c r="A344" s="534" t="s">
        <v>31</v>
      </c>
      <c r="B344" s="535" t="s">
        <v>148</v>
      </c>
      <c r="C344" s="530"/>
      <c r="D344" s="17"/>
      <c r="E344" s="17"/>
      <c r="F344" s="514" t="s">
        <v>30</v>
      </c>
      <c r="G344" s="204">
        <v>10</v>
      </c>
      <c r="H344" s="209"/>
      <c r="I344" s="533"/>
      <c r="J344" s="12">
        <f t="shared" si="108"/>
        <v>0</v>
      </c>
      <c r="K344" s="11">
        <f t="shared" si="109"/>
        <v>0</v>
      </c>
      <c r="L344" s="12">
        <f t="shared" si="110"/>
        <v>0</v>
      </c>
      <c r="M344" s="242">
        <f t="shared" si="111"/>
        <v>0</v>
      </c>
      <c r="N344" s="894"/>
    </row>
    <row r="345" spans="1:14" s="44" customFormat="1" ht="36" x14ac:dyDescent="0.2">
      <c r="A345" s="534" t="s">
        <v>32</v>
      </c>
      <c r="B345" s="536" t="s">
        <v>219</v>
      </c>
      <c r="C345" s="530"/>
      <c r="D345" s="17"/>
      <c r="E345" s="17"/>
      <c r="F345" s="514" t="s">
        <v>14</v>
      </c>
      <c r="G345" s="15">
        <v>80</v>
      </c>
      <c r="H345" s="209"/>
      <c r="I345" s="531"/>
      <c r="J345" s="12">
        <f t="shared" si="108"/>
        <v>0</v>
      </c>
      <c r="K345" s="11">
        <f t="shared" si="109"/>
        <v>0</v>
      </c>
      <c r="L345" s="12">
        <f t="shared" si="110"/>
        <v>0</v>
      </c>
      <c r="M345" s="242">
        <f t="shared" si="111"/>
        <v>0</v>
      </c>
      <c r="N345" s="895"/>
    </row>
    <row r="346" spans="1:14" s="44" customFormat="1" ht="60" x14ac:dyDescent="0.2">
      <c r="A346" s="534" t="s">
        <v>33</v>
      </c>
      <c r="B346" s="537" t="s">
        <v>250</v>
      </c>
      <c r="C346" s="530" t="s">
        <v>251</v>
      </c>
      <c r="D346" s="17"/>
      <c r="E346" s="17"/>
      <c r="F346" s="514" t="s">
        <v>46</v>
      </c>
      <c r="G346" s="205">
        <v>500</v>
      </c>
      <c r="H346" s="209"/>
      <c r="I346" s="538"/>
      <c r="J346" s="12">
        <f t="shared" si="108"/>
        <v>0</v>
      </c>
      <c r="K346" s="11">
        <f t="shared" si="109"/>
        <v>0</v>
      </c>
      <c r="L346" s="12">
        <f t="shared" si="110"/>
        <v>0</v>
      </c>
      <c r="M346" s="242">
        <f t="shared" si="111"/>
        <v>0</v>
      </c>
      <c r="N346" s="539" t="s">
        <v>195</v>
      </c>
    </row>
    <row r="347" spans="1:14" s="44" customFormat="1" ht="24" x14ac:dyDescent="0.2">
      <c r="A347" s="534">
        <v>9</v>
      </c>
      <c r="B347" s="537" t="s">
        <v>426</v>
      </c>
      <c r="C347" s="530" t="s">
        <v>427</v>
      </c>
      <c r="D347" s="17"/>
      <c r="E347" s="17"/>
      <c r="F347" s="514" t="s">
        <v>14</v>
      </c>
      <c r="G347" s="205">
        <v>5000</v>
      </c>
      <c r="H347" s="209"/>
      <c r="I347" s="538"/>
      <c r="J347" s="12">
        <f t="shared" si="108"/>
        <v>0</v>
      </c>
      <c r="K347" s="11">
        <f t="shared" si="109"/>
        <v>0</v>
      </c>
      <c r="L347" s="12">
        <f t="shared" si="110"/>
        <v>0</v>
      </c>
      <c r="M347" s="242">
        <f t="shared" si="111"/>
        <v>0</v>
      </c>
      <c r="N347" s="824" t="s">
        <v>195</v>
      </c>
    </row>
    <row r="348" spans="1:14" s="44" customFormat="1" ht="37.5" customHeight="1" x14ac:dyDescent="0.2">
      <c r="A348" s="534">
        <v>10</v>
      </c>
      <c r="B348" s="14" t="s">
        <v>370</v>
      </c>
      <c r="C348" s="14"/>
      <c r="D348" s="552"/>
      <c r="E348" s="17"/>
      <c r="F348" s="514" t="s">
        <v>21</v>
      </c>
      <c r="G348" s="15">
        <v>40</v>
      </c>
      <c r="H348" s="207"/>
      <c r="I348" s="13"/>
      <c r="J348" s="12">
        <f t="shared" si="108"/>
        <v>0</v>
      </c>
      <c r="K348" s="11">
        <f t="shared" si="109"/>
        <v>0</v>
      </c>
      <c r="L348" s="12">
        <f t="shared" si="110"/>
        <v>0</v>
      </c>
      <c r="M348" s="242">
        <f t="shared" si="111"/>
        <v>0</v>
      </c>
      <c r="N348" s="17" t="s">
        <v>334</v>
      </c>
    </row>
    <row r="349" spans="1:14" s="44" customFormat="1" x14ac:dyDescent="0.2">
      <c r="A349" s="524"/>
      <c r="B349" s="540"/>
      <c r="C349" s="540"/>
      <c r="D349" s="85"/>
      <c r="E349" s="85"/>
      <c r="F349" s="82"/>
      <c r="G349" s="84"/>
      <c r="H349" s="728" t="s">
        <v>19</v>
      </c>
      <c r="I349" s="728"/>
      <c r="J349" s="728"/>
      <c r="K349" s="541">
        <f>SUM(K340:K348)</f>
        <v>0</v>
      </c>
      <c r="L349" s="542">
        <f>SUM(L340:L348)</f>
        <v>0</v>
      </c>
      <c r="M349" s="543">
        <f>SUM(M340:M348)</f>
        <v>0</v>
      </c>
      <c r="N349" s="17"/>
    </row>
    <row r="350" spans="1:14" s="44" customFormat="1" x14ac:dyDescent="0.2">
      <c r="A350" s="524"/>
      <c r="B350" s="540"/>
      <c r="C350" s="540"/>
      <c r="D350" s="85"/>
      <c r="E350" s="85"/>
      <c r="F350" s="82"/>
      <c r="G350" s="84"/>
      <c r="H350" s="198"/>
      <c r="I350" s="198"/>
      <c r="J350" s="198"/>
      <c r="K350" s="921"/>
      <c r="L350" s="922"/>
      <c r="M350" s="673"/>
      <c r="N350" s="83"/>
    </row>
    <row r="351" spans="1:14" s="44" customFormat="1" ht="12" x14ac:dyDescent="0.2">
      <c r="A351" s="524"/>
      <c r="B351" s="554" t="s">
        <v>493</v>
      </c>
      <c r="C351" s="554"/>
      <c r="D351" s="540"/>
      <c r="E351" s="540"/>
      <c r="F351" s="592"/>
      <c r="G351" s="526"/>
      <c r="H351" s="94"/>
      <c r="I351" s="94"/>
      <c r="J351" s="94"/>
      <c r="K351" s="104"/>
      <c r="L351" s="105"/>
      <c r="M351" s="254"/>
      <c r="N351" s="651"/>
    </row>
    <row r="352" spans="1:14" s="44" customFormat="1" ht="36" x14ac:dyDescent="0.2">
      <c r="A352" s="91" t="s">
        <v>1</v>
      </c>
      <c r="B352" s="91" t="s">
        <v>2</v>
      </c>
      <c r="C352" s="91" t="s">
        <v>178</v>
      </c>
      <c r="D352" s="269" t="s">
        <v>3</v>
      </c>
      <c r="E352" s="510" t="s">
        <v>177</v>
      </c>
      <c r="F352" s="91" t="s">
        <v>4</v>
      </c>
      <c r="G352" s="267" t="s">
        <v>5</v>
      </c>
      <c r="H352" s="70" t="s">
        <v>6</v>
      </c>
      <c r="I352" s="268" t="s">
        <v>7</v>
      </c>
      <c r="J352" s="511" t="s">
        <v>112</v>
      </c>
      <c r="K352" s="92" t="s">
        <v>8</v>
      </c>
      <c r="L352" s="70" t="s">
        <v>9</v>
      </c>
      <c r="M352" s="70" t="s">
        <v>10</v>
      </c>
      <c r="N352" s="270" t="s">
        <v>11</v>
      </c>
    </row>
    <row r="353" spans="1:14" s="44" customFormat="1" ht="24" x14ac:dyDescent="0.2">
      <c r="A353" s="534">
        <v>8</v>
      </c>
      <c r="B353" s="537" t="s">
        <v>377</v>
      </c>
      <c r="C353" s="530" t="s">
        <v>378</v>
      </c>
      <c r="D353" s="17"/>
      <c r="E353" s="17"/>
      <c r="F353" s="514" t="s">
        <v>21</v>
      </c>
      <c r="G353" s="205">
        <v>1100</v>
      </c>
      <c r="H353" s="209"/>
      <c r="I353" s="538"/>
      <c r="J353" s="12">
        <f t="shared" ref="J353" si="112">H353*I353+H353</f>
        <v>0</v>
      </c>
      <c r="K353" s="11">
        <f t="shared" ref="K353" si="113">G353*H353</f>
        <v>0</v>
      </c>
      <c r="L353" s="12">
        <f t="shared" ref="L353" si="114">M353-K353</f>
        <v>0</v>
      </c>
      <c r="M353" s="242">
        <f t="shared" ref="M353" si="115">G353*J353</f>
        <v>0</v>
      </c>
      <c r="N353" s="884" t="s">
        <v>195</v>
      </c>
    </row>
    <row r="354" spans="1:14" s="44" customFormat="1" x14ac:dyDescent="0.2">
      <c r="A354" s="553"/>
      <c r="B354" s="553"/>
      <c r="C354" s="553"/>
      <c r="D354" s="553"/>
      <c r="E354" s="553"/>
      <c r="F354" s="553"/>
      <c r="G354" s="555"/>
      <c r="H354" s="207" t="s">
        <v>19</v>
      </c>
      <c r="I354" s="667"/>
      <c r="J354" s="668"/>
      <c r="K354" s="669">
        <f>SUM(K353)</f>
        <v>0</v>
      </c>
      <c r="L354" s="669">
        <f>SUM(L353)</f>
        <v>0</v>
      </c>
      <c r="M354" s="670">
        <f>SUM(M353)</f>
        <v>0</v>
      </c>
      <c r="N354" s="561"/>
    </row>
    <row r="355" spans="1:14" s="44" customFormat="1" x14ac:dyDescent="0.2">
      <c r="A355" s="154"/>
      <c r="B355" s="228"/>
      <c r="C355" s="228"/>
      <c r="D355" s="159"/>
      <c r="E355" s="159"/>
      <c r="F355" s="160"/>
      <c r="G355" s="155"/>
      <c r="H355" s="156"/>
      <c r="I355" s="127"/>
      <c r="J355" s="127"/>
      <c r="K355" s="114"/>
      <c r="L355" s="115"/>
      <c r="M355" s="246"/>
      <c r="N355" s="83"/>
    </row>
    <row r="356" spans="1:14" x14ac:dyDescent="0.2">
      <c r="A356" s="342"/>
      <c r="B356" s="342"/>
      <c r="C356" s="342"/>
      <c r="D356" s="342"/>
      <c r="E356" s="342"/>
      <c r="F356" s="342"/>
      <c r="G356" s="343"/>
      <c r="H356" s="344"/>
      <c r="I356" s="342"/>
      <c r="J356" s="345"/>
      <c r="K356" s="345"/>
      <c r="L356" s="345"/>
      <c r="M356" s="346"/>
      <c r="N356" s="650"/>
    </row>
    <row r="357" spans="1:14" s="9" customFormat="1" ht="12" x14ac:dyDescent="0.2">
      <c r="A357" s="524"/>
      <c r="B357" s="525" t="s">
        <v>456</v>
      </c>
      <c r="C357" s="525"/>
      <c r="D357" s="85"/>
      <c r="E357" s="85"/>
      <c r="F357" s="85"/>
      <c r="G357" s="526"/>
      <c r="H357" s="544"/>
      <c r="I357" s="527"/>
      <c r="J357" s="527"/>
      <c r="K357" s="528"/>
      <c r="L357" s="100"/>
      <c r="M357" s="251"/>
      <c r="N357" s="83"/>
    </row>
    <row r="358" spans="1:14" s="16" customFormat="1" ht="36" x14ac:dyDescent="0.2">
      <c r="A358" s="91" t="s">
        <v>1</v>
      </c>
      <c r="B358" s="91" t="s">
        <v>2</v>
      </c>
      <c r="C358" s="91" t="s">
        <v>178</v>
      </c>
      <c r="D358" s="269" t="s">
        <v>3</v>
      </c>
      <c r="E358" s="510" t="s">
        <v>177</v>
      </c>
      <c r="F358" s="91" t="s">
        <v>4</v>
      </c>
      <c r="G358" s="267" t="s">
        <v>5</v>
      </c>
      <c r="H358" s="70" t="s">
        <v>6</v>
      </c>
      <c r="I358" s="268" t="s">
        <v>7</v>
      </c>
      <c r="J358" s="511" t="s">
        <v>112</v>
      </c>
      <c r="K358" s="92" t="s">
        <v>8</v>
      </c>
      <c r="L358" s="70" t="s">
        <v>9</v>
      </c>
      <c r="M358" s="70" t="s">
        <v>10</v>
      </c>
      <c r="N358" s="270" t="s">
        <v>11</v>
      </c>
    </row>
    <row r="359" spans="1:14" s="9" customFormat="1" ht="48" x14ac:dyDescent="0.2">
      <c r="A359" s="534" t="s">
        <v>12</v>
      </c>
      <c r="B359" s="545" t="s">
        <v>124</v>
      </c>
      <c r="C359" s="530" t="s">
        <v>188</v>
      </c>
      <c r="D359" s="17"/>
      <c r="E359" s="17"/>
      <c r="F359" s="517" t="s">
        <v>14</v>
      </c>
      <c r="G359" s="15">
        <v>500</v>
      </c>
      <c r="H359" s="546"/>
      <c r="I359" s="531"/>
      <c r="J359" s="12">
        <f t="shared" ref="J359:J361" si="116">H359*I359+H359</f>
        <v>0</v>
      </c>
      <c r="K359" s="11">
        <f t="shared" ref="K359:K361" si="117">G359*H359</f>
        <v>0</v>
      </c>
      <c r="L359" s="12">
        <f t="shared" ref="L359:L361" si="118">M359-K359</f>
        <v>0</v>
      </c>
      <c r="M359" s="242">
        <f t="shared" ref="M359:M361" si="119">G359*J359</f>
        <v>0</v>
      </c>
      <c r="N359" s="893" t="s">
        <v>334</v>
      </c>
    </row>
    <row r="360" spans="1:14" s="9" customFormat="1" ht="48" x14ac:dyDescent="0.2">
      <c r="A360" s="547" t="s">
        <v>15</v>
      </c>
      <c r="B360" s="548" t="s">
        <v>125</v>
      </c>
      <c r="C360" s="530" t="s">
        <v>188</v>
      </c>
      <c r="D360" s="17"/>
      <c r="E360" s="17"/>
      <c r="F360" s="87" t="s">
        <v>14</v>
      </c>
      <c r="G360" s="204">
        <v>500</v>
      </c>
      <c r="H360" s="549"/>
      <c r="I360" s="533"/>
      <c r="J360" s="12">
        <f t="shared" si="116"/>
        <v>0</v>
      </c>
      <c r="K360" s="11">
        <f t="shared" si="117"/>
        <v>0</v>
      </c>
      <c r="L360" s="12">
        <f t="shared" si="118"/>
        <v>0</v>
      </c>
      <c r="M360" s="242">
        <f t="shared" si="119"/>
        <v>0</v>
      </c>
      <c r="N360" s="894"/>
    </row>
    <row r="361" spans="1:14" s="9" customFormat="1" ht="24" x14ac:dyDescent="0.2">
      <c r="A361" s="550" t="s">
        <v>17</v>
      </c>
      <c r="B361" s="530" t="s">
        <v>126</v>
      </c>
      <c r="C361" s="530" t="s">
        <v>188</v>
      </c>
      <c r="D361" s="17"/>
      <c r="E361" s="17"/>
      <c r="F361" s="514" t="s">
        <v>14</v>
      </c>
      <c r="G361" s="15">
        <v>500</v>
      </c>
      <c r="H361" s="551"/>
      <c r="I361" s="531"/>
      <c r="J361" s="12">
        <f t="shared" si="116"/>
        <v>0</v>
      </c>
      <c r="K361" s="11">
        <f t="shared" si="117"/>
        <v>0</v>
      </c>
      <c r="L361" s="12">
        <f t="shared" si="118"/>
        <v>0</v>
      </c>
      <c r="M361" s="242">
        <f t="shared" si="119"/>
        <v>0</v>
      </c>
      <c r="N361" s="895"/>
    </row>
    <row r="362" spans="1:14" s="9" customFormat="1" x14ac:dyDescent="0.2">
      <c r="A362" s="524"/>
      <c r="B362" s="540"/>
      <c r="C362" s="540"/>
      <c r="D362" s="85"/>
      <c r="E362" s="85"/>
      <c r="F362" s="82"/>
      <c r="G362" s="84"/>
      <c r="H362" s="207" t="s">
        <v>19</v>
      </c>
      <c r="I362" s="380"/>
      <c r="J362" s="380"/>
      <c r="K362" s="541">
        <f>SUM(K359:K361)</f>
        <v>0</v>
      </c>
      <c r="L362" s="542">
        <f>SUM(L359:L361)</f>
        <v>0</v>
      </c>
      <c r="M362" s="543">
        <f>SUM(M359:M361)</f>
        <v>0</v>
      </c>
      <c r="N362" s="17"/>
    </row>
    <row r="363" spans="1:14" s="9" customFormat="1" ht="12" x14ac:dyDescent="0.2">
      <c r="A363" s="86"/>
      <c r="B363" s="145"/>
      <c r="C363" s="145"/>
      <c r="D363" s="164"/>
      <c r="E363" s="164"/>
      <c r="F363" s="164"/>
      <c r="G363" s="165"/>
      <c r="H363" s="212"/>
      <c r="I363" s="156"/>
      <c r="J363" s="156"/>
      <c r="K363" s="94"/>
      <c r="L363" s="101"/>
      <c r="M363" s="253"/>
      <c r="N363" s="83"/>
    </row>
    <row r="364" spans="1:14" s="9" customFormat="1" ht="12" x14ac:dyDescent="0.2">
      <c r="A364" s="86"/>
      <c r="B364" s="229"/>
      <c r="C364" s="229"/>
      <c r="D364" s="164"/>
      <c r="E364" s="164"/>
      <c r="F364" s="164"/>
      <c r="G364" s="165"/>
      <c r="H364" s="212"/>
      <c r="I364" s="156"/>
      <c r="J364" s="156"/>
      <c r="K364" s="94"/>
      <c r="L364" s="100"/>
      <c r="M364" s="251"/>
      <c r="N364" s="83"/>
    </row>
    <row r="365" spans="1:14" x14ac:dyDescent="0.2">
      <c r="A365" s="161"/>
      <c r="B365" s="128"/>
      <c r="C365" s="128"/>
      <c r="D365" s="161"/>
      <c r="E365" s="161"/>
      <c r="F365" s="161"/>
      <c r="G365" s="162"/>
      <c r="H365" s="211"/>
      <c r="I365" s="161"/>
      <c r="J365" s="163"/>
      <c r="K365" s="98"/>
      <c r="L365" s="98"/>
      <c r="M365" s="252"/>
      <c r="N365" s="651"/>
    </row>
    <row r="366" spans="1:14" ht="27.75" customHeight="1" x14ac:dyDescent="0.2">
      <c r="A366" s="524"/>
      <c r="B366" s="102" t="s">
        <v>457</v>
      </c>
      <c r="C366" s="102"/>
      <c r="D366" s="568"/>
      <c r="E366" s="568"/>
      <c r="F366" s="102"/>
      <c r="G366" s="103"/>
      <c r="H366" s="102"/>
      <c r="I366" s="102"/>
      <c r="J366" s="191"/>
      <c r="K366" s="99"/>
      <c r="L366" s="100"/>
      <c r="M366" s="251"/>
      <c r="N366" s="651"/>
    </row>
    <row r="367" spans="1:14" ht="37.5" customHeight="1" x14ac:dyDescent="0.2">
      <c r="A367" s="91" t="s">
        <v>1</v>
      </c>
      <c r="B367" s="91" t="s">
        <v>2</v>
      </c>
      <c r="C367" s="91" t="s">
        <v>178</v>
      </c>
      <c r="D367" s="269" t="s">
        <v>3</v>
      </c>
      <c r="E367" s="510" t="s">
        <v>177</v>
      </c>
      <c r="F367" s="91" t="s">
        <v>4</v>
      </c>
      <c r="G367" s="267" t="s">
        <v>5</v>
      </c>
      <c r="H367" s="70" t="s">
        <v>6</v>
      </c>
      <c r="I367" s="268" t="s">
        <v>7</v>
      </c>
      <c r="J367" s="511" t="s">
        <v>112</v>
      </c>
      <c r="K367" s="92" t="s">
        <v>8</v>
      </c>
      <c r="L367" s="70" t="s">
        <v>9</v>
      </c>
      <c r="M367" s="70" t="s">
        <v>10</v>
      </c>
      <c r="N367" s="270" t="s">
        <v>11</v>
      </c>
    </row>
    <row r="368" spans="1:14" x14ac:dyDescent="0.2">
      <c r="A368" s="550">
        <v>1</v>
      </c>
      <c r="B368" s="14" t="s">
        <v>75</v>
      </c>
      <c r="C368" s="532"/>
      <c r="D368" s="569"/>
      <c r="E368" s="569"/>
      <c r="F368" s="17" t="s">
        <v>46</v>
      </c>
      <c r="G368" s="570">
        <v>1500</v>
      </c>
      <c r="H368" s="571"/>
      <c r="I368" s="572"/>
      <c r="J368" s="12">
        <f t="shared" ref="J368:J384" si="120">H368*I368+H368</f>
        <v>0</v>
      </c>
      <c r="K368" s="11">
        <f t="shared" ref="K368:K384" si="121">G368*H368</f>
        <v>0</v>
      </c>
      <c r="L368" s="12">
        <f t="shared" ref="L368:L384" si="122">M368-K368</f>
        <v>0</v>
      </c>
      <c r="M368" s="242">
        <f t="shared" ref="M368:M384" si="123">G368*J368</f>
        <v>0</v>
      </c>
      <c r="N368" s="899" t="s">
        <v>334</v>
      </c>
    </row>
    <row r="369" spans="1:14" ht="24" x14ac:dyDescent="0.2">
      <c r="A369" s="550">
        <v>2</v>
      </c>
      <c r="B369" s="14" t="s">
        <v>149</v>
      </c>
      <c r="C369" s="532"/>
      <c r="D369" s="569"/>
      <c r="E369" s="569"/>
      <c r="F369" s="17" t="s">
        <v>14</v>
      </c>
      <c r="G369" s="15">
        <v>12000</v>
      </c>
      <c r="H369" s="571"/>
      <c r="I369" s="572"/>
      <c r="J369" s="12">
        <f t="shared" si="120"/>
        <v>0</v>
      </c>
      <c r="K369" s="11">
        <f t="shared" si="121"/>
        <v>0</v>
      </c>
      <c r="L369" s="12">
        <f t="shared" si="122"/>
        <v>0</v>
      </c>
      <c r="M369" s="242">
        <f t="shared" si="123"/>
        <v>0</v>
      </c>
      <c r="N369" s="900"/>
    </row>
    <row r="370" spans="1:14" ht="24" x14ac:dyDescent="0.2">
      <c r="A370" s="550">
        <v>3</v>
      </c>
      <c r="B370" s="656" t="s">
        <v>76</v>
      </c>
      <c r="C370" s="573"/>
      <c r="D370" s="574"/>
      <c r="E370" s="574"/>
      <c r="F370" s="77" t="s">
        <v>14</v>
      </c>
      <c r="G370" s="575">
        <v>1400</v>
      </c>
      <c r="H370" s="571"/>
      <c r="I370" s="572"/>
      <c r="J370" s="12">
        <f t="shared" si="120"/>
        <v>0</v>
      </c>
      <c r="K370" s="11">
        <f t="shared" si="121"/>
        <v>0</v>
      </c>
      <c r="L370" s="12">
        <f t="shared" si="122"/>
        <v>0</v>
      </c>
      <c r="M370" s="242">
        <f t="shared" si="123"/>
        <v>0</v>
      </c>
      <c r="N370" s="900"/>
    </row>
    <row r="371" spans="1:14" ht="36" x14ac:dyDescent="0.2">
      <c r="A371" s="550">
        <v>4</v>
      </c>
      <c r="B371" s="656" t="s">
        <v>77</v>
      </c>
      <c r="C371" s="573"/>
      <c r="D371" s="574"/>
      <c r="E371" s="574"/>
      <c r="F371" s="77" t="s">
        <v>78</v>
      </c>
      <c r="G371" s="575">
        <v>70</v>
      </c>
      <c r="H371" s="571"/>
      <c r="I371" s="572"/>
      <c r="J371" s="12">
        <f t="shared" si="120"/>
        <v>0</v>
      </c>
      <c r="K371" s="11">
        <f t="shared" si="121"/>
        <v>0</v>
      </c>
      <c r="L371" s="12">
        <f t="shared" si="122"/>
        <v>0</v>
      </c>
      <c r="M371" s="242">
        <f t="shared" si="123"/>
        <v>0</v>
      </c>
      <c r="N371" s="900"/>
    </row>
    <row r="372" spans="1:14" x14ac:dyDescent="0.2">
      <c r="A372" s="550">
        <v>5</v>
      </c>
      <c r="B372" s="657" t="s">
        <v>79</v>
      </c>
      <c r="C372" s="576"/>
      <c r="D372" s="577"/>
      <c r="E372" s="577"/>
      <c r="F372" s="578" t="s">
        <v>46</v>
      </c>
      <c r="G372" s="579">
        <v>50</v>
      </c>
      <c r="H372" s="571"/>
      <c r="I372" s="572"/>
      <c r="J372" s="12">
        <f t="shared" si="120"/>
        <v>0</v>
      </c>
      <c r="K372" s="11">
        <f t="shared" si="121"/>
        <v>0</v>
      </c>
      <c r="L372" s="12">
        <f t="shared" si="122"/>
        <v>0</v>
      </c>
      <c r="M372" s="242">
        <f t="shared" si="123"/>
        <v>0</v>
      </c>
      <c r="N372" s="900"/>
    </row>
    <row r="373" spans="1:14" x14ac:dyDescent="0.2">
      <c r="A373" s="550">
        <v>6</v>
      </c>
      <c r="B373" s="657" t="s">
        <v>80</v>
      </c>
      <c r="C373" s="576" t="s">
        <v>190</v>
      </c>
      <c r="D373" s="577"/>
      <c r="E373" s="577"/>
      <c r="F373" s="578" t="s">
        <v>14</v>
      </c>
      <c r="G373" s="579">
        <v>150</v>
      </c>
      <c r="H373" s="571"/>
      <c r="I373" s="572"/>
      <c r="J373" s="12">
        <f t="shared" si="120"/>
        <v>0</v>
      </c>
      <c r="K373" s="11">
        <f t="shared" si="121"/>
        <v>0</v>
      </c>
      <c r="L373" s="12">
        <f t="shared" si="122"/>
        <v>0</v>
      </c>
      <c r="M373" s="242">
        <f t="shared" si="123"/>
        <v>0</v>
      </c>
      <c r="N373" s="900"/>
    </row>
    <row r="374" spans="1:14" x14ac:dyDescent="0.2">
      <c r="A374" s="550">
        <v>7</v>
      </c>
      <c r="B374" s="658" t="s">
        <v>81</v>
      </c>
      <c r="C374" s="576" t="s">
        <v>190</v>
      </c>
      <c r="D374" s="580"/>
      <c r="E374" s="580"/>
      <c r="F374" s="581" t="s">
        <v>14</v>
      </c>
      <c r="G374" s="575">
        <v>70</v>
      </c>
      <c r="H374" s="571"/>
      <c r="I374" s="572"/>
      <c r="J374" s="12">
        <f t="shared" si="120"/>
        <v>0</v>
      </c>
      <c r="K374" s="11">
        <f t="shared" si="121"/>
        <v>0</v>
      </c>
      <c r="L374" s="12">
        <f t="shared" si="122"/>
        <v>0</v>
      </c>
      <c r="M374" s="242">
        <f t="shared" si="123"/>
        <v>0</v>
      </c>
      <c r="N374" s="900"/>
    </row>
    <row r="375" spans="1:14" ht="24" x14ac:dyDescent="0.2">
      <c r="A375" s="550">
        <v>8</v>
      </c>
      <c r="B375" s="657" t="s">
        <v>228</v>
      </c>
      <c r="C375" s="576" t="s">
        <v>229</v>
      </c>
      <c r="D375" s="577"/>
      <c r="E375" s="577"/>
      <c r="F375" s="582" t="s">
        <v>227</v>
      </c>
      <c r="G375" s="579">
        <v>300</v>
      </c>
      <c r="H375" s="571"/>
      <c r="I375" s="572"/>
      <c r="J375" s="12">
        <f t="shared" si="120"/>
        <v>0</v>
      </c>
      <c r="K375" s="11">
        <f t="shared" si="121"/>
        <v>0</v>
      </c>
      <c r="L375" s="12">
        <f t="shared" si="122"/>
        <v>0</v>
      </c>
      <c r="M375" s="242">
        <f t="shared" si="123"/>
        <v>0</v>
      </c>
      <c r="N375" s="900"/>
    </row>
    <row r="376" spans="1:14" ht="24" x14ac:dyDescent="0.2">
      <c r="A376" s="550">
        <v>9</v>
      </c>
      <c r="B376" s="657" t="s">
        <v>285</v>
      </c>
      <c r="C376" s="662" t="s">
        <v>286</v>
      </c>
      <c r="D376" s="577"/>
      <c r="E376" s="577"/>
      <c r="F376" s="582" t="s">
        <v>227</v>
      </c>
      <c r="G376" s="579">
        <v>120</v>
      </c>
      <c r="H376" s="571"/>
      <c r="I376" s="572"/>
      <c r="J376" s="12">
        <f t="shared" si="120"/>
        <v>0</v>
      </c>
      <c r="K376" s="11">
        <f t="shared" si="121"/>
        <v>0</v>
      </c>
      <c r="L376" s="12">
        <f t="shared" si="122"/>
        <v>0</v>
      </c>
      <c r="M376" s="242">
        <f t="shared" si="123"/>
        <v>0</v>
      </c>
      <c r="N376" s="900"/>
    </row>
    <row r="377" spans="1:14" x14ac:dyDescent="0.2">
      <c r="A377" s="550">
        <v>10</v>
      </c>
      <c r="B377" s="93" t="s">
        <v>82</v>
      </c>
      <c r="C377" s="530"/>
      <c r="D377" s="661"/>
      <c r="E377" s="577"/>
      <c r="F377" s="582" t="s">
        <v>14</v>
      </c>
      <c r="G377" s="579">
        <v>10</v>
      </c>
      <c r="H377" s="571"/>
      <c r="I377" s="572"/>
      <c r="J377" s="12">
        <f t="shared" si="120"/>
        <v>0</v>
      </c>
      <c r="K377" s="11">
        <f t="shared" si="121"/>
        <v>0</v>
      </c>
      <c r="L377" s="12">
        <f t="shared" si="122"/>
        <v>0</v>
      </c>
      <c r="M377" s="242">
        <f t="shared" si="123"/>
        <v>0</v>
      </c>
      <c r="N377" s="900"/>
    </row>
    <row r="378" spans="1:14" x14ac:dyDescent="0.2">
      <c r="A378" s="550">
        <v>11</v>
      </c>
      <c r="B378" s="659" t="s">
        <v>83</v>
      </c>
      <c r="C378" s="663"/>
      <c r="D378" s="577"/>
      <c r="E378" s="577"/>
      <c r="F378" s="582" t="s">
        <v>14</v>
      </c>
      <c r="G378" s="579">
        <v>10</v>
      </c>
      <c r="H378" s="571"/>
      <c r="I378" s="572"/>
      <c r="J378" s="12">
        <f t="shared" si="120"/>
        <v>0</v>
      </c>
      <c r="K378" s="11">
        <f t="shared" si="121"/>
        <v>0</v>
      </c>
      <c r="L378" s="12">
        <f t="shared" si="122"/>
        <v>0</v>
      </c>
      <c r="M378" s="242">
        <f t="shared" si="123"/>
        <v>0</v>
      </c>
      <c r="N378" s="900"/>
    </row>
    <row r="379" spans="1:14" ht="24" x14ac:dyDescent="0.2">
      <c r="A379" s="550">
        <v>12</v>
      </c>
      <c r="B379" s="657" t="s">
        <v>130</v>
      </c>
      <c r="C379" s="576"/>
      <c r="D379" s="577"/>
      <c r="E379" s="577"/>
      <c r="F379" s="582" t="s">
        <v>14</v>
      </c>
      <c r="G379" s="579">
        <v>5</v>
      </c>
      <c r="H379" s="571"/>
      <c r="I379" s="572"/>
      <c r="J379" s="12">
        <f t="shared" si="120"/>
        <v>0</v>
      </c>
      <c r="K379" s="11">
        <f t="shared" si="121"/>
        <v>0</v>
      </c>
      <c r="L379" s="12">
        <f t="shared" si="122"/>
        <v>0</v>
      </c>
      <c r="M379" s="242">
        <f t="shared" si="123"/>
        <v>0</v>
      </c>
      <c r="N379" s="900"/>
    </row>
    <row r="380" spans="1:14" x14ac:dyDescent="0.2">
      <c r="A380" s="550">
        <v>13</v>
      </c>
      <c r="B380" s="657" t="s">
        <v>84</v>
      </c>
      <c r="C380" s="576"/>
      <c r="D380" s="577"/>
      <c r="E380" s="577"/>
      <c r="F380" s="582" t="s">
        <v>14</v>
      </c>
      <c r="G380" s="579">
        <v>20</v>
      </c>
      <c r="H380" s="571"/>
      <c r="I380" s="572"/>
      <c r="J380" s="12">
        <f t="shared" si="120"/>
        <v>0</v>
      </c>
      <c r="K380" s="11">
        <f t="shared" si="121"/>
        <v>0</v>
      </c>
      <c r="L380" s="12">
        <f t="shared" si="122"/>
        <v>0</v>
      </c>
      <c r="M380" s="242">
        <f t="shared" si="123"/>
        <v>0</v>
      </c>
      <c r="N380" s="900"/>
    </row>
    <row r="381" spans="1:14" x14ac:dyDescent="0.2">
      <c r="A381" s="550">
        <v>14</v>
      </c>
      <c r="B381" s="657" t="s">
        <v>85</v>
      </c>
      <c r="C381" s="576" t="s">
        <v>189</v>
      </c>
      <c r="D381" s="577"/>
      <c r="E381" s="577"/>
      <c r="F381" s="582" t="s">
        <v>14</v>
      </c>
      <c r="G381" s="579">
        <v>30</v>
      </c>
      <c r="H381" s="571"/>
      <c r="I381" s="572"/>
      <c r="J381" s="12">
        <f t="shared" si="120"/>
        <v>0</v>
      </c>
      <c r="K381" s="11">
        <f t="shared" si="121"/>
        <v>0</v>
      </c>
      <c r="L381" s="12">
        <f t="shared" si="122"/>
        <v>0</v>
      </c>
      <c r="M381" s="242">
        <f t="shared" si="123"/>
        <v>0</v>
      </c>
      <c r="N381" s="900"/>
    </row>
    <row r="382" spans="1:14" ht="24" x14ac:dyDescent="0.2">
      <c r="A382" s="550">
        <v>15</v>
      </c>
      <c r="B382" s="657" t="s">
        <v>86</v>
      </c>
      <c r="C382" s="576"/>
      <c r="D382" s="577"/>
      <c r="E382" s="577"/>
      <c r="F382" s="582" t="s">
        <v>14</v>
      </c>
      <c r="G382" s="579">
        <v>80</v>
      </c>
      <c r="H382" s="571"/>
      <c r="I382" s="572"/>
      <c r="J382" s="12">
        <f t="shared" si="120"/>
        <v>0</v>
      </c>
      <c r="K382" s="11">
        <f t="shared" si="121"/>
        <v>0</v>
      </c>
      <c r="L382" s="12">
        <f t="shared" si="122"/>
        <v>0</v>
      </c>
      <c r="M382" s="242">
        <f t="shared" si="123"/>
        <v>0</v>
      </c>
      <c r="N382" s="900"/>
    </row>
    <row r="383" spans="1:14" x14ac:dyDescent="0.2">
      <c r="A383" s="550">
        <v>16</v>
      </c>
      <c r="B383" s="660" t="s">
        <v>87</v>
      </c>
      <c r="C383" s="583"/>
      <c r="D383" s="584"/>
      <c r="E383" s="584"/>
      <c r="F383" s="585" t="s">
        <v>14</v>
      </c>
      <c r="G383" s="586">
        <v>4</v>
      </c>
      <c r="H383" s="587"/>
      <c r="I383" s="572"/>
      <c r="J383" s="12">
        <f t="shared" si="120"/>
        <v>0</v>
      </c>
      <c r="K383" s="11">
        <f t="shared" si="121"/>
        <v>0</v>
      </c>
      <c r="L383" s="12">
        <f t="shared" si="122"/>
        <v>0</v>
      </c>
      <c r="M383" s="242">
        <f t="shared" si="123"/>
        <v>0</v>
      </c>
      <c r="N383" s="900"/>
    </row>
    <row r="384" spans="1:14" x14ac:dyDescent="0.2">
      <c r="A384" s="550">
        <v>17</v>
      </c>
      <c r="B384" s="513" t="s">
        <v>88</v>
      </c>
      <c r="C384" s="530"/>
      <c r="D384" s="588"/>
      <c r="E384" s="588"/>
      <c r="F384" s="589" t="s">
        <v>14</v>
      </c>
      <c r="G384" s="570">
        <v>7</v>
      </c>
      <c r="H384" s="590"/>
      <c r="I384" s="591"/>
      <c r="J384" s="12">
        <f t="shared" si="120"/>
        <v>0</v>
      </c>
      <c r="K384" s="11">
        <f t="shared" si="121"/>
        <v>0</v>
      </c>
      <c r="L384" s="12">
        <f t="shared" si="122"/>
        <v>0</v>
      </c>
      <c r="M384" s="242">
        <f t="shared" si="123"/>
        <v>0</v>
      </c>
      <c r="N384" s="901"/>
    </row>
    <row r="385" spans="1:14" ht="19.5" customHeight="1" x14ac:dyDescent="0.2">
      <c r="A385" s="524"/>
      <c r="B385" s="540"/>
      <c r="C385" s="540"/>
      <c r="D385" s="540"/>
      <c r="E385" s="540"/>
      <c r="F385" s="592"/>
      <c r="G385" s="526"/>
      <c r="H385" s="207" t="s">
        <v>19</v>
      </c>
      <c r="I385" s="380"/>
      <c r="J385" s="380"/>
      <c r="K385" s="541">
        <f>SUM(K368:K384)</f>
        <v>0</v>
      </c>
      <c r="L385" s="542">
        <f>SUM(L368:L384)</f>
        <v>0</v>
      </c>
      <c r="M385" s="543">
        <f>SUM(M368:M384)</f>
        <v>0</v>
      </c>
      <c r="N385" s="561"/>
    </row>
    <row r="386" spans="1:14" ht="19.5" customHeight="1" x14ac:dyDescent="0.2">
      <c r="A386" s="524"/>
      <c r="B386" s="540"/>
      <c r="C386" s="540"/>
      <c r="D386" s="540"/>
      <c r="E386" s="540"/>
      <c r="F386" s="592"/>
      <c r="G386" s="526"/>
      <c r="H386" s="94"/>
      <c r="I386" s="198"/>
      <c r="J386" s="198"/>
      <c r="K386" s="671"/>
      <c r="L386" s="672"/>
      <c r="M386" s="673"/>
      <c r="N386" s="652"/>
    </row>
    <row r="387" spans="1:14" ht="27.75" customHeight="1" x14ac:dyDescent="0.2">
      <c r="A387" s="524"/>
      <c r="B387" s="554" t="s">
        <v>458</v>
      </c>
      <c r="C387" s="554"/>
      <c r="D387" s="540"/>
      <c r="E387" s="540"/>
      <c r="F387" s="592"/>
      <c r="G387" s="526"/>
      <c r="H387" s="94"/>
      <c r="I387" s="94"/>
      <c r="J387" s="94"/>
      <c r="K387" s="104"/>
      <c r="L387" s="105"/>
      <c r="M387" s="254"/>
      <c r="N387" s="651"/>
    </row>
    <row r="388" spans="1:14" ht="38.25" customHeight="1" x14ac:dyDescent="0.2">
      <c r="A388" s="91" t="s">
        <v>1</v>
      </c>
      <c r="B388" s="91" t="s">
        <v>2</v>
      </c>
      <c r="C388" s="91" t="s">
        <v>178</v>
      </c>
      <c r="D388" s="269" t="s">
        <v>3</v>
      </c>
      <c r="E388" s="510" t="s">
        <v>177</v>
      </c>
      <c r="F388" s="91" t="s">
        <v>4</v>
      </c>
      <c r="G388" s="267" t="s">
        <v>5</v>
      </c>
      <c r="H388" s="70" t="s">
        <v>6</v>
      </c>
      <c r="I388" s="268" t="s">
        <v>7</v>
      </c>
      <c r="J388" s="511" t="s">
        <v>112</v>
      </c>
      <c r="K388" s="92" t="s">
        <v>8</v>
      </c>
      <c r="L388" s="70" t="s">
        <v>9</v>
      </c>
      <c r="M388" s="70" t="s">
        <v>10</v>
      </c>
      <c r="N388" s="270" t="s">
        <v>11</v>
      </c>
    </row>
    <row r="389" spans="1:14" ht="101.25" customHeight="1" x14ac:dyDescent="0.2">
      <c r="A389" s="512">
        <v>1</v>
      </c>
      <c r="B389" s="14" t="s">
        <v>243</v>
      </c>
      <c r="C389" s="14" t="s">
        <v>244</v>
      </c>
      <c r="D389" s="664"/>
      <c r="E389" s="664"/>
      <c r="F389" s="512" t="s">
        <v>14</v>
      </c>
      <c r="G389" s="665">
        <v>700</v>
      </c>
      <c r="H389" s="666"/>
      <c r="I389" s="531"/>
      <c r="J389" s="12">
        <f>H389*I389+H389</f>
        <v>0</v>
      </c>
      <c r="K389" s="11">
        <f>G389*H389</f>
        <v>0</v>
      </c>
      <c r="L389" s="12">
        <f>M389-K389</f>
        <v>0</v>
      </c>
      <c r="M389" s="242">
        <f>G389*J389</f>
        <v>0</v>
      </c>
      <c r="N389" s="561" t="s">
        <v>104</v>
      </c>
    </row>
    <row r="390" spans="1:14" x14ac:dyDescent="0.2">
      <c r="A390" s="553"/>
      <c r="B390" s="553"/>
      <c r="C390" s="553"/>
      <c r="D390" s="553"/>
      <c r="E390" s="553"/>
      <c r="F390" s="553"/>
      <c r="G390" s="555"/>
      <c r="H390" s="207" t="s">
        <v>19</v>
      </c>
      <c r="I390" s="667"/>
      <c r="J390" s="668"/>
      <c r="K390" s="669">
        <f>SUM(K389)</f>
        <v>0</v>
      </c>
      <c r="L390" s="669">
        <f>SUM(L389)</f>
        <v>0</v>
      </c>
      <c r="M390" s="670">
        <f>SUM(M389)</f>
        <v>0</v>
      </c>
      <c r="N390" s="561"/>
    </row>
    <row r="391" spans="1:14" x14ac:dyDescent="0.2">
      <c r="A391" s="161"/>
      <c r="B391" s="128"/>
      <c r="C391" s="128"/>
      <c r="D391" s="161"/>
      <c r="E391" s="161"/>
      <c r="F391" s="161"/>
      <c r="G391" s="162"/>
      <c r="H391" s="211"/>
      <c r="I391" s="161"/>
      <c r="J391" s="163"/>
      <c r="K391" s="98"/>
      <c r="L391" s="98"/>
      <c r="M391" s="252"/>
      <c r="N391" s="651"/>
    </row>
    <row r="392" spans="1:14" x14ac:dyDescent="0.2">
      <c r="A392" s="161"/>
      <c r="B392" s="231"/>
      <c r="C392" s="231"/>
      <c r="D392" s="161"/>
      <c r="E392" s="161"/>
      <c r="F392" s="161"/>
      <c r="G392" s="162"/>
      <c r="H392" s="211"/>
      <c r="I392" s="161"/>
      <c r="J392" s="163"/>
      <c r="K392" s="98"/>
      <c r="L392" s="98"/>
      <c r="M392" s="252"/>
      <c r="N392" s="651"/>
    </row>
    <row r="393" spans="1:14" x14ac:dyDescent="0.2">
      <c r="A393" s="553"/>
      <c r="B393" s="554" t="s">
        <v>459</v>
      </c>
      <c r="C393" s="554"/>
      <c r="D393" s="217"/>
      <c r="E393" s="217"/>
      <c r="F393" s="553"/>
      <c r="G393" s="555"/>
      <c r="I393" s="553"/>
      <c r="J393" s="98"/>
      <c r="K393" s="98"/>
      <c r="L393" s="98"/>
      <c r="M393" s="252"/>
      <c r="N393" s="651"/>
    </row>
    <row r="394" spans="1:14" ht="36" x14ac:dyDescent="0.2">
      <c r="A394" s="91" t="s">
        <v>1</v>
      </c>
      <c r="B394" s="91" t="s">
        <v>2</v>
      </c>
      <c r="C394" s="91" t="s">
        <v>178</v>
      </c>
      <c r="D394" s="269" t="s">
        <v>3</v>
      </c>
      <c r="E394" s="510" t="s">
        <v>177</v>
      </c>
      <c r="F394" s="91" t="s">
        <v>4</v>
      </c>
      <c r="G394" s="267" t="s">
        <v>5</v>
      </c>
      <c r="H394" s="70" t="s">
        <v>6</v>
      </c>
      <c r="I394" s="268" t="s">
        <v>7</v>
      </c>
      <c r="J394" s="511" t="s">
        <v>112</v>
      </c>
      <c r="K394" s="92" t="s">
        <v>8</v>
      </c>
      <c r="L394" s="70" t="s">
        <v>9</v>
      </c>
      <c r="M394" s="70" t="s">
        <v>10</v>
      </c>
      <c r="N394" s="270" t="s">
        <v>11</v>
      </c>
    </row>
    <row r="395" spans="1:14" ht="110.25" customHeight="1" x14ac:dyDescent="0.2">
      <c r="A395" s="556">
        <v>1</v>
      </c>
      <c r="B395" s="557" t="s">
        <v>220</v>
      </c>
      <c r="C395" s="557" t="s">
        <v>221</v>
      </c>
      <c r="D395" s="556"/>
      <c r="E395" s="556"/>
      <c r="F395" s="556" t="s">
        <v>30</v>
      </c>
      <c r="G395" s="558">
        <v>50</v>
      </c>
      <c r="H395" s="559"/>
      <c r="I395" s="560"/>
      <c r="J395" s="12">
        <f t="shared" ref="J395:J401" si="124">H395*I395+H395</f>
        <v>0</v>
      </c>
      <c r="K395" s="11">
        <f t="shared" ref="K395:K401" si="125">G395*H395</f>
        <v>0</v>
      </c>
      <c r="L395" s="12">
        <f t="shared" ref="L395:L401" si="126">M395-K395</f>
        <v>0</v>
      </c>
      <c r="M395" s="242">
        <f t="shared" ref="M395:M401" si="127">G395*J395</f>
        <v>0</v>
      </c>
      <c r="N395" s="561" t="s">
        <v>383</v>
      </c>
    </row>
    <row r="396" spans="1:14" ht="30" customHeight="1" x14ac:dyDescent="0.2">
      <c r="A396" s="556">
        <v>2</v>
      </c>
      <c r="B396" s="557" t="s">
        <v>222</v>
      </c>
      <c r="C396" s="557" t="s">
        <v>221</v>
      </c>
      <c r="D396" s="556"/>
      <c r="E396" s="556"/>
      <c r="F396" s="556" t="s">
        <v>30</v>
      </c>
      <c r="G396" s="558">
        <v>300</v>
      </c>
      <c r="H396" s="559"/>
      <c r="I396" s="560"/>
      <c r="J396" s="12">
        <f t="shared" si="124"/>
        <v>0</v>
      </c>
      <c r="K396" s="11">
        <f t="shared" si="125"/>
        <v>0</v>
      </c>
      <c r="L396" s="12">
        <f t="shared" si="126"/>
        <v>0</v>
      </c>
      <c r="M396" s="242">
        <f t="shared" si="127"/>
        <v>0</v>
      </c>
      <c r="N396" s="561" t="s">
        <v>383</v>
      </c>
    </row>
    <row r="397" spans="1:14" ht="33" customHeight="1" x14ac:dyDescent="0.2">
      <c r="A397" s="556">
        <v>3</v>
      </c>
      <c r="B397" s="557" t="s">
        <v>223</v>
      </c>
      <c r="C397" s="557" t="s">
        <v>224</v>
      </c>
      <c r="D397" s="556"/>
      <c r="E397" s="556"/>
      <c r="F397" s="556" t="s">
        <v>30</v>
      </c>
      <c r="G397" s="558">
        <v>250</v>
      </c>
      <c r="H397" s="559"/>
      <c r="I397" s="560"/>
      <c r="J397" s="12">
        <f t="shared" si="124"/>
        <v>0</v>
      </c>
      <c r="K397" s="11">
        <f t="shared" si="125"/>
        <v>0</v>
      </c>
      <c r="L397" s="12">
        <f t="shared" si="126"/>
        <v>0</v>
      </c>
      <c r="M397" s="242">
        <f t="shared" si="127"/>
        <v>0</v>
      </c>
      <c r="N397" s="561" t="s">
        <v>383</v>
      </c>
    </row>
    <row r="398" spans="1:14" ht="120" customHeight="1" x14ac:dyDescent="0.2">
      <c r="A398" s="556">
        <v>4</v>
      </c>
      <c r="B398" s="557" t="s">
        <v>169</v>
      </c>
      <c r="C398" s="557"/>
      <c r="D398" s="556"/>
      <c r="E398" s="556"/>
      <c r="F398" s="556" t="s">
        <v>14</v>
      </c>
      <c r="G398" s="558">
        <v>105</v>
      </c>
      <c r="H398" s="559"/>
      <c r="I398" s="560"/>
      <c r="J398" s="12">
        <f t="shared" si="124"/>
        <v>0</v>
      </c>
      <c r="K398" s="11">
        <f t="shared" si="125"/>
        <v>0</v>
      </c>
      <c r="L398" s="12">
        <f t="shared" si="126"/>
        <v>0</v>
      </c>
      <c r="M398" s="242">
        <f t="shared" si="127"/>
        <v>0</v>
      </c>
      <c r="N398" s="561" t="s">
        <v>195</v>
      </c>
    </row>
    <row r="399" spans="1:14" ht="154.5" customHeight="1" x14ac:dyDescent="0.2">
      <c r="A399" s="556">
        <v>5</v>
      </c>
      <c r="B399" s="655" t="s">
        <v>170</v>
      </c>
      <c r="C399" s="557"/>
      <c r="D399" s="556"/>
      <c r="E399" s="556"/>
      <c r="F399" s="556" t="s">
        <v>14</v>
      </c>
      <c r="G399" s="558">
        <v>268</v>
      </c>
      <c r="H399" s="559"/>
      <c r="I399" s="560"/>
      <c r="J399" s="12">
        <f t="shared" si="124"/>
        <v>0</v>
      </c>
      <c r="K399" s="11">
        <f t="shared" si="125"/>
        <v>0</v>
      </c>
      <c r="L399" s="12">
        <f t="shared" si="126"/>
        <v>0</v>
      </c>
      <c r="M399" s="242">
        <f t="shared" si="127"/>
        <v>0</v>
      </c>
      <c r="N399" s="561" t="s">
        <v>195</v>
      </c>
    </row>
    <row r="400" spans="1:14" ht="126" customHeight="1" x14ac:dyDescent="0.2">
      <c r="A400" s="556">
        <v>6</v>
      </c>
      <c r="B400" s="557" t="s">
        <v>171</v>
      </c>
      <c r="C400" s="557"/>
      <c r="D400" s="556"/>
      <c r="E400" s="556"/>
      <c r="F400" s="556" t="s">
        <v>14</v>
      </c>
      <c r="G400" s="558">
        <v>160</v>
      </c>
      <c r="H400" s="559"/>
      <c r="I400" s="560"/>
      <c r="J400" s="12">
        <f t="shared" si="124"/>
        <v>0</v>
      </c>
      <c r="K400" s="11">
        <f t="shared" si="125"/>
        <v>0</v>
      </c>
      <c r="L400" s="12">
        <f t="shared" si="126"/>
        <v>0</v>
      </c>
      <c r="M400" s="242">
        <f t="shared" si="127"/>
        <v>0</v>
      </c>
      <c r="N400" s="561" t="s">
        <v>195</v>
      </c>
    </row>
    <row r="401" spans="1:14" ht="137.25" customHeight="1" x14ac:dyDescent="0.2">
      <c r="A401" s="556">
        <v>7</v>
      </c>
      <c r="B401" s="557" t="s">
        <v>172</v>
      </c>
      <c r="C401" s="557"/>
      <c r="D401" s="556"/>
      <c r="E401" s="556"/>
      <c r="F401" s="556" t="s">
        <v>14</v>
      </c>
      <c r="G401" s="558">
        <v>135</v>
      </c>
      <c r="H401" s="559"/>
      <c r="I401" s="560"/>
      <c r="J401" s="12">
        <f t="shared" si="124"/>
        <v>0</v>
      </c>
      <c r="K401" s="11">
        <f t="shared" si="125"/>
        <v>0</v>
      </c>
      <c r="L401" s="12">
        <f t="shared" si="126"/>
        <v>0</v>
      </c>
      <c r="M401" s="242">
        <f t="shared" si="127"/>
        <v>0</v>
      </c>
      <c r="N401" s="561" t="s">
        <v>195</v>
      </c>
    </row>
    <row r="402" spans="1:14" x14ac:dyDescent="0.2">
      <c r="A402" s="562"/>
      <c r="B402" s="66"/>
      <c r="C402" s="66"/>
      <c r="D402" s="562"/>
      <c r="E402" s="562"/>
      <c r="F402" s="562"/>
      <c r="G402" s="563"/>
      <c r="H402" s="564" t="s">
        <v>39</v>
      </c>
      <c r="I402" s="565"/>
      <c r="J402" s="19"/>
      <c r="K402" s="566">
        <f>SUM(K395:K401)</f>
        <v>0</v>
      </c>
      <c r="L402" s="567">
        <f>SUM(L395:L401)</f>
        <v>0</v>
      </c>
      <c r="M402" s="543">
        <f>SUM(M395:M401)</f>
        <v>0</v>
      </c>
      <c r="N402" s="652"/>
    </row>
    <row r="403" spans="1:14" x14ac:dyDescent="0.2">
      <c r="A403" s="166"/>
      <c r="B403" s="170"/>
      <c r="C403" s="170"/>
      <c r="D403" s="166"/>
      <c r="E403" s="166"/>
      <c r="F403" s="166"/>
      <c r="G403" s="167"/>
      <c r="H403" s="153"/>
      <c r="I403" s="168"/>
      <c r="J403" s="153"/>
      <c r="K403" s="104"/>
      <c r="L403" s="105"/>
      <c r="M403" s="254"/>
      <c r="N403" s="652"/>
    </row>
    <row r="404" spans="1:14" x14ac:dyDescent="0.2">
      <c r="A404" s="553"/>
      <c r="B404" s="554" t="s">
        <v>460</v>
      </c>
      <c r="C404" s="554"/>
      <c r="D404" s="853"/>
      <c r="E404" s="853"/>
      <c r="F404" s="553"/>
      <c r="G404" s="555"/>
      <c r="I404" s="553"/>
      <c r="J404" s="98"/>
      <c r="K404" s="98"/>
      <c r="L404" s="98"/>
      <c r="M404" s="252"/>
      <c r="N404" s="651"/>
    </row>
    <row r="405" spans="1:14" ht="36" x14ac:dyDescent="0.2">
      <c r="A405" s="91" t="s">
        <v>1</v>
      </c>
      <c r="B405" s="91" t="s">
        <v>2</v>
      </c>
      <c r="C405" s="91" t="s">
        <v>178</v>
      </c>
      <c r="D405" s="269" t="s">
        <v>3</v>
      </c>
      <c r="E405" s="510" t="s">
        <v>177</v>
      </c>
      <c r="F405" s="91" t="s">
        <v>4</v>
      </c>
      <c r="G405" s="267" t="s">
        <v>5</v>
      </c>
      <c r="H405" s="70" t="s">
        <v>6</v>
      </c>
      <c r="I405" s="268" t="s">
        <v>7</v>
      </c>
      <c r="J405" s="511" t="s">
        <v>112</v>
      </c>
      <c r="K405" s="92" t="s">
        <v>8</v>
      </c>
      <c r="L405" s="70" t="s">
        <v>9</v>
      </c>
      <c r="M405" s="70" t="s">
        <v>10</v>
      </c>
      <c r="N405" s="270" t="s">
        <v>11</v>
      </c>
    </row>
    <row r="406" spans="1:14" ht="126.75" customHeight="1" x14ac:dyDescent="0.2">
      <c r="A406" s="854">
        <v>1</v>
      </c>
      <c r="B406" s="14" t="s">
        <v>482</v>
      </c>
      <c r="C406" s="14" t="s">
        <v>483</v>
      </c>
      <c r="D406" s="855"/>
      <c r="E406" s="855"/>
      <c r="F406" s="556" t="s">
        <v>14</v>
      </c>
      <c r="G406" s="558">
        <v>1500</v>
      </c>
      <c r="H406" s="856"/>
      <c r="I406" s="560"/>
      <c r="J406" s="12">
        <f>H406*I406+H406</f>
        <v>0</v>
      </c>
      <c r="K406" s="11">
        <f>G406*H406</f>
        <v>0</v>
      </c>
      <c r="L406" s="12">
        <f>M406-K406</f>
        <v>0</v>
      </c>
      <c r="M406" s="242">
        <f>G406*J406</f>
        <v>0</v>
      </c>
      <c r="N406" s="561" t="s">
        <v>195</v>
      </c>
    </row>
    <row r="407" spans="1:14" x14ac:dyDescent="0.2">
      <c r="A407" s="553"/>
      <c r="B407" s="857"/>
      <c r="C407" s="857"/>
      <c r="D407" s="553"/>
      <c r="E407" s="553"/>
      <c r="F407" s="553"/>
      <c r="G407" s="555"/>
      <c r="H407" s="564" t="s">
        <v>39</v>
      </c>
      <c r="I407" s="858"/>
      <c r="J407" s="859"/>
      <c r="K407" s="669">
        <f>SUM(K406)</f>
        <v>0</v>
      </c>
      <c r="L407" s="669">
        <f>SUM(L406)</f>
        <v>0</v>
      </c>
      <c r="M407" s="670">
        <f>SUM(M406)</f>
        <v>0</v>
      </c>
      <c r="N407" s="561"/>
    </row>
    <row r="408" spans="1:14" x14ac:dyDescent="0.2">
      <c r="A408" s="161"/>
      <c r="B408" s="231"/>
      <c r="C408" s="231"/>
      <c r="D408" s="161"/>
      <c r="E408" s="161"/>
      <c r="F408" s="161"/>
      <c r="G408" s="162"/>
      <c r="H408" s="153"/>
      <c r="I408" s="161"/>
      <c r="J408" s="163"/>
      <c r="K408" s="106"/>
      <c r="L408" s="106"/>
      <c r="M408" s="255"/>
      <c r="N408" s="651"/>
    </row>
    <row r="409" spans="1:14" x14ac:dyDescent="0.2">
      <c r="A409" s="288"/>
      <c r="B409" s="348"/>
      <c r="C409" s="348"/>
      <c r="D409" s="288"/>
      <c r="E409" s="288"/>
      <c r="F409" s="288"/>
      <c r="G409" s="289"/>
      <c r="H409" s="294"/>
      <c r="I409" s="288"/>
      <c r="J409" s="296"/>
      <c r="K409" s="349"/>
      <c r="L409" s="349"/>
      <c r="M409" s="350"/>
      <c r="N409" s="653"/>
    </row>
    <row r="410" spans="1:14" x14ac:dyDescent="0.2">
      <c r="A410" s="24"/>
      <c r="B410" s="71" t="s">
        <v>461</v>
      </c>
      <c r="C410" s="71"/>
      <c r="D410" s="706"/>
      <c r="E410" s="706"/>
      <c r="F410" s="24"/>
      <c r="G410" s="778"/>
      <c r="H410" s="239"/>
      <c r="I410" s="24"/>
      <c r="J410" s="779"/>
      <c r="K410" s="72"/>
      <c r="L410" s="72"/>
      <c r="M410" s="256"/>
      <c r="N410" s="654"/>
    </row>
    <row r="411" spans="1:14" ht="36" x14ac:dyDescent="0.2">
      <c r="A411" s="224" t="s">
        <v>1</v>
      </c>
      <c r="B411" s="224" t="s">
        <v>2</v>
      </c>
      <c r="C411" s="224" t="s">
        <v>178</v>
      </c>
      <c r="D411" s="374" t="s">
        <v>3</v>
      </c>
      <c r="E411" s="23" t="s">
        <v>177</v>
      </c>
      <c r="F411" s="224" t="s">
        <v>4</v>
      </c>
      <c r="G411" s="375" t="s">
        <v>5</v>
      </c>
      <c r="H411" s="376" t="s">
        <v>6</v>
      </c>
      <c r="I411" s="377" t="s">
        <v>7</v>
      </c>
      <c r="J411" s="10" t="s">
        <v>112</v>
      </c>
      <c r="K411" s="378" t="s">
        <v>8</v>
      </c>
      <c r="L411" s="376" t="s">
        <v>9</v>
      </c>
      <c r="M411" s="376" t="s">
        <v>10</v>
      </c>
      <c r="N411" s="379" t="s">
        <v>11</v>
      </c>
    </row>
    <row r="412" spans="1:14" ht="84" x14ac:dyDescent="0.2">
      <c r="A412" s="29">
        <v>1</v>
      </c>
      <c r="B412" s="814" t="s">
        <v>162</v>
      </c>
      <c r="C412" s="780"/>
      <c r="D412" s="28"/>
      <c r="E412" s="28"/>
      <c r="F412" s="51" t="s">
        <v>14</v>
      </c>
      <c r="G412" s="30">
        <v>300</v>
      </c>
      <c r="H412" s="240"/>
      <c r="I412" s="53"/>
      <c r="J412" s="12">
        <f t="shared" ref="J412:J417" si="128">H412*I412+H412</f>
        <v>0</v>
      </c>
      <c r="K412" s="11">
        <f t="shared" ref="K412:K417" si="129">G412*H412</f>
        <v>0</v>
      </c>
      <c r="L412" s="12">
        <f t="shared" ref="L412:L417" si="130">M412-K412</f>
        <v>0</v>
      </c>
      <c r="M412" s="242">
        <f t="shared" ref="M412:M417" si="131">G412*J412</f>
        <v>0</v>
      </c>
      <c r="N412" s="639" t="s">
        <v>334</v>
      </c>
    </row>
    <row r="413" spans="1:14" ht="60" x14ac:dyDescent="0.2">
      <c r="A413" s="29">
        <v>2</v>
      </c>
      <c r="B413" s="814" t="s">
        <v>342</v>
      </c>
      <c r="C413" s="780" t="s">
        <v>343</v>
      </c>
      <c r="D413" s="28"/>
      <c r="E413" s="28"/>
      <c r="F413" s="51" t="s">
        <v>14</v>
      </c>
      <c r="G413" s="30">
        <v>500</v>
      </c>
      <c r="H413" s="240"/>
      <c r="I413" s="53"/>
      <c r="J413" s="12">
        <f t="shared" si="128"/>
        <v>0</v>
      </c>
      <c r="K413" s="11">
        <f t="shared" si="129"/>
        <v>0</v>
      </c>
      <c r="L413" s="12">
        <f t="shared" si="130"/>
        <v>0</v>
      </c>
      <c r="M413" s="242">
        <f t="shared" si="131"/>
        <v>0</v>
      </c>
      <c r="N413" s="639" t="s">
        <v>195</v>
      </c>
    </row>
    <row r="414" spans="1:14" x14ac:dyDescent="0.2">
      <c r="A414" s="29">
        <v>3</v>
      </c>
      <c r="B414" s="814" t="s">
        <v>127</v>
      </c>
      <c r="C414" s="780"/>
      <c r="D414" s="28"/>
      <c r="E414" s="28"/>
      <c r="F414" s="51" t="s">
        <v>14</v>
      </c>
      <c r="G414" s="30">
        <v>300</v>
      </c>
      <c r="H414" s="240"/>
      <c r="I414" s="53"/>
      <c r="J414" s="12">
        <f t="shared" si="128"/>
        <v>0</v>
      </c>
      <c r="K414" s="11">
        <f t="shared" si="129"/>
        <v>0</v>
      </c>
      <c r="L414" s="12">
        <f t="shared" si="130"/>
        <v>0</v>
      </c>
      <c r="M414" s="242">
        <f t="shared" si="131"/>
        <v>0</v>
      </c>
      <c r="N414" s="639" t="s">
        <v>195</v>
      </c>
    </row>
    <row r="415" spans="1:14" ht="36" x14ac:dyDescent="0.2">
      <c r="A415" s="29">
        <v>5</v>
      </c>
      <c r="B415" s="814" t="s">
        <v>165</v>
      </c>
      <c r="C415" s="780"/>
      <c r="D415" s="28"/>
      <c r="E415" s="28"/>
      <c r="F415" s="51" t="s">
        <v>14</v>
      </c>
      <c r="G415" s="30">
        <v>500</v>
      </c>
      <c r="H415" s="240"/>
      <c r="I415" s="53"/>
      <c r="J415" s="12">
        <f t="shared" si="128"/>
        <v>0</v>
      </c>
      <c r="K415" s="11">
        <f t="shared" si="129"/>
        <v>0</v>
      </c>
      <c r="L415" s="12">
        <f t="shared" si="130"/>
        <v>0</v>
      </c>
      <c r="M415" s="242">
        <f t="shared" si="131"/>
        <v>0</v>
      </c>
      <c r="N415" s="887" t="s">
        <v>334</v>
      </c>
    </row>
    <row r="416" spans="1:14" x14ac:dyDescent="0.2">
      <c r="A416" s="29">
        <v>6</v>
      </c>
      <c r="B416" s="814" t="s">
        <v>387</v>
      </c>
      <c r="C416" s="780"/>
      <c r="D416" s="28"/>
      <c r="E416" s="28"/>
      <c r="F416" s="51" t="s">
        <v>21</v>
      </c>
      <c r="G416" s="30">
        <v>5</v>
      </c>
      <c r="H416" s="240"/>
      <c r="I416" s="53"/>
      <c r="J416" s="12">
        <f t="shared" si="128"/>
        <v>0</v>
      </c>
      <c r="K416" s="11">
        <f t="shared" si="129"/>
        <v>0</v>
      </c>
      <c r="L416" s="12">
        <f t="shared" si="130"/>
        <v>0</v>
      </c>
      <c r="M416" s="242">
        <f t="shared" si="131"/>
        <v>0</v>
      </c>
      <c r="N416" s="889"/>
    </row>
    <row r="417" spans="1:14" x14ac:dyDescent="0.2">
      <c r="A417" s="29">
        <v>7</v>
      </c>
      <c r="B417" s="815" t="s">
        <v>340</v>
      </c>
      <c r="C417" s="781" t="s">
        <v>341</v>
      </c>
      <c r="D417" s="28"/>
      <c r="E417" s="28"/>
      <c r="F417" s="51" t="s">
        <v>14</v>
      </c>
      <c r="G417" s="30">
        <v>400</v>
      </c>
      <c r="H417" s="240"/>
      <c r="I417" s="53"/>
      <c r="J417" s="12">
        <f t="shared" si="128"/>
        <v>0</v>
      </c>
      <c r="K417" s="11">
        <f t="shared" si="129"/>
        <v>0</v>
      </c>
      <c r="L417" s="12">
        <f t="shared" si="130"/>
        <v>0</v>
      </c>
      <c r="M417" s="242">
        <f t="shared" si="131"/>
        <v>0</v>
      </c>
      <c r="N417" s="639" t="s">
        <v>195</v>
      </c>
    </row>
    <row r="418" spans="1:14" x14ac:dyDescent="0.2">
      <c r="A418" s="25"/>
      <c r="B418" s="63"/>
      <c r="C418" s="63"/>
      <c r="D418" s="25"/>
      <c r="E418" s="25"/>
      <c r="F418" s="25"/>
      <c r="G418" s="64"/>
      <c r="H418" s="241" t="s">
        <v>39</v>
      </c>
      <c r="I418" s="65"/>
      <c r="J418" s="196"/>
      <c r="K418" s="687">
        <f>SUM(K412:K417)</f>
        <v>0</v>
      </c>
      <c r="L418" s="688">
        <f>SUM(L412:L417)</f>
        <v>0</v>
      </c>
      <c r="M418" s="689">
        <f>SUM(M412:M417)</f>
        <v>0</v>
      </c>
      <c r="N418" s="639"/>
    </row>
    <row r="419" spans="1:14" x14ac:dyDescent="0.2">
      <c r="A419" s="128"/>
      <c r="B419" s="169"/>
      <c r="C419" s="169"/>
      <c r="D419" s="128"/>
      <c r="E419" s="128"/>
      <c r="F419" s="128"/>
      <c r="G419" s="129"/>
      <c r="H419" s="153"/>
      <c r="I419" s="128"/>
      <c r="J419" s="192"/>
      <c r="K419" s="72"/>
      <c r="L419" s="72"/>
      <c r="M419" s="256"/>
      <c r="N419" s="654"/>
    </row>
    <row r="420" spans="1:14" x14ac:dyDescent="0.2">
      <c r="A420" s="27"/>
      <c r="B420" s="71" t="s">
        <v>462</v>
      </c>
      <c r="C420" s="71"/>
      <c r="D420" s="206"/>
      <c r="E420" s="206"/>
      <c r="F420" s="27"/>
      <c r="G420" s="34"/>
      <c r="H420" s="239"/>
      <c r="I420" s="54"/>
      <c r="J420" s="195"/>
      <c r="K420" s="58"/>
      <c r="L420" s="59"/>
      <c r="M420" s="257"/>
    </row>
    <row r="421" spans="1:14" ht="36" x14ac:dyDescent="0.2">
      <c r="A421" s="224" t="s">
        <v>1</v>
      </c>
      <c r="B421" s="224" t="s">
        <v>2</v>
      </c>
      <c r="C421" s="224" t="s">
        <v>178</v>
      </c>
      <c r="D421" s="374" t="s">
        <v>3</v>
      </c>
      <c r="E421" s="23" t="s">
        <v>177</v>
      </c>
      <c r="F421" s="224" t="s">
        <v>4</v>
      </c>
      <c r="G421" s="375" t="s">
        <v>5</v>
      </c>
      <c r="H421" s="376" t="s">
        <v>6</v>
      </c>
      <c r="I421" s="377" t="s">
        <v>7</v>
      </c>
      <c r="J421" s="10" t="s">
        <v>112</v>
      </c>
      <c r="K421" s="378" t="s">
        <v>8</v>
      </c>
      <c r="L421" s="376" t="s">
        <v>9</v>
      </c>
      <c r="M421" s="376" t="s">
        <v>10</v>
      </c>
      <c r="N421" s="379" t="s">
        <v>11</v>
      </c>
    </row>
    <row r="422" spans="1:14" ht="24" customHeight="1" x14ac:dyDescent="0.2">
      <c r="A422" s="441">
        <v>1</v>
      </c>
      <c r="B422" s="26" t="s">
        <v>434</v>
      </c>
      <c r="C422" s="887" t="s">
        <v>438</v>
      </c>
      <c r="D422" s="441"/>
      <c r="E422" s="441"/>
      <c r="F422" s="441" t="s">
        <v>14</v>
      </c>
      <c r="G422" s="844">
        <v>100</v>
      </c>
      <c r="H422" s="240"/>
      <c r="I422" s="845"/>
      <c r="J422" s="12">
        <f t="shared" ref="J422:J425" si="132">H422*I422+H422</f>
        <v>0</v>
      </c>
      <c r="K422" s="11">
        <f t="shared" ref="K422:K425" si="133">G422*H422</f>
        <v>0</v>
      </c>
      <c r="L422" s="12">
        <f t="shared" ref="L422:L425" si="134">M422-K422</f>
        <v>0</v>
      </c>
      <c r="M422" s="242">
        <f t="shared" ref="M422:M425" si="135">G422*J422</f>
        <v>0</v>
      </c>
      <c r="N422" s="203" t="s">
        <v>195</v>
      </c>
    </row>
    <row r="423" spans="1:14" x14ac:dyDescent="0.2">
      <c r="A423" s="441">
        <v>2</v>
      </c>
      <c r="B423" s="26" t="s">
        <v>435</v>
      </c>
      <c r="C423" s="888"/>
      <c r="D423" s="441"/>
      <c r="E423" s="441"/>
      <c r="F423" s="441" t="s">
        <v>14</v>
      </c>
      <c r="G423" s="844">
        <v>10</v>
      </c>
      <c r="H423" s="240"/>
      <c r="I423" s="845"/>
      <c r="J423" s="12">
        <f t="shared" si="132"/>
        <v>0</v>
      </c>
      <c r="K423" s="11">
        <f t="shared" si="133"/>
        <v>0</v>
      </c>
      <c r="L423" s="12">
        <f t="shared" si="134"/>
        <v>0</v>
      </c>
      <c r="M423" s="242">
        <f t="shared" si="135"/>
        <v>0</v>
      </c>
      <c r="N423" s="890" t="s">
        <v>334</v>
      </c>
    </row>
    <row r="424" spans="1:14" x14ac:dyDescent="0.2">
      <c r="A424" s="441">
        <v>3</v>
      </c>
      <c r="B424" s="26" t="s">
        <v>436</v>
      </c>
      <c r="C424" s="888"/>
      <c r="D424" s="441"/>
      <c r="E424" s="441"/>
      <c r="F424" s="441" t="s">
        <v>14</v>
      </c>
      <c r="G424" s="844">
        <v>50</v>
      </c>
      <c r="H424" s="240"/>
      <c r="I424" s="845"/>
      <c r="J424" s="12">
        <f t="shared" si="132"/>
        <v>0</v>
      </c>
      <c r="K424" s="11">
        <f t="shared" si="133"/>
        <v>0</v>
      </c>
      <c r="L424" s="12">
        <f t="shared" si="134"/>
        <v>0</v>
      </c>
      <c r="M424" s="242">
        <f t="shared" si="135"/>
        <v>0</v>
      </c>
      <c r="N424" s="892"/>
    </row>
    <row r="425" spans="1:14" x14ac:dyDescent="0.2">
      <c r="A425" s="441">
        <v>4</v>
      </c>
      <c r="B425" s="26" t="s">
        <v>437</v>
      </c>
      <c r="C425" s="889"/>
      <c r="D425" s="441"/>
      <c r="E425" s="441"/>
      <c r="F425" s="441" t="s">
        <v>14</v>
      </c>
      <c r="G425" s="844">
        <v>20</v>
      </c>
      <c r="H425" s="240"/>
      <c r="I425" s="845"/>
      <c r="J425" s="12">
        <f t="shared" si="132"/>
        <v>0</v>
      </c>
      <c r="K425" s="11">
        <f t="shared" si="133"/>
        <v>0</v>
      </c>
      <c r="L425" s="12">
        <f t="shared" si="134"/>
        <v>0</v>
      </c>
      <c r="M425" s="242">
        <f t="shared" si="135"/>
        <v>0</v>
      </c>
      <c r="N425" s="891"/>
    </row>
    <row r="426" spans="1:14" x14ac:dyDescent="0.2">
      <c r="A426" s="27"/>
      <c r="B426" s="63"/>
      <c r="C426" s="63"/>
      <c r="D426" s="27"/>
      <c r="E426" s="27"/>
      <c r="F426" s="27"/>
      <c r="G426" s="34"/>
      <c r="H426" s="241" t="s">
        <v>39</v>
      </c>
      <c r="I426" s="65"/>
      <c r="J426" s="196"/>
      <c r="K426" s="846">
        <f>SUM(K422:K425)</f>
        <v>0</v>
      </c>
      <c r="L426" s="689">
        <f>SUM(L422:L425)</f>
        <v>0</v>
      </c>
      <c r="M426" s="689">
        <f>SUM(M422:M425)</f>
        <v>0</v>
      </c>
      <c r="N426" s="203"/>
    </row>
    <row r="427" spans="1:14" x14ac:dyDescent="0.2">
      <c r="A427" s="297"/>
      <c r="B427" s="298"/>
      <c r="C427" s="298"/>
      <c r="D427" s="297"/>
      <c r="E427" s="297"/>
      <c r="F427" s="297"/>
      <c r="G427" s="306"/>
      <c r="H427" s="294"/>
      <c r="I427" s="353"/>
      <c r="J427" s="354"/>
      <c r="K427" s="355"/>
      <c r="L427" s="356"/>
      <c r="M427" s="357"/>
      <c r="N427" s="653"/>
    </row>
    <row r="428" spans="1:14" x14ac:dyDescent="0.2">
      <c r="A428" s="27"/>
      <c r="B428" s="71" t="s">
        <v>463</v>
      </c>
      <c r="C428" s="71"/>
      <c r="D428" s="206"/>
      <c r="E428" s="206"/>
      <c r="F428" s="27"/>
      <c r="G428" s="34"/>
      <c r="H428" s="239"/>
      <c r="I428" s="54"/>
      <c r="J428" s="195"/>
      <c r="K428" s="58"/>
      <c r="L428" s="59"/>
      <c r="M428" s="257"/>
    </row>
    <row r="429" spans="1:14" ht="36" x14ac:dyDescent="0.2">
      <c r="A429" s="224" t="s">
        <v>1</v>
      </c>
      <c r="B429" s="224" t="s">
        <v>2</v>
      </c>
      <c r="C429" s="224" t="s">
        <v>178</v>
      </c>
      <c r="D429" s="374" t="s">
        <v>3</v>
      </c>
      <c r="E429" s="23" t="s">
        <v>177</v>
      </c>
      <c r="F429" s="224" t="s">
        <v>4</v>
      </c>
      <c r="G429" s="375" t="s">
        <v>5</v>
      </c>
      <c r="H429" s="376" t="s">
        <v>6</v>
      </c>
      <c r="I429" s="377" t="s">
        <v>7</v>
      </c>
      <c r="J429" s="10" t="s">
        <v>112</v>
      </c>
      <c r="K429" s="378" t="s">
        <v>8</v>
      </c>
      <c r="L429" s="376" t="s">
        <v>9</v>
      </c>
      <c r="M429" s="376" t="s">
        <v>10</v>
      </c>
      <c r="N429" s="379" t="s">
        <v>11</v>
      </c>
    </row>
    <row r="430" spans="1:14" ht="24" x14ac:dyDescent="0.2">
      <c r="A430" s="28">
        <v>1</v>
      </c>
      <c r="B430" s="26" t="s">
        <v>372</v>
      </c>
      <c r="C430" s="26" t="s">
        <v>373</v>
      </c>
      <c r="D430" s="28"/>
      <c r="E430" s="28"/>
      <c r="F430" s="28" t="s">
        <v>14</v>
      </c>
      <c r="G430" s="798">
        <v>15</v>
      </c>
      <c r="H430" s="240"/>
      <c r="I430" s="53"/>
      <c r="J430" s="12">
        <f>H430*I430+H430</f>
        <v>0</v>
      </c>
      <c r="K430" s="11">
        <f>G430*H430</f>
        <v>0</v>
      </c>
      <c r="L430" s="12">
        <f>M430-K430</f>
        <v>0</v>
      </c>
      <c r="M430" s="242">
        <f>G430*J430</f>
        <v>0</v>
      </c>
      <c r="N430" s="203" t="s">
        <v>334</v>
      </c>
    </row>
    <row r="431" spans="1:14" x14ac:dyDescent="0.2">
      <c r="A431" s="25"/>
      <c r="B431" s="63"/>
      <c r="C431" s="63"/>
      <c r="D431" s="25"/>
      <c r="E431" s="25"/>
      <c r="F431" s="25"/>
      <c r="G431" s="64"/>
      <c r="H431" s="241" t="s">
        <v>39</v>
      </c>
      <c r="I431" s="65"/>
      <c r="J431" s="196"/>
      <c r="K431" s="687">
        <f>SUM(K430)</f>
        <v>0</v>
      </c>
      <c r="L431" s="688">
        <f>SUM(L430)</f>
        <v>0</v>
      </c>
      <c r="M431" s="689">
        <f>SUM(M430)</f>
        <v>0</v>
      </c>
      <c r="N431" s="203"/>
    </row>
    <row r="432" spans="1:14" x14ac:dyDescent="0.2">
      <c r="A432" s="27"/>
      <c r="B432" s="63"/>
      <c r="C432" s="63"/>
      <c r="D432" s="27"/>
      <c r="E432" s="27"/>
      <c r="F432" s="27"/>
      <c r="G432" s="34"/>
      <c r="H432" s="239"/>
      <c r="I432" s="54"/>
      <c r="J432" s="195"/>
      <c r="K432" s="58"/>
      <c r="L432" s="59"/>
      <c r="M432" s="257"/>
    </row>
    <row r="433" spans="1:14" x14ac:dyDescent="0.2">
      <c r="A433" s="27"/>
      <c r="B433" s="71" t="s">
        <v>464</v>
      </c>
      <c r="C433" s="71"/>
      <c r="D433" s="206"/>
      <c r="E433" s="206"/>
      <c r="F433" s="27"/>
      <c r="G433" s="34"/>
      <c r="H433" s="239"/>
      <c r="I433" s="54"/>
      <c r="J433" s="195"/>
      <c r="K433" s="58"/>
      <c r="L433" s="59"/>
      <c r="M433" s="257"/>
    </row>
    <row r="434" spans="1:14" ht="36" x14ac:dyDescent="0.2">
      <c r="A434" s="224" t="s">
        <v>1</v>
      </c>
      <c r="B434" s="224" t="s">
        <v>2</v>
      </c>
      <c r="C434" s="224" t="s">
        <v>178</v>
      </c>
      <c r="D434" s="374" t="s">
        <v>3</v>
      </c>
      <c r="E434" s="23" t="s">
        <v>177</v>
      </c>
      <c r="F434" s="224" t="s">
        <v>4</v>
      </c>
      <c r="G434" s="375" t="s">
        <v>5</v>
      </c>
      <c r="H434" s="376" t="s">
        <v>6</v>
      </c>
      <c r="I434" s="377" t="s">
        <v>7</v>
      </c>
      <c r="J434" s="10" t="s">
        <v>112</v>
      </c>
      <c r="K434" s="378" t="s">
        <v>8</v>
      </c>
      <c r="L434" s="376" t="s">
        <v>9</v>
      </c>
      <c r="M434" s="376" t="s">
        <v>10</v>
      </c>
      <c r="N434" s="379" t="s">
        <v>11</v>
      </c>
    </row>
    <row r="435" spans="1:14" ht="62.25" customHeight="1" x14ac:dyDescent="0.2">
      <c r="A435" s="29">
        <v>1</v>
      </c>
      <c r="B435" s="417" t="s">
        <v>443</v>
      </c>
      <c r="C435" s="417" t="s">
        <v>444</v>
      </c>
      <c r="D435" s="51"/>
      <c r="E435" s="28"/>
      <c r="F435" s="29" t="s">
        <v>14</v>
      </c>
      <c r="G435" s="30">
        <v>500</v>
      </c>
      <c r="H435" s="240"/>
      <c r="I435" s="53"/>
      <c r="J435" s="12">
        <f>H435*I435+H435</f>
        <v>0</v>
      </c>
      <c r="K435" s="11">
        <f>G435*H435</f>
        <v>0</v>
      </c>
      <c r="L435" s="12">
        <f>M435-K435</f>
        <v>0</v>
      </c>
      <c r="M435" s="242">
        <f>G435*J435</f>
        <v>0</v>
      </c>
      <c r="N435" s="639" t="s">
        <v>195</v>
      </c>
    </row>
    <row r="436" spans="1:14" x14ac:dyDescent="0.2">
      <c r="A436" s="25"/>
      <c r="B436" s="63"/>
      <c r="C436" s="63"/>
      <c r="D436" s="25"/>
      <c r="E436" s="25"/>
      <c r="F436" s="25"/>
      <c r="G436" s="64"/>
      <c r="H436" s="241" t="s">
        <v>39</v>
      </c>
      <c r="I436" s="65"/>
      <c r="J436" s="196"/>
      <c r="K436" s="687">
        <f>SUM(K435:K435)</f>
        <v>0</v>
      </c>
      <c r="L436" s="688">
        <f>SUM(L435:L435)</f>
        <v>0</v>
      </c>
      <c r="M436" s="689">
        <f>SUM(M435:M435)</f>
        <v>0</v>
      </c>
      <c r="N436" s="639"/>
    </row>
    <row r="437" spans="1:14" x14ac:dyDescent="0.2">
      <c r="A437" s="130"/>
      <c r="B437" s="170"/>
      <c r="C437" s="170"/>
      <c r="D437" s="130"/>
      <c r="E437" s="130"/>
      <c r="F437" s="130"/>
      <c r="G437" s="131"/>
      <c r="H437" s="153"/>
      <c r="I437" s="171"/>
      <c r="J437" s="194"/>
      <c r="K437" s="56"/>
      <c r="L437" s="57"/>
      <c r="M437" s="258"/>
      <c r="N437" s="645"/>
    </row>
    <row r="438" spans="1:14" x14ac:dyDescent="0.2">
      <c r="A438" s="27"/>
      <c r="B438" s="71" t="s">
        <v>465</v>
      </c>
      <c r="C438" s="71"/>
      <c r="D438" s="206"/>
      <c r="E438" s="206"/>
      <c r="F438" s="27"/>
      <c r="G438" s="34"/>
      <c r="H438" s="239"/>
      <c r="I438" s="60"/>
      <c r="J438" s="195"/>
      <c r="K438" s="58"/>
      <c r="L438" s="59"/>
      <c r="M438" s="257"/>
    </row>
    <row r="439" spans="1:14" ht="36" x14ac:dyDescent="0.2">
      <c r="A439" s="224" t="s">
        <v>1</v>
      </c>
      <c r="B439" s="224" t="s">
        <v>2</v>
      </c>
      <c r="C439" s="224" t="s">
        <v>178</v>
      </c>
      <c r="D439" s="374" t="s">
        <v>3</v>
      </c>
      <c r="E439" s="23" t="s">
        <v>177</v>
      </c>
      <c r="F439" s="224" t="s">
        <v>4</v>
      </c>
      <c r="G439" s="375" t="s">
        <v>5</v>
      </c>
      <c r="H439" s="376" t="s">
        <v>6</v>
      </c>
      <c r="I439" s="377" t="s">
        <v>7</v>
      </c>
      <c r="J439" s="10" t="s">
        <v>112</v>
      </c>
      <c r="K439" s="378" t="s">
        <v>8</v>
      </c>
      <c r="L439" s="376" t="s">
        <v>9</v>
      </c>
      <c r="M439" s="376" t="s">
        <v>10</v>
      </c>
      <c r="N439" s="379" t="s">
        <v>11</v>
      </c>
    </row>
    <row r="440" spans="1:14" ht="36" x14ac:dyDescent="0.2">
      <c r="A440" s="29">
        <v>1</v>
      </c>
      <c r="B440" s="730" t="s">
        <v>254</v>
      </c>
      <c r="C440" s="730" t="s">
        <v>252</v>
      </c>
      <c r="D440" s="708"/>
      <c r="E440" s="708"/>
      <c r="F440" s="29" t="s">
        <v>14</v>
      </c>
      <c r="G440" s="30">
        <v>1</v>
      </c>
      <c r="H440" s="240"/>
      <c r="I440" s="731"/>
      <c r="J440" s="12">
        <f t="shared" ref="J440:J441" si="136">H440*I440+H440</f>
        <v>0</v>
      </c>
      <c r="K440" s="11">
        <f t="shared" ref="K440:K441" si="137">G440*H440</f>
        <v>0</v>
      </c>
      <c r="L440" s="12">
        <f t="shared" ref="L440:L441" si="138">M440-K440</f>
        <v>0</v>
      </c>
      <c r="M440" s="242">
        <f t="shared" ref="M440:M441" si="139">G440*J440</f>
        <v>0</v>
      </c>
      <c r="N440" s="890" t="s">
        <v>334</v>
      </c>
    </row>
    <row r="441" spans="1:14" ht="36" x14ac:dyDescent="0.2">
      <c r="A441" s="29">
        <v>2</v>
      </c>
      <c r="B441" s="730" t="s">
        <v>253</v>
      </c>
      <c r="C441" s="730" t="s">
        <v>252</v>
      </c>
      <c r="D441" s="708"/>
      <c r="E441" s="708"/>
      <c r="F441" s="29" t="s">
        <v>14</v>
      </c>
      <c r="G441" s="30">
        <v>20</v>
      </c>
      <c r="H441" s="240"/>
      <c r="I441" s="731"/>
      <c r="J441" s="12">
        <f t="shared" si="136"/>
        <v>0</v>
      </c>
      <c r="K441" s="11">
        <f t="shared" si="137"/>
        <v>0</v>
      </c>
      <c r="L441" s="12">
        <f t="shared" si="138"/>
        <v>0</v>
      </c>
      <c r="M441" s="242">
        <f t="shared" si="139"/>
        <v>0</v>
      </c>
      <c r="N441" s="891"/>
    </row>
    <row r="442" spans="1:14" x14ac:dyDescent="0.2">
      <c r="A442" s="25"/>
      <c r="B442" s="63"/>
      <c r="C442" s="63"/>
      <c r="D442" s="25"/>
      <c r="E442" s="25"/>
      <c r="F442" s="25"/>
      <c r="G442" s="64"/>
      <c r="H442" s="241" t="s">
        <v>39</v>
      </c>
      <c r="I442" s="732"/>
      <c r="J442" s="196"/>
      <c r="K442" s="687">
        <f>SUM(K440:K441)</f>
        <v>0</v>
      </c>
      <c r="L442" s="688">
        <f>SUM(L440:L441)</f>
        <v>0</v>
      </c>
      <c r="M442" s="689">
        <f>SUM(M440:M441)</f>
        <v>0</v>
      </c>
      <c r="N442" s="645"/>
    </row>
    <row r="443" spans="1:14" x14ac:dyDescent="0.2">
      <c r="A443" s="297"/>
      <c r="B443" s="298"/>
      <c r="C443" s="298"/>
      <c r="D443" s="297"/>
      <c r="E443" s="297"/>
      <c r="F443" s="297"/>
      <c r="G443" s="306"/>
      <c r="H443" s="330"/>
      <c r="I443" s="358"/>
      <c r="J443" s="354"/>
      <c r="K443" s="359"/>
      <c r="L443" s="360"/>
      <c r="M443" s="361"/>
      <c r="N443" s="644"/>
    </row>
    <row r="444" spans="1:14" x14ac:dyDescent="0.2">
      <c r="A444" s="27"/>
      <c r="B444" s="71" t="s">
        <v>466</v>
      </c>
      <c r="C444" s="71"/>
      <c r="D444" s="27"/>
      <c r="E444" s="27"/>
      <c r="F444" s="27"/>
      <c r="G444" s="34"/>
      <c r="H444" s="69"/>
      <c r="I444" s="60"/>
      <c r="J444" s="195"/>
      <c r="K444" s="58"/>
      <c r="L444" s="59"/>
      <c r="M444" s="257"/>
    </row>
    <row r="445" spans="1:14" ht="36" x14ac:dyDescent="0.2">
      <c r="A445" s="91" t="s">
        <v>1</v>
      </c>
      <c r="B445" s="224" t="s">
        <v>2</v>
      </c>
      <c r="C445" s="224" t="s">
        <v>178</v>
      </c>
      <c r="D445" s="269" t="s">
        <v>3</v>
      </c>
      <c r="E445" s="23" t="s">
        <v>177</v>
      </c>
      <c r="F445" s="91" t="s">
        <v>4</v>
      </c>
      <c r="G445" s="267" t="s">
        <v>5</v>
      </c>
      <c r="H445" s="70" t="s">
        <v>6</v>
      </c>
      <c r="I445" s="268" t="s">
        <v>7</v>
      </c>
      <c r="J445" s="10" t="s">
        <v>112</v>
      </c>
      <c r="K445" s="92" t="s">
        <v>8</v>
      </c>
      <c r="L445" s="70" t="s">
        <v>9</v>
      </c>
      <c r="M445" s="70" t="s">
        <v>10</v>
      </c>
      <c r="N445" s="270" t="s">
        <v>11</v>
      </c>
    </row>
    <row r="446" spans="1:14" ht="84" x14ac:dyDescent="0.2">
      <c r="A446" s="29">
        <v>1</v>
      </c>
      <c r="B446" s="26" t="s">
        <v>359</v>
      </c>
      <c r="C446" s="55" t="s">
        <v>358</v>
      </c>
      <c r="D446" s="28"/>
      <c r="E446" s="28"/>
      <c r="F446" s="29" t="s">
        <v>14</v>
      </c>
      <c r="G446" s="30">
        <v>16</v>
      </c>
      <c r="H446" s="564"/>
      <c r="I446" s="731"/>
      <c r="J446" s="12">
        <f>H446*I446+H446</f>
        <v>0</v>
      </c>
      <c r="K446" s="11">
        <f>G446*H446</f>
        <v>0</v>
      </c>
      <c r="L446" s="12">
        <f>M446-K446</f>
        <v>0</v>
      </c>
      <c r="M446" s="242">
        <f>G446*J446</f>
        <v>0</v>
      </c>
      <c r="N446" s="561" t="s">
        <v>195</v>
      </c>
    </row>
    <row r="447" spans="1:14" x14ac:dyDescent="0.2">
      <c r="A447" s="25"/>
      <c r="B447" s="63"/>
      <c r="C447" s="63"/>
      <c r="D447" s="25"/>
      <c r="E447" s="25"/>
      <c r="F447" s="25"/>
      <c r="G447" s="64"/>
      <c r="H447" s="782" t="s">
        <v>39</v>
      </c>
      <c r="I447" s="732"/>
      <c r="J447" s="783"/>
      <c r="K447" s="784">
        <f>SUM(K446)</f>
        <v>0</v>
      </c>
      <c r="L447" s="785">
        <f>SUM(L446)</f>
        <v>0</v>
      </c>
      <c r="M447" s="543">
        <f>SUM(M446)</f>
        <v>0</v>
      </c>
      <c r="N447" s="645"/>
    </row>
    <row r="448" spans="1:14" x14ac:dyDescent="0.2">
      <c r="A448" s="27"/>
      <c r="B448" s="63"/>
      <c r="C448" s="63"/>
      <c r="D448" s="27"/>
      <c r="E448" s="27"/>
      <c r="F448" s="27"/>
      <c r="G448" s="34"/>
      <c r="H448" s="69"/>
      <c r="I448" s="60"/>
      <c r="J448" s="195"/>
      <c r="K448" s="56"/>
      <c r="L448" s="57"/>
      <c r="M448" s="258"/>
      <c r="N448" s="645"/>
    </row>
    <row r="449" spans="1:14" x14ac:dyDescent="0.2">
      <c r="A449" s="27"/>
      <c r="B449" s="71" t="s">
        <v>467</v>
      </c>
      <c r="C449" s="71"/>
      <c r="D449" s="4"/>
      <c r="E449" s="4"/>
      <c r="F449" s="27"/>
      <c r="G449" s="34"/>
      <c r="H449" s="239"/>
      <c r="I449" s="54"/>
      <c r="J449" s="195"/>
      <c r="K449" s="58"/>
      <c r="L449" s="59"/>
      <c r="M449" s="257"/>
    </row>
    <row r="450" spans="1:14" ht="36" x14ac:dyDescent="0.2">
      <c r="A450" s="224" t="s">
        <v>1</v>
      </c>
      <c r="B450" s="224" t="s">
        <v>2</v>
      </c>
      <c r="C450" s="224" t="s">
        <v>178</v>
      </c>
      <c r="D450" s="374" t="s">
        <v>3</v>
      </c>
      <c r="E450" s="23" t="s">
        <v>177</v>
      </c>
      <c r="F450" s="224" t="s">
        <v>4</v>
      </c>
      <c r="G450" s="375" t="s">
        <v>5</v>
      </c>
      <c r="H450" s="376" t="s">
        <v>6</v>
      </c>
      <c r="I450" s="377" t="s">
        <v>7</v>
      </c>
      <c r="J450" s="10" t="s">
        <v>112</v>
      </c>
      <c r="K450" s="378" t="s">
        <v>8</v>
      </c>
      <c r="L450" s="376" t="s">
        <v>9</v>
      </c>
      <c r="M450" s="376" t="s">
        <v>10</v>
      </c>
      <c r="N450" s="379" t="s">
        <v>11</v>
      </c>
    </row>
    <row r="451" spans="1:14" ht="106.5" customHeight="1" x14ac:dyDescent="0.2">
      <c r="A451" s="29">
        <v>1</v>
      </c>
      <c r="B451" s="55" t="s">
        <v>91</v>
      </c>
      <c r="C451" s="55" t="s">
        <v>293</v>
      </c>
      <c r="D451" s="51"/>
      <c r="E451" s="51"/>
      <c r="F451" s="51" t="s">
        <v>14</v>
      </c>
      <c r="G451" s="52">
        <v>10</v>
      </c>
      <c r="H451" s="240"/>
      <c r="I451" s="53"/>
      <c r="J451" s="12">
        <f t="shared" ref="J451:J455" si="140">H451*I451+H451</f>
        <v>0</v>
      </c>
      <c r="K451" s="11">
        <f t="shared" ref="K451:K455" si="141">G451*H451</f>
        <v>0</v>
      </c>
      <c r="L451" s="12">
        <f t="shared" ref="L451:L455" si="142">M451-K451</f>
        <v>0</v>
      </c>
      <c r="M451" s="242">
        <f t="shared" ref="M451:M455" si="143">G451*J451</f>
        <v>0</v>
      </c>
      <c r="N451" s="890" t="s">
        <v>334</v>
      </c>
    </row>
    <row r="452" spans="1:14" ht="93.75" customHeight="1" x14ac:dyDescent="0.2">
      <c r="A452" s="29">
        <v>2</v>
      </c>
      <c r="B452" s="55" t="s">
        <v>92</v>
      </c>
      <c r="C452" s="55" t="s">
        <v>292</v>
      </c>
      <c r="D452" s="51"/>
      <c r="E452" s="51"/>
      <c r="F452" s="51" t="s">
        <v>14</v>
      </c>
      <c r="G452" s="52">
        <v>25</v>
      </c>
      <c r="H452" s="240"/>
      <c r="I452" s="53"/>
      <c r="J452" s="12">
        <f t="shared" si="140"/>
        <v>0</v>
      </c>
      <c r="K452" s="11">
        <f t="shared" si="141"/>
        <v>0</v>
      </c>
      <c r="L452" s="12">
        <f t="shared" si="142"/>
        <v>0</v>
      </c>
      <c r="M452" s="242">
        <f t="shared" si="143"/>
        <v>0</v>
      </c>
      <c r="N452" s="892"/>
    </row>
    <row r="453" spans="1:14" ht="68.25" customHeight="1" x14ac:dyDescent="0.2">
      <c r="A453" s="29">
        <v>3</v>
      </c>
      <c r="B453" s="55" t="s">
        <v>93</v>
      </c>
      <c r="C453" s="55"/>
      <c r="D453" s="51"/>
      <c r="E453" s="51"/>
      <c r="F453" s="51" t="s">
        <v>14</v>
      </c>
      <c r="G453" s="52">
        <v>20</v>
      </c>
      <c r="H453" s="240"/>
      <c r="I453" s="53"/>
      <c r="J453" s="12">
        <f t="shared" si="140"/>
        <v>0</v>
      </c>
      <c r="K453" s="11">
        <f t="shared" si="141"/>
        <v>0</v>
      </c>
      <c r="L453" s="12">
        <f t="shared" si="142"/>
        <v>0</v>
      </c>
      <c r="M453" s="242">
        <f t="shared" si="143"/>
        <v>0</v>
      </c>
      <c r="N453" s="892"/>
    </row>
    <row r="454" spans="1:14" ht="66" customHeight="1" x14ac:dyDescent="0.2">
      <c r="A454" s="29">
        <v>4</v>
      </c>
      <c r="B454" s="55" t="s">
        <v>94</v>
      </c>
      <c r="C454" s="55" t="s">
        <v>294</v>
      </c>
      <c r="D454" s="51"/>
      <c r="E454" s="51"/>
      <c r="F454" s="51" t="s">
        <v>14</v>
      </c>
      <c r="G454" s="52">
        <v>20</v>
      </c>
      <c r="H454" s="240"/>
      <c r="I454" s="53"/>
      <c r="J454" s="12">
        <f t="shared" si="140"/>
        <v>0</v>
      </c>
      <c r="K454" s="11">
        <f t="shared" si="141"/>
        <v>0</v>
      </c>
      <c r="L454" s="12">
        <f t="shared" si="142"/>
        <v>0</v>
      </c>
      <c r="M454" s="242">
        <f t="shared" si="143"/>
        <v>0</v>
      </c>
      <c r="N454" s="892"/>
    </row>
    <row r="455" spans="1:14" ht="66" customHeight="1" x14ac:dyDescent="0.2">
      <c r="A455" s="67">
        <v>5</v>
      </c>
      <c r="B455" s="55" t="s">
        <v>305</v>
      </c>
      <c r="C455" s="55"/>
      <c r="D455" s="51"/>
      <c r="E455" s="51"/>
      <c r="F455" s="51" t="s">
        <v>14</v>
      </c>
      <c r="G455" s="52">
        <v>10</v>
      </c>
      <c r="H455" s="240"/>
      <c r="I455" s="53"/>
      <c r="J455" s="12">
        <f t="shared" si="140"/>
        <v>0</v>
      </c>
      <c r="K455" s="11">
        <f t="shared" si="141"/>
        <v>0</v>
      </c>
      <c r="L455" s="12">
        <f t="shared" si="142"/>
        <v>0</v>
      </c>
      <c r="M455" s="242">
        <f t="shared" si="143"/>
        <v>0</v>
      </c>
      <c r="N455" s="891"/>
    </row>
    <row r="456" spans="1:14" x14ac:dyDescent="0.2">
      <c r="A456" s="25"/>
      <c r="B456" s="63"/>
      <c r="C456" s="63"/>
      <c r="D456" s="25"/>
      <c r="E456" s="25"/>
      <c r="F456" s="25"/>
      <c r="G456" s="64"/>
      <c r="H456" s="241" t="s">
        <v>39</v>
      </c>
      <c r="I456" s="65"/>
      <c r="J456" s="196"/>
      <c r="K456" s="687">
        <f>SUM(K451:K455)</f>
        <v>0</v>
      </c>
      <c r="L456" s="688">
        <f>SUM(L451:L455)</f>
        <v>0</v>
      </c>
      <c r="M456" s="689">
        <f>SUM(M451:M455)</f>
        <v>0</v>
      </c>
      <c r="N456" s="203"/>
    </row>
    <row r="457" spans="1:14" x14ac:dyDescent="0.2">
      <c r="A457" s="304"/>
      <c r="B457" s="298"/>
      <c r="C457" s="298"/>
      <c r="D457" s="304"/>
      <c r="E457" s="304"/>
      <c r="F457" s="304"/>
      <c r="G457" s="305"/>
      <c r="H457" s="294"/>
      <c r="I457" s="351"/>
      <c r="J457" s="352"/>
      <c r="K457" s="362"/>
      <c r="L457" s="363"/>
      <c r="M457" s="364"/>
      <c r="N457" s="644"/>
    </row>
    <row r="458" spans="1:14" x14ac:dyDescent="0.2">
      <c r="A458" s="67"/>
      <c r="B458" s="68"/>
      <c r="C458" s="68"/>
      <c r="D458" s="25"/>
      <c r="E458" s="25"/>
      <c r="F458" s="118"/>
      <c r="G458" s="119"/>
      <c r="H458" s="239"/>
      <c r="I458" s="120"/>
      <c r="J458" s="197"/>
      <c r="K458" s="121"/>
      <c r="L458" s="122"/>
      <c r="M458" s="260"/>
      <c r="N458" s="645"/>
    </row>
    <row r="459" spans="1:14" x14ac:dyDescent="0.2">
      <c r="A459" s="27"/>
      <c r="B459" s="71" t="s">
        <v>468</v>
      </c>
      <c r="C459" s="71"/>
      <c r="D459" s="206"/>
      <c r="E459" s="206"/>
      <c r="F459" s="27"/>
      <c r="G459" s="34"/>
      <c r="H459" s="239"/>
      <c r="I459" s="54"/>
      <c r="J459" s="195"/>
      <c r="K459" s="58"/>
      <c r="L459" s="59"/>
      <c r="M459" s="257"/>
    </row>
    <row r="460" spans="1:14" ht="36" x14ac:dyDescent="0.2">
      <c r="A460" s="224" t="s">
        <v>1</v>
      </c>
      <c r="B460" s="224" t="s">
        <v>2</v>
      </c>
      <c r="C460" s="224" t="s">
        <v>178</v>
      </c>
      <c r="D460" s="374" t="s">
        <v>3</v>
      </c>
      <c r="E460" s="23" t="s">
        <v>177</v>
      </c>
      <c r="F460" s="224" t="s">
        <v>4</v>
      </c>
      <c r="G460" s="375" t="s">
        <v>5</v>
      </c>
      <c r="H460" s="376" t="s">
        <v>6</v>
      </c>
      <c r="I460" s="377" t="s">
        <v>7</v>
      </c>
      <c r="J460" s="10" t="s">
        <v>112</v>
      </c>
      <c r="K460" s="378" t="s">
        <v>8</v>
      </c>
      <c r="L460" s="376" t="s">
        <v>9</v>
      </c>
      <c r="M460" s="376" t="s">
        <v>10</v>
      </c>
      <c r="N460" s="379" t="s">
        <v>11</v>
      </c>
    </row>
    <row r="461" spans="1:14" ht="33" customHeight="1" x14ac:dyDescent="0.2">
      <c r="A461" s="29">
        <v>1</v>
      </c>
      <c r="B461" s="55" t="s">
        <v>375</v>
      </c>
      <c r="C461" s="55" t="s">
        <v>376</v>
      </c>
      <c r="D461" s="51"/>
      <c r="E461" s="51"/>
      <c r="F461" s="51" t="s">
        <v>14</v>
      </c>
      <c r="G461" s="52">
        <v>200</v>
      </c>
      <c r="H461" s="240"/>
      <c r="I461" s="53"/>
      <c r="J461" s="12">
        <f t="shared" ref="J461:J462" si="144">H461*I461+H461</f>
        <v>0</v>
      </c>
      <c r="K461" s="11">
        <f t="shared" ref="K461:K462" si="145">G461*H461</f>
        <v>0</v>
      </c>
      <c r="L461" s="12">
        <f t="shared" ref="L461:L462" si="146">M461-K461</f>
        <v>0</v>
      </c>
      <c r="M461" s="242">
        <f t="shared" ref="M461:M462" si="147">G461*J461</f>
        <v>0</v>
      </c>
      <c r="N461" s="203" t="s">
        <v>399</v>
      </c>
    </row>
    <row r="462" spans="1:14" ht="30.75" customHeight="1" x14ac:dyDescent="0.2">
      <c r="A462" s="29">
        <v>2</v>
      </c>
      <c r="B462" s="55" t="s">
        <v>374</v>
      </c>
      <c r="C462" s="55"/>
      <c r="D462" s="51"/>
      <c r="E462" s="51"/>
      <c r="F462" s="51" t="s">
        <v>14</v>
      </c>
      <c r="G462" s="52">
        <v>500</v>
      </c>
      <c r="H462" s="240"/>
      <c r="I462" s="53"/>
      <c r="J462" s="12">
        <f t="shared" si="144"/>
        <v>0</v>
      </c>
      <c r="K462" s="11">
        <f t="shared" si="145"/>
        <v>0</v>
      </c>
      <c r="L462" s="12">
        <f t="shared" si="146"/>
        <v>0</v>
      </c>
      <c r="M462" s="242">
        <f t="shared" si="147"/>
        <v>0</v>
      </c>
      <c r="N462" s="203" t="s">
        <v>399</v>
      </c>
    </row>
    <row r="463" spans="1:14" x14ac:dyDescent="0.2">
      <c r="A463" s="67"/>
      <c r="B463" s="68"/>
      <c r="C463" s="68"/>
      <c r="D463" s="25"/>
      <c r="E463" s="25"/>
      <c r="F463" s="118"/>
      <c r="G463" s="119"/>
      <c r="H463" s="241" t="s">
        <v>39</v>
      </c>
      <c r="I463" s="65"/>
      <c r="J463" s="196"/>
      <c r="K463" s="201">
        <f>SUM(K461:K462)</f>
        <v>0</v>
      </c>
      <c r="L463" s="202">
        <f>SUM(L461:L462)</f>
        <v>0</v>
      </c>
      <c r="M463" s="261">
        <f>SUM(M461:M462)</f>
        <v>0</v>
      </c>
      <c r="N463" s="645"/>
    </row>
    <row r="464" spans="1:14" x14ac:dyDescent="0.2">
      <c r="A464" s="365"/>
      <c r="B464" s="287"/>
      <c r="C464" s="287"/>
      <c r="D464" s="304"/>
      <c r="E464" s="304"/>
      <c r="F464" s="366"/>
      <c r="G464" s="367"/>
      <c r="H464" s="294"/>
      <c r="I464" s="368"/>
      <c r="J464" s="369"/>
      <c r="K464" s="370"/>
      <c r="L464" s="371"/>
      <c r="M464" s="372"/>
      <c r="N464" s="644"/>
    </row>
    <row r="465" spans="1:16" x14ac:dyDescent="0.2">
      <c r="A465" s="25"/>
      <c r="B465" s="63"/>
      <c r="C465" s="63"/>
      <c r="D465" s="25"/>
      <c r="E465" s="25"/>
      <c r="F465" s="25"/>
      <c r="G465" s="64"/>
      <c r="H465" s="69"/>
      <c r="I465" s="65"/>
      <c r="J465" s="193"/>
      <c r="K465" s="108"/>
      <c r="L465" s="109"/>
      <c r="M465" s="259"/>
      <c r="N465" s="645"/>
    </row>
    <row r="466" spans="1:16" x14ac:dyDescent="0.2">
      <c r="A466" s="25"/>
      <c r="B466" s="63"/>
      <c r="C466" s="63"/>
      <c r="D466" s="25"/>
      <c r="E466" s="25"/>
      <c r="F466" s="25"/>
      <c r="G466" s="64"/>
      <c r="H466" s="69"/>
      <c r="I466" s="65"/>
      <c r="J466" s="193"/>
      <c r="K466" s="108"/>
      <c r="L466" s="109"/>
      <c r="M466" s="259"/>
      <c r="N466" s="645"/>
    </row>
    <row r="467" spans="1:16" x14ac:dyDescent="0.2">
      <c r="A467" s="27"/>
      <c r="B467" s="71" t="s">
        <v>469</v>
      </c>
      <c r="C467" s="71"/>
      <c r="D467" s="206"/>
      <c r="E467" s="206"/>
      <c r="F467" s="27"/>
      <c r="G467" s="34"/>
      <c r="H467" s="239"/>
      <c r="I467" s="54"/>
      <c r="J467" s="195"/>
      <c r="K467" s="58"/>
      <c r="L467" s="59"/>
      <c r="M467" s="257"/>
    </row>
    <row r="468" spans="1:16" ht="36" x14ac:dyDescent="0.2">
      <c r="A468" s="224" t="s">
        <v>1</v>
      </c>
      <c r="B468" s="224" t="s">
        <v>2</v>
      </c>
      <c r="C468" s="224" t="s">
        <v>178</v>
      </c>
      <c r="D468" s="374" t="s">
        <v>3</v>
      </c>
      <c r="E468" s="23" t="s">
        <v>177</v>
      </c>
      <c r="F468" s="224" t="s">
        <v>4</v>
      </c>
      <c r="G468" s="375" t="s">
        <v>5</v>
      </c>
      <c r="H468" s="376" t="s">
        <v>6</v>
      </c>
      <c r="I468" s="377" t="s">
        <v>7</v>
      </c>
      <c r="J468" s="10" t="s">
        <v>112</v>
      </c>
      <c r="K468" s="378" t="s">
        <v>8</v>
      </c>
      <c r="L468" s="376" t="s">
        <v>9</v>
      </c>
      <c r="M468" s="376" t="s">
        <v>10</v>
      </c>
      <c r="N468" s="379" t="s">
        <v>11</v>
      </c>
    </row>
    <row r="469" spans="1:16" ht="31.5" customHeight="1" x14ac:dyDescent="0.2">
      <c r="A469" s="29">
        <v>1</v>
      </c>
      <c r="B469" s="55" t="s">
        <v>306</v>
      </c>
      <c r="C469" s="55"/>
      <c r="D469" s="51"/>
      <c r="E469" s="51"/>
      <c r="F469" s="51" t="s">
        <v>14</v>
      </c>
      <c r="G469" s="52">
        <v>700</v>
      </c>
      <c r="H469" s="240"/>
      <c r="I469" s="53"/>
      <c r="J469" s="12">
        <f t="shared" ref="J469:J472" si="148">H469*I469+H469</f>
        <v>0</v>
      </c>
      <c r="K469" s="11">
        <f t="shared" ref="K469:K472" si="149">G469*H469</f>
        <v>0</v>
      </c>
      <c r="L469" s="12">
        <f t="shared" ref="L469:L472" si="150">M469-K469</f>
        <v>0</v>
      </c>
      <c r="M469" s="242">
        <f t="shared" ref="M469:M472" si="151">G469*J469</f>
        <v>0</v>
      </c>
      <c r="N469" s="203" t="s">
        <v>195</v>
      </c>
    </row>
    <row r="470" spans="1:16" ht="31.5" customHeight="1" x14ac:dyDescent="0.2">
      <c r="A470" s="29">
        <v>2</v>
      </c>
      <c r="B470" s="55" t="s">
        <v>132</v>
      </c>
      <c r="C470" s="55"/>
      <c r="D470" s="51"/>
      <c r="E470" s="51"/>
      <c r="F470" s="51" t="s">
        <v>14</v>
      </c>
      <c r="G470" s="52">
        <v>500</v>
      </c>
      <c r="H470" s="240"/>
      <c r="I470" s="53"/>
      <c r="J470" s="12">
        <f t="shared" si="148"/>
        <v>0</v>
      </c>
      <c r="K470" s="11">
        <f t="shared" si="149"/>
        <v>0</v>
      </c>
      <c r="L470" s="12">
        <f t="shared" si="150"/>
        <v>0</v>
      </c>
      <c r="M470" s="242">
        <f t="shared" si="151"/>
        <v>0</v>
      </c>
      <c r="N470" s="203" t="s">
        <v>361</v>
      </c>
    </row>
    <row r="471" spans="1:16" ht="77.25" customHeight="1" x14ac:dyDescent="0.2">
      <c r="A471" s="29">
        <v>3</v>
      </c>
      <c r="B471" s="55" t="s">
        <v>369</v>
      </c>
      <c r="C471" s="55" t="s">
        <v>360</v>
      </c>
      <c r="D471" s="51"/>
      <c r="E471" s="51"/>
      <c r="F471" s="51" t="s">
        <v>14</v>
      </c>
      <c r="G471" s="52">
        <v>30</v>
      </c>
      <c r="H471" s="240"/>
      <c r="I471" s="53"/>
      <c r="J471" s="12">
        <f t="shared" si="148"/>
        <v>0</v>
      </c>
      <c r="K471" s="11">
        <f t="shared" si="149"/>
        <v>0</v>
      </c>
      <c r="L471" s="12">
        <f t="shared" si="150"/>
        <v>0</v>
      </c>
      <c r="M471" s="242">
        <f t="shared" si="151"/>
        <v>0</v>
      </c>
      <c r="N471" s="203" t="s">
        <v>195</v>
      </c>
    </row>
    <row r="472" spans="1:16" ht="46.5" customHeight="1" x14ac:dyDescent="0.2">
      <c r="A472" s="29">
        <v>4</v>
      </c>
      <c r="B472" s="55" t="s">
        <v>307</v>
      </c>
      <c r="C472" s="55"/>
      <c r="D472" s="51"/>
      <c r="E472" s="51"/>
      <c r="F472" s="51" t="s">
        <v>14</v>
      </c>
      <c r="G472" s="52">
        <v>15</v>
      </c>
      <c r="H472" s="240"/>
      <c r="I472" s="53"/>
      <c r="J472" s="12">
        <f t="shared" si="148"/>
        <v>0</v>
      </c>
      <c r="K472" s="11">
        <f t="shared" si="149"/>
        <v>0</v>
      </c>
      <c r="L472" s="12">
        <f t="shared" si="150"/>
        <v>0</v>
      </c>
      <c r="M472" s="242">
        <f t="shared" si="151"/>
        <v>0</v>
      </c>
      <c r="N472" s="203" t="s">
        <v>361</v>
      </c>
    </row>
    <row r="473" spans="1:16" x14ac:dyDescent="0.2">
      <c r="A473" s="67"/>
      <c r="B473" s="68"/>
      <c r="C473" s="68"/>
      <c r="D473" s="25"/>
      <c r="E473" s="25"/>
      <c r="F473" s="118"/>
      <c r="G473" s="119"/>
      <c r="H473" s="241" t="s">
        <v>39</v>
      </c>
      <c r="I473" s="65"/>
      <c r="J473" s="196"/>
      <c r="K473" s="201">
        <f>SUM(K469:K472)</f>
        <v>0</v>
      </c>
      <c r="L473" s="202">
        <f>SUM(L469:L472)</f>
        <v>0</v>
      </c>
      <c r="M473" s="261">
        <f>SUM(M469:M472)</f>
        <v>0</v>
      </c>
      <c r="N473" s="645"/>
    </row>
    <row r="474" spans="1:16" x14ac:dyDescent="0.2">
      <c r="A474" s="25"/>
      <c r="B474" s="63"/>
      <c r="C474" s="63"/>
      <c r="D474" s="25"/>
      <c r="E474" s="25"/>
      <c r="F474" s="25"/>
      <c r="G474" s="64"/>
      <c r="H474" s="69"/>
      <c r="I474" s="65"/>
      <c r="J474" s="193"/>
      <c r="K474" s="108"/>
      <c r="L474" s="109"/>
      <c r="M474" s="259"/>
      <c r="N474" s="645"/>
    </row>
    <row r="475" spans="1:16" x14ac:dyDescent="0.2">
      <c r="A475" s="67"/>
      <c r="B475" s="68"/>
      <c r="C475" s="68"/>
      <c r="D475" s="25"/>
      <c r="E475" s="25"/>
      <c r="F475" s="118"/>
      <c r="G475" s="119"/>
      <c r="H475" s="69"/>
      <c r="I475" s="65"/>
      <c r="J475" s="196"/>
      <c r="K475" s="108"/>
      <c r="L475" s="109"/>
      <c r="M475" s="259"/>
      <c r="N475" s="645"/>
    </row>
    <row r="476" spans="1:16" x14ac:dyDescent="0.2">
      <c r="A476" s="67"/>
      <c r="B476" s="68"/>
      <c r="C476" s="68"/>
      <c r="D476" s="25"/>
      <c r="E476" s="25"/>
      <c r="F476" s="118"/>
      <c r="G476" s="119"/>
      <c r="H476" s="239"/>
      <c r="I476" s="65"/>
      <c r="J476" s="196"/>
      <c r="K476" s="108"/>
      <c r="L476" s="109"/>
      <c r="M476" s="259"/>
      <c r="N476" s="645"/>
      <c r="P476" s="3"/>
    </row>
    <row r="477" spans="1:16" x14ac:dyDescent="0.2">
      <c r="A477" s="27"/>
      <c r="B477" s="71" t="s">
        <v>470</v>
      </c>
      <c r="C477" s="71"/>
      <c r="D477" s="206"/>
      <c r="E477" s="206"/>
      <c r="F477" s="27"/>
      <c r="G477" s="34"/>
      <c r="H477" s="239"/>
      <c r="I477" s="54"/>
      <c r="J477" s="195"/>
      <c r="K477" s="58"/>
      <c r="L477" s="59"/>
      <c r="M477" s="257"/>
    </row>
    <row r="478" spans="1:16" ht="36" x14ac:dyDescent="0.2">
      <c r="A478" s="224" t="s">
        <v>1</v>
      </c>
      <c r="B478" s="224" t="s">
        <v>2</v>
      </c>
      <c r="C478" s="224" t="s">
        <v>178</v>
      </c>
      <c r="D478" s="374" t="s">
        <v>3</v>
      </c>
      <c r="E478" s="23" t="s">
        <v>177</v>
      </c>
      <c r="F478" s="224" t="s">
        <v>4</v>
      </c>
      <c r="G478" s="375" t="s">
        <v>5</v>
      </c>
      <c r="H478" s="376" t="s">
        <v>6</v>
      </c>
      <c r="I478" s="377" t="s">
        <v>7</v>
      </c>
      <c r="J478" s="10" t="s">
        <v>112</v>
      </c>
      <c r="K478" s="378" t="s">
        <v>8</v>
      </c>
      <c r="L478" s="376" t="s">
        <v>9</v>
      </c>
      <c r="M478" s="376" t="s">
        <v>10</v>
      </c>
      <c r="N478" s="379" t="s">
        <v>11</v>
      </c>
    </row>
    <row r="479" spans="1:16" ht="36" x14ac:dyDescent="0.2">
      <c r="A479" s="29">
        <v>1</v>
      </c>
      <c r="B479" s="55" t="s">
        <v>150</v>
      </c>
      <c r="C479" s="55" t="s">
        <v>194</v>
      </c>
      <c r="D479" s="28"/>
      <c r="E479" s="28"/>
      <c r="F479" s="51" t="s">
        <v>14</v>
      </c>
      <c r="G479" s="52">
        <v>600</v>
      </c>
      <c r="H479" s="240"/>
      <c r="I479" s="53"/>
      <c r="J479" s="12">
        <f t="shared" ref="J479:J481" si="152">H479*I479+H479</f>
        <v>0</v>
      </c>
      <c r="K479" s="11">
        <f t="shared" ref="K479:K481" si="153">G479*H479</f>
        <v>0</v>
      </c>
      <c r="L479" s="12">
        <f t="shared" ref="L479:L481" si="154">M479-K479</f>
        <v>0</v>
      </c>
      <c r="M479" s="242">
        <f t="shared" ref="M479:M481" si="155">G479*J479</f>
        <v>0</v>
      </c>
      <c r="N479" s="203">
        <v>1</v>
      </c>
    </row>
    <row r="480" spans="1:16" ht="36" x14ac:dyDescent="0.2">
      <c r="A480" s="29">
        <v>2</v>
      </c>
      <c r="B480" s="55" t="s">
        <v>151</v>
      </c>
      <c r="C480" s="55" t="s">
        <v>194</v>
      </c>
      <c r="D480" s="28"/>
      <c r="E480" s="28"/>
      <c r="F480" s="51" t="s">
        <v>186</v>
      </c>
      <c r="G480" s="52">
        <v>500</v>
      </c>
      <c r="H480" s="240"/>
      <c r="I480" s="53"/>
      <c r="J480" s="12">
        <f t="shared" si="152"/>
        <v>0</v>
      </c>
      <c r="K480" s="11">
        <f t="shared" si="153"/>
        <v>0</v>
      </c>
      <c r="L480" s="12">
        <f t="shared" si="154"/>
        <v>0</v>
      </c>
      <c r="M480" s="242">
        <f t="shared" si="155"/>
        <v>0</v>
      </c>
      <c r="N480" s="203">
        <v>1</v>
      </c>
    </row>
    <row r="481" spans="1:14" ht="36" x14ac:dyDescent="0.2">
      <c r="A481" s="29">
        <v>3</v>
      </c>
      <c r="B481" s="55" t="s">
        <v>187</v>
      </c>
      <c r="C481" s="55" t="s">
        <v>194</v>
      </c>
      <c r="D481" s="28"/>
      <c r="E481" s="28"/>
      <c r="F481" s="51" t="s">
        <v>186</v>
      </c>
      <c r="G481" s="52">
        <v>200</v>
      </c>
      <c r="H481" s="240"/>
      <c r="I481" s="53"/>
      <c r="J481" s="12">
        <f t="shared" si="152"/>
        <v>0</v>
      </c>
      <c r="K481" s="11">
        <f t="shared" si="153"/>
        <v>0</v>
      </c>
      <c r="L481" s="12">
        <f t="shared" si="154"/>
        <v>0</v>
      </c>
      <c r="M481" s="242">
        <f t="shared" si="155"/>
        <v>0</v>
      </c>
      <c r="N481" s="203">
        <v>1</v>
      </c>
    </row>
    <row r="482" spans="1:14" x14ac:dyDescent="0.2">
      <c r="A482" s="67"/>
      <c r="B482" s="68"/>
      <c r="C482" s="68"/>
      <c r="D482" s="25"/>
      <c r="E482" s="25"/>
      <c r="F482" s="118"/>
      <c r="G482" s="119"/>
      <c r="H482" s="241" t="s">
        <v>39</v>
      </c>
      <c r="I482" s="65"/>
      <c r="J482" s="196"/>
      <c r="K482" s="201">
        <f>SUM(K479:K481)</f>
        <v>0</v>
      </c>
      <c r="L482" s="202">
        <f>SUM(L479:L481)</f>
        <v>0</v>
      </c>
      <c r="M482" s="261">
        <f>SUM(M479:M481)</f>
        <v>0</v>
      </c>
      <c r="N482" s="645"/>
    </row>
    <row r="483" spans="1:14" x14ac:dyDescent="0.2">
      <c r="A483" s="172"/>
      <c r="B483" s="173"/>
      <c r="C483" s="173"/>
      <c r="D483" s="111"/>
      <c r="E483" s="111"/>
      <c r="F483" s="174"/>
      <c r="G483" s="175"/>
      <c r="H483" s="221"/>
      <c r="I483" s="112"/>
      <c r="J483" s="193"/>
      <c r="K483" s="222"/>
      <c r="L483" s="223"/>
      <c r="M483" s="262"/>
      <c r="N483" s="648"/>
    </row>
    <row r="484" spans="1:14" x14ac:dyDescent="0.2">
      <c r="A484" s="365"/>
      <c r="B484" s="287"/>
      <c r="C484" s="287"/>
      <c r="D484" s="304"/>
      <c r="E484" s="304"/>
      <c r="F484" s="366"/>
      <c r="G484" s="367"/>
      <c r="H484" s="294"/>
      <c r="I484" s="351"/>
      <c r="J484" s="352"/>
      <c r="K484" s="362"/>
      <c r="L484" s="363"/>
      <c r="M484" s="364"/>
      <c r="N484" s="644"/>
    </row>
    <row r="485" spans="1:14" x14ac:dyDescent="0.2">
      <c r="A485" s="172"/>
      <c r="B485" s="173"/>
      <c r="C485" s="173"/>
      <c r="D485" s="111"/>
      <c r="E485" s="111"/>
      <c r="F485" s="174"/>
      <c r="G485" s="175"/>
      <c r="H485" s="221"/>
      <c r="I485" s="112"/>
      <c r="J485" s="193"/>
      <c r="K485" s="222"/>
      <c r="L485" s="223"/>
      <c r="M485" s="262"/>
      <c r="N485" s="648"/>
    </row>
    <row r="486" spans="1:14" x14ac:dyDescent="0.2">
      <c r="A486" s="297"/>
      <c r="B486" s="71" t="s">
        <v>471</v>
      </c>
      <c r="C486" s="71"/>
      <c r="D486" s="206"/>
      <c r="E486" s="206"/>
      <c r="F486" s="27"/>
      <c r="G486" s="34"/>
      <c r="H486" s="239"/>
      <c r="I486" s="54"/>
      <c r="J486" s="195"/>
      <c r="K486" s="58"/>
      <c r="L486" s="59"/>
      <c r="M486" s="257"/>
    </row>
    <row r="487" spans="1:14" ht="36" x14ac:dyDescent="0.2">
      <c r="A487" s="274" t="s">
        <v>1</v>
      </c>
      <c r="B487" s="224" t="s">
        <v>2</v>
      </c>
      <c r="C487" s="224" t="s">
        <v>178</v>
      </c>
      <c r="D487" s="374" t="s">
        <v>3</v>
      </c>
      <c r="E487" s="23" t="s">
        <v>177</v>
      </c>
      <c r="F487" s="224" t="s">
        <v>4</v>
      </c>
      <c r="G487" s="375" t="s">
        <v>5</v>
      </c>
      <c r="H487" s="376" t="s">
        <v>6</v>
      </c>
      <c r="I487" s="377" t="s">
        <v>7</v>
      </c>
      <c r="J487" s="10" t="s">
        <v>112</v>
      </c>
      <c r="K487" s="378" t="s">
        <v>8</v>
      </c>
      <c r="L487" s="376" t="s">
        <v>9</v>
      </c>
      <c r="M487" s="376" t="s">
        <v>10</v>
      </c>
      <c r="N487" s="379" t="s">
        <v>11</v>
      </c>
    </row>
    <row r="488" spans="1:14" ht="108" x14ac:dyDescent="0.2">
      <c r="A488" s="347">
        <v>1</v>
      </c>
      <c r="B488" s="55" t="s">
        <v>156</v>
      </c>
      <c r="C488" s="55" t="s">
        <v>337</v>
      </c>
      <c r="D488" s="51"/>
      <c r="E488" s="51"/>
      <c r="F488" s="51" t="s">
        <v>14</v>
      </c>
      <c r="G488" s="52">
        <v>240</v>
      </c>
      <c r="H488" s="240"/>
      <c r="I488" s="53"/>
      <c r="J488" s="12">
        <f>H488*I488+H488</f>
        <v>0</v>
      </c>
      <c r="K488" s="11">
        <f>G488*H488</f>
        <v>0</v>
      </c>
      <c r="L488" s="12">
        <f>M488-K488</f>
        <v>0</v>
      </c>
      <c r="M488" s="242">
        <f>G488*J488</f>
        <v>0</v>
      </c>
      <c r="N488" s="203" t="s">
        <v>195</v>
      </c>
    </row>
    <row r="489" spans="1:14" x14ac:dyDescent="0.2">
      <c r="A489" s="365"/>
      <c r="B489" s="68"/>
      <c r="C489" s="68"/>
      <c r="D489" s="25"/>
      <c r="E489" s="25"/>
      <c r="F489" s="118"/>
      <c r="G489" s="119"/>
      <c r="H489" s="241" t="s">
        <v>39</v>
      </c>
      <c r="I489" s="65"/>
      <c r="J489" s="196"/>
      <c r="K489" s="201">
        <f>SUM(K488:K488)</f>
        <v>0</v>
      </c>
      <c r="L489" s="202">
        <f>SUM(L488:L488)</f>
        <v>0</v>
      </c>
      <c r="M489" s="261">
        <f>SUM(M488:M488)</f>
        <v>0</v>
      </c>
      <c r="N489" s="645"/>
    </row>
    <row r="490" spans="1:14" x14ac:dyDescent="0.2">
      <c r="A490" s="365"/>
      <c r="B490" s="287"/>
      <c r="C490" s="287"/>
      <c r="D490" s="304"/>
      <c r="E490" s="304"/>
      <c r="F490" s="366"/>
      <c r="G490" s="367"/>
      <c r="H490" s="294"/>
      <c r="I490" s="351"/>
      <c r="J490" s="352"/>
      <c r="K490" s="362"/>
      <c r="L490" s="363"/>
      <c r="M490" s="364"/>
      <c r="N490" s="644"/>
    </row>
    <row r="491" spans="1:14" x14ac:dyDescent="0.2">
      <c r="A491" s="27"/>
      <c r="B491" s="71" t="s">
        <v>472</v>
      </c>
      <c r="C491" s="71"/>
      <c r="D491" s="206"/>
      <c r="E491" s="206"/>
      <c r="F491" s="27"/>
      <c r="G491" s="34"/>
      <c r="H491" s="239"/>
      <c r="I491" s="54"/>
      <c r="J491" s="195"/>
      <c r="K491" s="58"/>
      <c r="L491" s="59"/>
      <c r="M491" s="257"/>
    </row>
    <row r="492" spans="1:14" ht="36" x14ac:dyDescent="0.2">
      <c r="A492" s="224" t="s">
        <v>1</v>
      </c>
      <c r="B492" s="224" t="s">
        <v>2</v>
      </c>
      <c r="C492" s="224" t="s">
        <v>178</v>
      </c>
      <c r="D492" s="374" t="s">
        <v>3</v>
      </c>
      <c r="E492" s="23" t="s">
        <v>177</v>
      </c>
      <c r="F492" s="224" t="s">
        <v>4</v>
      </c>
      <c r="G492" s="375" t="s">
        <v>5</v>
      </c>
      <c r="H492" s="376" t="s">
        <v>6</v>
      </c>
      <c r="I492" s="377" t="s">
        <v>7</v>
      </c>
      <c r="J492" s="10" t="s">
        <v>112</v>
      </c>
      <c r="K492" s="378" t="s">
        <v>8</v>
      </c>
      <c r="L492" s="376" t="s">
        <v>9</v>
      </c>
      <c r="M492" s="376" t="s">
        <v>10</v>
      </c>
      <c r="N492" s="379" t="s">
        <v>11</v>
      </c>
    </row>
    <row r="493" spans="1:14" ht="72" x14ac:dyDescent="0.2">
      <c r="A493" s="29">
        <v>1</v>
      </c>
      <c r="B493" s="55" t="s">
        <v>356</v>
      </c>
      <c r="C493" s="55" t="s">
        <v>264</v>
      </c>
      <c r="D493" s="51"/>
      <c r="E493" s="51"/>
      <c r="F493" s="51" t="s">
        <v>159</v>
      </c>
      <c r="G493" s="52">
        <v>35</v>
      </c>
      <c r="H493" s="240"/>
      <c r="I493" s="53"/>
      <c r="J493" s="12">
        <f t="shared" ref="J493:J497" si="156">H493*I493+H493</f>
        <v>0</v>
      </c>
      <c r="K493" s="11">
        <f t="shared" ref="K493:K497" si="157">G493*H493</f>
        <v>0</v>
      </c>
      <c r="L493" s="12">
        <f t="shared" ref="L493:L497" si="158">M493-K493</f>
        <v>0</v>
      </c>
      <c r="M493" s="242">
        <f t="shared" ref="M493:M497" si="159">G493*J493</f>
        <v>0</v>
      </c>
      <c r="N493" s="890" t="s">
        <v>334</v>
      </c>
    </row>
    <row r="494" spans="1:14" x14ac:dyDescent="0.2">
      <c r="A494" s="29">
        <v>2</v>
      </c>
      <c r="B494" s="55" t="s">
        <v>174</v>
      </c>
      <c r="C494" s="55"/>
      <c r="D494" s="51"/>
      <c r="E494" s="51"/>
      <c r="F494" s="51" t="s">
        <v>14</v>
      </c>
      <c r="G494" s="52">
        <v>35</v>
      </c>
      <c r="H494" s="240"/>
      <c r="I494" s="53"/>
      <c r="J494" s="12">
        <f t="shared" si="156"/>
        <v>0</v>
      </c>
      <c r="K494" s="11">
        <f t="shared" si="157"/>
        <v>0</v>
      </c>
      <c r="L494" s="12">
        <f t="shared" si="158"/>
        <v>0</v>
      </c>
      <c r="M494" s="242">
        <f t="shared" si="159"/>
        <v>0</v>
      </c>
      <c r="N494" s="892"/>
    </row>
    <row r="495" spans="1:14" ht="24" x14ac:dyDescent="0.2">
      <c r="A495" s="29">
        <v>3</v>
      </c>
      <c r="B495" s="55" t="s">
        <v>175</v>
      </c>
      <c r="C495" s="55"/>
      <c r="D495" s="51"/>
      <c r="E495" s="51"/>
      <c r="F495" s="51" t="s">
        <v>21</v>
      </c>
      <c r="G495" s="52">
        <v>35</v>
      </c>
      <c r="H495" s="240"/>
      <c r="I495" s="53"/>
      <c r="J495" s="12">
        <f t="shared" si="156"/>
        <v>0</v>
      </c>
      <c r="K495" s="11">
        <f t="shared" si="157"/>
        <v>0</v>
      </c>
      <c r="L495" s="12">
        <f t="shared" si="158"/>
        <v>0</v>
      </c>
      <c r="M495" s="242">
        <f t="shared" si="159"/>
        <v>0</v>
      </c>
      <c r="N495" s="892"/>
    </row>
    <row r="496" spans="1:14" ht="24" x14ac:dyDescent="0.2">
      <c r="A496" s="29">
        <v>4</v>
      </c>
      <c r="B496" s="55" t="s">
        <v>157</v>
      </c>
      <c r="C496" s="55"/>
      <c r="D496" s="51"/>
      <c r="E496" s="51"/>
      <c r="F496" s="51" t="s">
        <v>14</v>
      </c>
      <c r="G496" s="52">
        <v>10</v>
      </c>
      <c r="H496" s="240"/>
      <c r="I496" s="53"/>
      <c r="J496" s="12">
        <f t="shared" si="156"/>
        <v>0</v>
      </c>
      <c r="K496" s="11">
        <f t="shared" si="157"/>
        <v>0</v>
      </c>
      <c r="L496" s="12">
        <f t="shared" si="158"/>
        <v>0</v>
      </c>
      <c r="M496" s="242">
        <f t="shared" si="159"/>
        <v>0</v>
      </c>
      <c r="N496" s="892"/>
    </row>
    <row r="497" spans="1:14" x14ac:dyDescent="0.2">
      <c r="A497" s="29">
        <v>5</v>
      </c>
      <c r="B497" s="55" t="s">
        <v>158</v>
      </c>
      <c r="C497" s="55"/>
      <c r="D497" s="51"/>
      <c r="E497" s="51"/>
      <c r="F497" s="51" t="s">
        <v>14</v>
      </c>
      <c r="G497" s="52">
        <v>6</v>
      </c>
      <c r="H497" s="240"/>
      <c r="I497" s="53"/>
      <c r="J497" s="12">
        <f t="shared" si="156"/>
        <v>0</v>
      </c>
      <c r="K497" s="11">
        <f t="shared" si="157"/>
        <v>0</v>
      </c>
      <c r="L497" s="12">
        <f t="shared" si="158"/>
        <v>0</v>
      </c>
      <c r="M497" s="242">
        <f t="shared" si="159"/>
        <v>0</v>
      </c>
      <c r="N497" s="891"/>
    </row>
    <row r="498" spans="1:14" x14ac:dyDescent="0.2">
      <c r="A498" s="67"/>
      <c r="B498" s="68"/>
      <c r="C498" s="68"/>
      <c r="D498" s="25"/>
      <c r="E498" s="25"/>
      <c r="F498" s="118"/>
      <c r="G498" s="119"/>
      <c r="H498" s="241" t="s">
        <v>39</v>
      </c>
      <c r="I498" s="65"/>
      <c r="J498" s="196"/>
      <c r="K498" s="201">
        <f>SUM(K493:K497)</f>
        <v>0</v>
      </c>
      <c r="L498" s="202">
        <f>SUM(L493:L497)</f>
        <v>0</v>
      </c>
      <c r="M498" s="261">
        <f>SUM(M493:M497)</f>
        <v>0</v>
      </c>
      <c r="N498" s="645"/>
    </row>
    <row r="499" spans="1:14" x14ac:dyDescent="0.2">
      <c r="A499" s="365"/>
      <c r="B499" s="287"/>
      <c r="C499" s="287"/>
      <c r="D499" s="304"/>
      <c r="E499" s="304"/>
      <c r="F499" s="366"/>
      <c r="G499" s="367"/>
      <c r="H499" s="294"/>
      <c r="I499" s="351"/>
      <c r="J499" s="352"/>
      <c r="K499" s="362"/>
      <c r="L499" s="363"/>
      <c r="M499" s="364"/>
      <c r="N499" s="644"/>
    </row>
    <row r="500" spans="1:14" x14ac:dyDescent="0.2">
      <c r="A500" s="297"/>
      <c r="B500" s="71" t="s">
        <v>473</v>
      </c>
      <c r="C500" s="71"/>
      <c r="D500" s="206"/>
      <c r="E500" s="206"/>
      <c r="F500" s="27"/>
      <c r="G500" s="34"/>
      <c r="H500" s="239"/>
      <c r="I500" s="54"/>
      <c r="J500" s="195"/>
      <c r="K500" s="58"/>
      <c r="L500" s="59"/>
      <c r="M500" s="257"/>
    </row>
    <row r="501" spans="1:14" ht="36" x14ac:dyDescent="0.2">
      <c r="A501" s="274" t="s">
        <v>1</v>
      </c>
      <c r="B501" s="224" t="s">
        <v>2</v>
      </c>
      <c r="C501" s="224" t="s">
        <v>178</v>
      </c>
      <c r="D501" s="374" t="s">
        <v>3</v>
      </c>
      <c r="E501" s="23" t="s">
        <v>177</v>
      </c>
      <c r="F501" s="224" t="s">
        <v>4</v>
      </c>
      <c r="G501" s="375" t="s">
        <v>5</v>
      </c>
      <c r="H501" s="376" t="s">
        <v>6</v>
      </c>
      <c r="I501" s="377" t="s">
        <v>7</v>
      </c>
      <c r="J501" s="10" t="s">
        <v>112</v>
      </c>
      <c r="K501" s="378" t="s">
        <v>8</v>
      </c>
      <c r="L501" s="376" t="s">
        <v>9</v>
      </c>
      <c r="M501" s="376" t="s">
        <v>10</v>
      </c>
      <c r="N501" s="379" t="s">
        <v>11</v>
      </c>
    </row>
    <row r="502" spans="1:14" ht="59.25" customHeight="1" x14ac:dyDescent="0.2">
      <c r="A502" s="347">
        <v>1</v>
      </c>
      <c r="B502" s="55" t="s">
        <v>420</v>
      </c>
      <c r="C502" s="55" t="s">
        <v>421</v>
      </c>
      <c r="D502" s="51"/>
      <c r="E502" s="51"/>
      <c r="F502" s="51" t="s">
        <v>14</v>
      </c>
      <c r="G502" s="52">
        <v>30</v>
      </c>
      <c r="H502" s="240"/>
      <c r="I502" s="53"/>
      <c r="J502" s="12">
        <f>H502*I502+H502</f>
        <v>0</v>
      </c>
      <c r="K502" s="11">
        <f>G502*H502</f>
        <v>0</v>
      </c>
      <c r="L502" s="12">
        <f>M502-K502</f>
        <v>0</v>
      </c>
      <c r="M502" s="242">
        <f>G502*J502</f>
        <v>0</v>
      </c>
      <c r="N502" s="203" t="s">
        <v>334</v>
      </c>
    </row>
    <row r="503" spans="1:14" x14ac:dyDescent="0.2">
      <c r="A503" s="365"/>
      <c r="B503" s="68"/>
      <c r="C503" s="68"/>
      <c r="D503" s="25"/>
      <c r="E503" s="25"/>
      <c r="F503" s="118"/>
      <c r="G503" s="119"/>
      <c r="H503" s="241" t="s">
        <v>39</v>
      </c>
      <c r="I503" s="65"/>
      <c r="J503" s="196"/>
      <c r="K503" s="201">
        <f>SUM(K502:K502)</f>
        <v>0</v>
      </c>
      <c r="L503" s="202">
        <f>SUM(L502:L502)</f>
        <v>0</v>
      </c>
      <c r="M503" s="261">
        <f>SUM(M502:M502)</f>
        <v>0</v>
      </c>
      <c r="N503" s="645"/>
    </row>
    <row r="504" spans="1:14" x14ac:dyDescent="0.2">
      <c r="A504" s="67"/>
      <c r="B504" s="68"/>
      <c r="C504" s="68"/>
      <c r="D504" s="25"/>
      <c r="E504" s="25"/>
      <c r="F504" s="118"/>
      <c r="G504" s="119"/>
      <c r="H504" s="239"/>
      <c r="I504" s="65"/>
      <c r="J504" s="196"/>
      <c r="K504" s="108"/>
      <c r="L504" s="109"/>
      <c r="M504" s="259"/>
      <c r="N504" s="645"/>
    </row>
    <row r="505" spans="1:14" x14ac:dyDescent="0.2">
      <c r="A505" s="27"/>
      <c r="B505" s="71" t="s">
        <v>474</v>
      </c>
      <c r="C505" s="71"/>
      <c r="D505" s="206"/>
      <c r="E505" s="206"/>
      <c r="F505" s="27"/>
      <c r="G505" s="34"/>
      <c r="H505" s="239"/>
      <c r="I505" s="54"/>
      <c r="J505" s="195"/>
      <c r="K505" s="58"/>
      <c r="L505" s="59"/>
      <c r="M505" s="257"/>
    </row>
    <row r="506" spans="1:14" ht="36" x14ac:dyDescent="0.2">
      <c r="A506" s="91" t="s">
        <v>1</v>
      </c>
      <c r="B506" s="224" t="s">
        <v>2</v>
      </c>
      <c r="C506" s="224" t="s">
        <v>178</v>
      </c>
      <c r="D506" s="269" t="s">
        <v>3</v>
      </c>
      <c r="E506" s="23" t="s">
        <v>177</v>
      </c>
      <c r="F506" s="91" t="s">
        <v>4</v>
      </c>
      <c r="G506" s="267" t="s">
        <v>5</v>
      </c>
      <c r="H506" s="70" t="s">
        <v>6</v>
      </c>
      <c r="I506" s="268" t="s">
        <v>7</v>
      </c>
      <c r="J506" s="10" t="s">
        <v>112</v>
      </c>
      <c r="K506" s="92" t="s">
        <v>8</v>
      </c>
      <c r="L506" s="70" t="s">
        <v>9</v>
      </c>
      <c r="M506" s="70" t="s">
        <v>10</v>
      </c>
      <c r="N506" s="270"/>
    </row>
    <row r="507" spans="1:14" ht="84" x14ac:dyDescent="0.2">
      <c r="A507" s="29">
        <v>1</v>
      </c>
      <c r="B507" s="55" t="s">
        <v>363</v>
      </c>
      <c r="C507" s="55" t="s">
        <v>362</v>
      </c>
      <c r="D507" s="51"/>
      <c r="E507" s="51"/>
      <c r="F507" s="51" t="s">
        <v>14</v>
      </c>
      <c r="G507" s="52">
        <v>10</v>
      </c>
      <c r="H507" s="240"/>
      <c r="I507" s="53"/>
      <c r="J507" s="12">
        <f>H507*I507+H507</f>
        <v>0</v>
      </c>
      <c r="K507" s="11">
        <f>G507*H507</f>
        <v>0</v>
      </c>
      <c r="L507" s="12">
        <f>M507-K507</f>
        <v>0</v>
      </c>
      <c r="M507" s="242">
        <f>G507*J507</f>
        <v>0</v>
      </c>
      <c r="N507" s="203" t="s">
        <v>334</v>
      </c>
    </row>
    <row r="508" spans="1:14" x14ac:dyDescent="0.2">
      <c r="A508" s="67"/>
      <c r="B508" s="68"/>
      <c r="C508" s="68"/>
      <c r="D508" s="25"/>
      <c r="E508" s="25"/>
      <c r="F508" s="118"/>
      <c r="G508" s="119"/>
      <c r="H508" s="241" t="s">
        <v>39</v>
      </c>
      <c r="I508" s="65"/>
      <c r="J508" s="196"/>
      <c r="K508" s="201">
        <f>SUM(K507:K507)</f>
        <v>0</v>
      </c>
      <c r="L508" s="202">
        <f>SUM(L507:L507)</f>
        <v>0</v>
      </c>
      <c r="M508" s="261">
        <f>SUM(M507:M507)</f>
        <v>0</v>
      </c>
      <c r="N508" s="645"/>
    </row>
    <row r="509" spans="1:14" x14ac:dyDescent="0.2">
      <c r="A509" s="365"/>
      <c r="B509" s="287"/>
      <c r="C509" s="287"/>
      <c r="D509" s="304"/>
      <c r="E509" s="304"/>
      <c r="F509" s="366"/>
      <c r="G509" s="367"/>
      <c r="H509" s="294"/>
      <c r="I509" s="351"/>
      <c r="J509" s="352"/>
      <c r="K509" s="362"/>
      <c r="L509" s="363"/>
      <c r="M509" s="364"/>
      <c r="N509" s="644"/>
    </row>
    <row r="510" spans="1:14" x14ac:dyDescent="0.2">
      <c r="A510" s="365"/>
      <c r="B510" s="287"/>
      <c r="C510" s="287"/>
      <c r="D510" s="304"/>
      <c r="E510" s="304"/>
      <c r="F510" s="366"/>
      <c r="G510" s="367"/>
      <c r="H510" s="294"/>
      <c r="I510" s="351"/>
      <c r="J510" s="352"/>
      <c r="K510" s="362"/>
      <c r="L510" s="363"/>
      <c r="M510" s="364"/>
      <c r="N510" s="644"/>
    </row>
    <row r="511" spans="1:14" x14ac:dyDescent="0.2">
      <c r="A511" s="27"/>
      <c r="B511" s="71" t="s">
        <v>475</v>
      </c>
      <c r="C511" s="71"/>
      <c r="D511" s="206"/>
      <c r="E511" s="206"/>
      <c r="F511" s="27"/>
      <c r="G511" s="34"/>
      <c r="H511" s="239"/>
      <c r="I511" s="54"/>
      <c r="J511" s="195"/>
      <c r="K511" s="58"/>
      <c r="L511" s="59"/>
      <c r="M511" s="257"/>
    </row>
    <row r="512" spans="1:14" ht="36" x14ac:dyDescent="0.2">
      <c r="A512" s="224" t="s">
        <v>1</v>
      </c>
      <c r="B512" s="224" t="s">
        <v>2</v>
      </c>
      <c r="C512" s="224" t="s">
        <v>178</v>
      </c>
      <c r="D512" s="374" t="s">
        <v>3</v>
      </c>
      <c r="E512" s="23" t="s">
        <v>177</v>
      </c>
      <c r="F512" s="224" t="s">
        <v>4</v>
      </c>
      <c r="G512" s="375" t="s">
        <v>5</v>
      </c>
      <c r="H512" s="376" t="s">
        <v>6</v>
      </c>
      <c r="I512" s="377" t="s">
        <v>7</v>
      </c>
      <c r="J512" s="10" t="s">
        <v>112</v>
      </c>
      <c r="K512" s="378" t="s">
        <v>8</v>
      </c>
      <c r="L512" s="376" t="s">
        <v>9</v>
      </c>
      <c r="M512" s="376" t="s">
        <v>10</v>
      </c>
      <c r="N512" s="379" t="s">
        <v>11</v>
      </c>
    </row>
    <row r="513" spans="1:14" ht="36" x14ac:dyDescent="0.2">
      <c r="A513" s="29">
        <v>1</v>
      </c>
      <c r="B513" s="55" t="s">
        <v>163</v>
      </c>
      <c r="C513" s="55"/>
      <c r="D513" s="51"/>
      <c r="E513" s="51"/>
      <c r="F513" s="51" t="s">
        <v>14</v>
      </c>
      <c r="G513" s="52">
        <v>100</v>
      </c>
      <c r="H513" s="240"/>
      <c r="I513" s="53"/>
      <c r="J513" s="12">
        <f t="shared" ref="J513:J515" si="160">H513*I513+H513</f>
        <v>0</v>
      </c>
      <c r="K513" s="11">
        <f t="shared" ref="K513:K515" si="161">G513*H513</f>
        <v>0</v>
      </c>
      <c r="L513" s="12">
        <f t="shared" ref="L513:L515" si="162">M513-K513</f>
        <v>0</v>
      </c>
      <c r="M513" s="242">
        <f t="shared" ref="M513:M515" si="163">G513*J513</f>
        <v>0</v>
      </c>
      <c r="N513" s="203" t="s">
        <v>195</v>
      </c>
    </row>
    <row r="514" spans="1:14" ht="60" x14ac:dyDescent="0.2">
      <c r="A514" s="29">
        <v>2</v>
      </c>
      <c r="B514" s="55" t="s">
        <v>164</v>
      </c>
      <c r="C514" s="55" t="s">
        <v>263</v>
      </c>
      <c r="D514" s="51"/>
      <c r="E514" s="51"/>
      <c r="F514" s="51" t="s">
        <v>14</v>
      </c>
      <c r="G514" s="52">
        <v>800</v>
      </c>
      <c r="H514" s="240"/>
      <c r="I514" s="53"/>
      <c r="J514" s="12">
        <f t="shared" si="160"/>
        <v>0</v>
      </c>
      <c r="K514" s="11">
        <f t="shared" si="161"/>
        <v>0</v>
      </c>
      <c r="L514" s="12">
        <f t="shared" si="162"/>
        <v>0</v>
      </c>
      <c r="M514" s="242">
        <f t="shared" si="163"/>
        <v>0</v>
      </c>
      <c r="N514" s="203" t="s">
        <v>195</v>
      </c>
    </row>
    <row r="515" spans="1:14" ht="48" x14ac:dyDescent="0.2">
      <c r="A515" s="29">
        <v>3</v>
      </c>
      <c r="B515" s="55" t="s">
        <v>371</v>
      </c>
      <c r="C515" s="55"/>
      <c r="D515" s="51"/>
      <c r="E515" s="51"/>
      <c r="F515" s="51" t="s">
        <v>21</v>
      </c>
      <c r="G515" s="52">
        <v>50</v>
      </c>
      <c r="H515" s="240"/>
      <c r="I515" s="53"/>
      <c r="J515" s="12">
        <f t="shared" si="160"/>
        <v>0</v>
      </c>
      <c r="K515" s="11">
        <f t="shared" si="161"/>
        <v>0</v>
      </c>
      <c r="L515" s="12">
        <f t="shared" si="162"/>
        <v>0</v>
      </c>
      <c r="M515" s="242">
        <f t="shared" si="163"/>
        <v>0</v>
      </c>
      <c r="N515" s="203" t="s">
        <v>195</v>
      </c>
    </row>
    <row r="516" spans="1:14" x14ac:dyDescent="0.2">
      <c r="A516" s="67"/>
      <c r="B516" s="68"/>
      <c r="C516" s="68"/>
      <c r="D516" s="25"/>
      <c r="E516" s="25"/>
      <c r="F516" s="118"/>
      <c r="G516" s="119"/>
      <c r="H516" s="241" t="s">
        <v>39</v>
      </c>
      <c r="I516" s="65"/>
      <c r="J516" s="196"/>
      <c r="K516" s="201">
        <f>SUM(K513:K515)</f>
        <v>0</v>
      </c>
      <c r="L516" s="202">
        <f>SUM(L513:L515)</f>
        <v>0</v>
      </c>
      <c r="M516" s="261">
        <f>SUM(M513:M515)</f>
        <v>0</v>
      </c>
      <c r="N516" s="645"/>
    </row>
    <row r="517" spans="1:14" x14ac:dyDescent="0.2">
      <c r="A517" s="67"/>
      <c r="B517" s="68"/>
      <c r="C517" s="68"/>
      <c r="D517" s="25"/>
      <c r="E517" s="25"/>
      <c r="F517" s="118"/>
      <c r="G517" s="119"/>
      <c r="H517" s="239"/>
      <c r="I517" s="65"/>
      <c r="J517" s="196"/>
      <c r="K517" s="108"/>
      <c r="L517" s="109"/>
      <c r="M517" s="259"/>
      <c r="N517" s="645"/>
    </row>
    <row r="518" spans="1:14" x14ac:dyDescent="0.2">
      <c r="A518" s="27"/>
      <c r="B518" s="71" t="s">
        <v>476</v>
      </c>
      <c r="C518" s="71"/>
      <c r="D518" s="206"/>
      <c r="E518" s="206"/>
      <c r="F518" s="27"/>
      <c r="G518" s="34"/>
      <c r="H518" s="239"/>
      <c r="I518" s="54"/>
      <c r="J518" s="195"/>
      <c r="K518" s="58"/>
      <c r="L518" s="59"/>
      <c r="M518" s="257"/>
    </row>
    <row r="519" spans="1:14" ht="36" x14ac:dyDescent="0.2">
      <c r="A519" s="91" t="s">
        <v>1</v>
      </c>
      <c r="B519" s="224" t="s">
        <v>2</v>
      </c>
      <c r="C519" s="224" t="s">
        <v>178</v>
      </c>
      <c r="D519" s="269" t="s">
        <v>3</v>
      </c>
      <c r="E519" s="23" t="s">
        <v>177</v>
      </c>
      <c r="F519" s="91" t="s">
        <v>4</v>
      </c>
      <c r="G519" s="267" t="s">
        <v>5</v>
      </c>
      <c r="H519" s="70" t="s">
        <v>6</v>
      </c>
      <c r="I519" s="268" t="s">
        <v>7</v>
      </c>
      <c r="J519" s="10" t="s">
        <v>112</v>
      </c>
      <c r="K519" s="92" t="s">
        <v>8</v>
      </c>
      <c r="L519" s="70" t="s">
        <v>9</v>
      </c>
      <c r="M519" s="70" t="s">
        <v>10</v>
      </c>
      <c r="N519" s="270" t="s">
        <v>11</v>
      </c>
    </row>
    <row r="520" spans="1:14" ht="96" x14ac:dyDescent="0.2">
      <c r="A520" s="29">
        <v>1</v>
      </c>
      <c r="B520" s="55" t="s">
        <v>338</v>
      </c>
      <c r="C520" s="823" t="s">
        <v>394</v>
      </c>
      <c r="D520" s="51"/>
      <c r="E520" s="51"/>
      <c r="F520" s="51" t="s">
        <v>21</v>
      </c>
      <c r="G520" s="52">
        <v>500</v>
      </c>
      <c r="H520" s="240"/>
      <c r="I520" s="53"/>
      <c r="J520" s="12">
        <f>H520*I520+H520</f>
        <v>0</v>
      </c>
      <c r="K520" s="11">
        <f>G520*H520</f>
        <v>0</v>
      </c>
      <c r="L520" s="12">
        <f>M520-K520</f>
        <v>0</v>
      </c>
      <c r="M520" s="242">
        <f>G520*J520</f>
        <v>0</v>
      </c>
      <c r="N520" s="203" t="s">
        <v>195</v>
      </c>
    </row>
    <row r="521" spans="1:14" x14ac:dyDescent="0.2">
      <c r="A521" s="67"/>
      <c r="B521" s="68"/>
      <c r="C521" s="68"/>
      <c r="D521" s="25"/>
      <c r="E521" s="25"/>
      <c r="F521" s="118"/>
      <c r="G521" s="119"/>
      <c r="H521" s="241" t="s">
        <v>39</v>
      </c>
      <c r="I521" s="65"/>
      <c r="J521" s="196"/>
      <c r="K521" s="201">
        <f>SUM(K520:K520)</f>
        <v>0</v>
      </c>
      <c r="L521" s="202">
        <f>SUM(L520:L520)</f>
        <v>0</v>
      </c>
      <c r="M521" s="261">
        <f>SUM(M520:M520)</f>
        <v>0</v>
      </c>
      <c r="N521" s="645"/>
    </row>
    <row r="522" spans="1:14" x14ac:dyDescent="0.2">
      <c r="A522" s="67"/>
      <c r="B522" s="68"/>
      <c r="C522" s="68"/>
      <c r="D522" s="25"/>
      <c r="E522" s="25"/>
      <c r="F522" s="118"/>
      <c r="G522" s="119"/>
      <c r="H522" s="239"/>
      <c r="I522" s="65"/>
      <c r="J522" s="196"/>
      <c r="K522" s="108"/>
      <c r="L522" s="109"/>
      <c r="M522" s="259"/>
      <c r="N522" s="645"/>
    </row>
    <row r="523" spans="1:14" x14ac:dyDescent="0.2">
      <c r="A523" s="27"/>
      <c r="B523" s="71" t="s">
        <v>477</v>
      </c>
      <c r="C523" s="71"/>
      <c r="D523" s="206"/>
      <c r="E523" s="206"/>
      <c r="F523" s="27"/>
      <c r="G523" s="34"/>
      <c r="H523" s="239"/>
      <c r="I523" s="54"/>
      <c r="J523" s="195"/>
      <c r="K523" s="58"/>
      <c r="L523" s="59"/>
      <c r="M523" s="257"/>
    </row>
    <row r="524" spans="1:14" ht="36" x14ac:dyDescent="0.2">
      <c r="A524" s="224" t="s">
        <v>1</v>
      </c>
      <c r="B524" s="224" t="s">
        <v>2</v>
      </c>
      <c r="C524" s="224" t="s">
        <v>178</v>
      </c>
      <c r="D524" s="374" t="s">
        <v>3</v>
      </c>
      <c r="E524" s="23" t="s">
        <v>177</v>
      </c>
      <c r="F524" s="224" t="s">
        <v>4</v>
      </c>
      <c r="G524" s="375" t="s">
        <v>5</v>
      </c>
      <c r="H524" s="376" t="s">
        <v>6</v>
      </c>
      <c r="I524" s="377" t="s">
        <v>7</v>
      </c>
      <c r="J524" s="10" t="s">
        <v>112</v>
      </c>
      <c r="K524" s="378" t="s">
        <v>8</v>
      </c>
      <c r="L524" s="376" t="s">
        <v>9</v>
      </c>
      <c r="M524" s="376" t="s">
        <v>10</v>
      </c>
      <c r="N524" s="379" t="s">
        <v>11</v>
      </c>
    </row>
    <row r="525" spans="1:14" x14ac:dyDescent="0.2">
      <c r="A525" s="29">
        <v>1</v>
      </c>
      <c r="B525" s="55" t="s">
        <v>135</v>
      </c>
      <c r="C525" s="55" t="s">
        <v>180</v>
      </c>
      <c r="D525" s="51"/>
      <c r="E525" s="51"/>
      <c r="F525" s="51" t="s">
        <v>14</v>
      </c>
      <c r="G525" s="52">
        <v>100</v>
      </c>
      <c r="H525" s="240"/>
      <c r="I525" s="53"/>
      <c r="J525" s="12">
        <f t="shared" ref="J525:J530" si="164">H525*I525+H525</f>
        <v>0</v>
      </c>
      <c r="K525" s="11">
        <f t="shared" ref="K525:K530" si="165">G525*H525</f>
        <v>0</v>
      </c>
      <c r="L525" s="12">
        <f t="shared" ref="L525:L530" si="166">M525-K525</f>
        <v>0</v>
      </c>
      <c r="M525" s="242">
        <f t="shared" ref="M525:M530" si="167">G525*J525</f>
        <v>0</v>
      </c>
      <c r="N525" s="890" t="s">
        <v>334</v>
      </c>
    </row>
    <row r="526" spans="1:14" x14ac:dyDescent="0.2">
      <c r="A526" s="29">
        <v>2</v>
      </c>
      <c r="B526" s="55" t="s">
        <v>179</v>
      </c>
      <c r="C526" s="55"/>
      <c r="D526" s="51"/>
      <c r="E526" s="51"/>
      <c r="F526" s="51" t="s">
        <v>14</v>
      </c>
      <c r="G526" s="52">
        <v>4</v>
      </c>
      <c r="H526" s="240"/>
      <c r="I526" s="53"/>
      <c r="J526" s="12">
        <f t="shared" si="164"/>
        <v>0</v>
      </c>
      <c r="K526" s="11">
        <f t="shared" si="165"/>
        <v>0</v>
      </c>
      <c r="L526" s="12">
        <f t="shared" si="166"/>
        <v>0</v>
      </c>
      <c r="M526" s="242">
        <f t="shared" si="167"/>
        <v>0</v>
      </c>
      <c r="N526" s="891"/>
    </row>
    <row r="527" spans="1:14" ht="24" x14ac:dyDescent="0.2">
      <c r="A527" s="29">
        <v>3</v>
      </c>
      <c r="B527" s="55" t="s">
        <v>136</v>
      </c>
      <c r="C527" s="55" t="s">
        <v>181</v>
      </c>
      <c r="D527" s="51"/>
      <c r="E527" s="51"/>
      <c r="F527" s="51" t="s">
        <v>14</v>
      </c>
      <c r="G527" s="52">
        <v>200</v>
      </c>
      <c r="H527" s="240"/>
      <c r="I527" s="53"/>
      <c r="J527" s="12">
        <f t="shared" si="164"/>
        <v>0</v>
      </c>
      <c r="K527" s="11">
        <f t="shared" si="165"/>
        <v>0</v>
      </c>
      <c r="L527" s="12">
        <f t="shared" si="166"/>
        <v>0</v>
      </c>
      <c r="M527" s="242">
        <f t="shared" si="167"/>
        <v>0</v>
      </c>
      <c r="N527" s="203" t="s">
        <v>195</v>
      </c>
    </row>
    <row r="528" spans="1:14" ht="24" x14ac:dyDescent="0.2">
      <c r="A528" s="29">
        <v>4</v>
      </c>
      <c r="B528" s="55" t="s">
        <v>138</v>
      </c>
      <c r="C528" s="55" t="s">
        <v>180</v>
      </c>
      <c r="D528" s="51"/>
      <c r="E528" s="51"/>
      <c r="F528" s="51" t="s">
        <v>14</v>
      </c>
      <c r="G528" s="52">
        <v>200</v>
      </c>
      <c r="H528" s="240"/>
      <c r="I528" s="53"/>
      <c r="J528" s="12">
        <f t="shared" si="164"/>
        <v>0</v>
      </c>
      <c r="K528" s="11">
        <f t="shared" si="165"/>
        <v>0</v>
      </c>
      <c r="L528" s="12">
        <f t="shared" si="166"/>
        <v>0</v>
      </c>
      <c r="M528" s="242">
        <f t="shared" si="167"/>
        <v>0</v>
      </c>
      <c r="N528" s="203" t="s">
        <v>195</v>
      </c>
    </row>
    <row r="529" spans="1:14" ht="24" x14ac:dyDescent="0.2">
      <c r="A529" s="29">
        <v>5</v>
      </c>
      <c r="B529" s="55" t="s">
        <v>137</v>
      </c>
      <c r="C529" s="55" t="s">
        <v>180</v>
      </c>
      <c r="D529" s="51"/>
      <c r="E529" s="51"/>
      <c r="F529" s="51" t="s">
        <v>14</v>
      </c>
      <c r="G529" s="52">
        <v>200</v>
      </c>
      <c r="H529" s="240"/>
      <c r="I529" s="53"/>
      <c r="J529" s="12">
        <f t="shared" si="164"/>
        <v>0</v>
      </c>
      <c r="K529" s="11">
        <f t="shared" si="165"/>
        <v>0</v>
      </c>
      <c r="L529" s="12">
        <f t="shared" si="166"/>
        <v>0</v>
      </c>
      <c r="M529" s="242">
        <f t="shared" si="167"/>
        <v>0</v>
      </c>
      <c r="N529" s="203" t="s">
        <v>195</v>
      </c>
    </row>
    <row r="530" spans="1:14" x14ac:dyDescent="0.2">
      <c r="A530" s="29">
        <v>6</v>
      </c>
      <c r="B530" s="55" t="s">
        <v>173</v>
      </c>
      <c r="C530" s="55" t="s">
        <v>182</v>
      </c>
      <c r="D530" s="51"/>
      <c r="E530" s="51"/>
      <c r="F530" s="51" t="s">
        <v>14</v>
      </c>
      <c r="G530" s="52">
        <v>5</v>
      </c>
      <c r="H530" s="240"/>
      <c r="I530" s="53"/>
      <c r="J530" s="12">
        <f t="shared" si="164"/>
        <v>0</v>
      </c>
      <c r="K530" s="11">
        <f t="shared" si="165"/>
        <v>0</v>
      </c>
      <c r="L530" s="12">
        <f t="shared" si="166"/>
        <v>0</v>
      </c>
      <c r="M530" s="242">
        <f t="shared" si="167"/>
        <v>0</v>
      </c>
      <c r="N530" s="203" t="s">
        <v>334</v>
      </c>
    </row>
    <row r="531" spans="1:14" x14ac:dyDescent="0.2">
      <c r="A531" s="67"/>
      <c r="B531" s="68"/>
      <c r="C531" s="68"/>
      <c r="D531" s="25"/>
      <c r="E531" s="25"/>
      <c r="F531" s="118"/>
      <c r="G531" s="119"/>
      <c r="H531" s="241" t="s">
        <v>39</v>
      </c>
      <c r="I531" s="65"/>
      <c r="J531" s="196"/>
      <c r="K531" s="201">
        <f>SUM(K525:K530)</f>
        <v>0</v>
      </c>
      <c r="L531" s="202">
        <f>SUM(L525:L530)</f>
        <v>0</v>
      </c>
      <c r="M531" s="261">
        <f>SUM(M525:M530)</f>
        <v>0</v>
      </c>
      <c r="N531" s="645"/>
    </row>
    <row r="532" spans="1:14" x14ac:dyDescent="0.2">
      <c r="A532" s="67"/>
      <c r="B532" s="68"/>
      <c r="C532" s="68"/>
      <c r="D532" s="25"/>
      <c r="E532" s="25"/>
      <c r="F532" s="118"/>
      <c r="G532" s="119"/>
      <c r="H532" s="69"/>
      <c r="I532" s="65"/>
      <c r="J532" s="196"/>
      <c r="K532" s="108"/>
      <c r="L532" s="109"/>
      <c r="M532" s="259"/>
      <c r="N532" s="645"/>
    </row>
    <row r="533" spans="1:14" x14ac:dyDescent="0.2">
      <c r="A533" s="67"/>
      <c r="B533" s="68"/>
      <c r="C533" s="68"/>
      <c r="D533" s="25"/>
      <c r="E533" s="25"/>
      <c r="F533" s="118"/>
      <c r="G533" s="119"/>
      <c r="H533" s="239"/>
      <c r="I533" s="65"/>
      <c r="J533" s="196"/>
      <c r="K533" s="108"/>
      <c r="L533" s="109"/>
      <c r="M533" s="259"/>
      <c r="N533" s="645"/>
    </row>
    <row r="534" spans="1:14" x14ac:dyDescent="0.2">
      <c r="A534" s="365"/>
      <c r="B534" s="711" t="s">
        <v>478</v>
      </c>
      <c r="C534" s="711"/>
      <c r="D534" s="25"/>
      <c r="E534" s="25"/>
      <c r="F534" s="118"/>
      <c r="G534" s="119"/>
      <c r="H534" s="239"/>
      <c r="I534" s="65"/>
      <c r="J534" s="196"/>
      <c r="K534" s="108"/>
      <c r="L534" s="109"/>
      <c r="M534" s="259"/>
      <c r="N534" s="645"/>
    </row>
    <row r="535" spans="1:14" ht="36" x14ac:dyDescent="0.2">
      <c r="A535" s="224" t="s">
        <v>1</v>
      </c>
      <c r="B535" s="224" t="s">
        <v>2</v>
      </c>
      <c r="C535" s="224" t="s">
        <v>178</v>
      </c>
      <c r="D535" s="374" t="s">
        <v>3</v>
      </c>
      <c r="E535" s="23" t="s">
        <v>177</v>
      </c>
      <c r="F535" s="224" t="s">
        <v>4</v>
      </c>
      <c r="G535" s="375" t="s">
        <v>5</v>
      </c>
      <c r="H535" s="376" t="s">
        <v>6</v>
      </c>
      <c r="I535" s="377" t="s">
        <v>7</v>
      </c>
      <c r="J535" s="10" t="s">
        <v>112</v>
      </c>
      <c r="K535" s="378" t="s">
        <v>8</v>
      </c>
      <c r="L535" s="376" t="s">
        <v>9</v>
      </c>
      <c r="M535" s="376" t="s">
        <v>10</v>
      </c>
      <c r="N535" s="379" t="s">
        <v>11</v>
      </c>
    </row>
    <row r="536" spans="1:14" ht="24" x14ac:dyDescent="0.2">
      <c r="A536" s="786">
        <v>1</v>
      </c>
      <c r="B536" s="787" t="s">
        <v>364</v>
      </c>
      <c r="C536" s="787" t="s">
        <v>365</v>
      </c>
      <c r="D536" s="788"/>
      <c r="E536" s="788"/>
      <c r="F536" s="722" t="s">
        <v>14</v>
      </c>
      <c r="G536" s="789">
        <v>2000</v>
      </c>
      <c r="H536" s="790"/>
      <c r="I536" s="791"/>
      <c r="J536" s="12">
        <f>H536*I536+H536</f>
        <v>0</v>
      </c>
      <c r="K536" s="11">
        <f>G536*H536</f>
        <v>0</v>
      </c>
      <c r="L536" s="12">
        <f>M536-K536</f>
        <v>0</v>
      </c>
      <c r="M536" s="242">
        <f>G536*J536</f>
        <v>0</v>
      </c>
      <c r="N536" s="829" t="s">
        <v>334</v>
      </c>
    </row>
    <row r="537" spans="1:14" x14ac:dyDescent="0.2">
      <c r="A537" s="373"/>
      <c r="B537" s="761"/>
      <c r="C537" s="761"/>
      <c r="D537" s="761"/>
      <c r="E537" s="761"/>
      <c r="F537" s="816"/>
      <c r="G537" s="817"/>
      <c r="H537" s="391" t="s">
        <v>19</v>
      </c>
      <c r="I537" s="818"/>
      <c r="J537" s="818"/>
      <c r="K537" s="819">
        <f>SUM(K536:K536)</f>
        <v>0</v>
      </c>
      <c r="L537" s="820">
        <f>SUM(L536:L536)</f>
        <v>0</v>
      </c>
      <c r="M537" s="689">
        <f>SUM(M536:M536)</f>
        <v>0</v>
      </c>
      <c r="N537" s="639"/>
    </row>
    <row r="538" spans="1:14" x14ac:dyDescent="0.2">
      <c r="A538" s="67"/>
      <c r="B538" s="68"/>
      <c r="C538" s="68"/>
      <c r="D538" s="25"/>
      <c r="E538" s="25"/>
      <c r="F538" s="118"/>
      <c r="G538" s="119"/>
      <c r="H538" s="239"/>
      <c r="I538" s="65"/>
      <c r="J538" s="196"/>
      <c r="K538" s="108"/>
      <c r="L538" s="109"/>
      <c r="M538" s="259"/>
      <c r="N538" s="645"/>
    </row>
    <row r="539" spans="1:14" x14ac:dyDescent="0.2">
      <c r="A539" s="67"/>
      <c r="B539" s="711" t="s">
        <v>479</v>
      </c>
      <c r="C539" s="711"/>
      <c r="D539" s="25"/>
      <c r="E539" s="25"/>
      <c r="F539" s="118"/>
      <c r="G539" s="119"/>
      <c r="H539" s="239"/>
      <c r="I539" s="65"/>
      <c r="J539" s="196"/>
      <c r="K539" s="108"/>
      <c r="L539" s="109"/>
      <c r="M539" s="259"/>
      <c r="N539" s="645"/>
    </row>
    <row r="540" spans="1:14" ht="36" x14ac:dyDescent="0.2">
      <c r="A540" s="224" t="s">
        <v>1</v>
      </c>
      <c r="B540" s="224" t="s">
        <v>2</v>
      </c>
      <c r="C540" s="224" t="s">
        <v>178</v>
      </c>
      <c r="D540" s="374" t="s">
        <v>3</v>
      </c>
      <c r="E540" s="23" t="s">
        <v>177</v>
      </c>
      <c r="F540" s="224" t="s">
        <v>4</v>
      </c>
      <c r="G540" s="375" t="s">
        <v>5</v>
      </c>
      <c r="H540" s="376" t="s">
        <v>6</v>
      </c>
      <c r="I540" s="377" t="s">
        <v>7</v>
      </c>
      <c r="J540" s="10" t="s">
        <v>112</v>
      </c>
      <c r="K540" s="378" t="s">
        <v>8</v>
      </c>
      <c r="L540" s="376" t="s">
        <v>9</v>
      </c>
      <c r="M540" s="376" t="s">
        <v>10</v>
      </c>
      <c r="N540" s="379" t="s">
        <v>11</v>
      </c>
    </row>
    <row r="541" spans="1:14" ht="36" x14ac:dyDescent="0.2">
      <c r="A541" s="786">
        <v>1</v>
      </c>
      <c r="B541" s="787" t="s">
        <v>388</v>
      </c>
      <c r="C541" s="787" t="s">
        <v>390</v>
      </c>
      <c r="D541" s="788"/>
      <c r="E541" s="788"/>
      <c r="F541" s="722" t="s">
        <v>14</v>
      </c>
      <c r="G541" s="789">
        <v>150</v>
      </c>
      <c r="H541" s="790"/>
      <c r="I541" s="791"/>
      <c r="J541" s="12">
        <f t="shared" ref="J541:J542" si="168">H541*I541+H541</f>
        <v>0</v>
      </c>
      <c r="K541" s="11">
        <f t="shared" ref="K541:K542" si="169">G541*H541</f>
        <v>0</v>
      </c>
      <c r="L541" s="12">
        <f t="shared" ref="L541:L542" si="170">M541-K541</f>
        <v>0</v>
      </c>
      <c r="M541" s="242">
        <f t="shared" ref="M541:M542" si="171">G541*J541</f>
        <v>0</v>
      </c>
      <c r="N541" s="887" t="s">
        <v>334</v>
      </c>
    </row>
    <row r="542" spans="1:14" ht="36" x14ac:dyDescent="0.2">
      <c r="A542" s="786">
        <v>2</v>
      </c>
      <c r="B542" s="787" t="s">
        <v>389</v>
      </c>
      <c r="C542" s="787" t="s">
        <v>390</v>
      </c>
      <c r="D542" s="788"/>
      <c r="E542" s="788"/>
      <c r="F542" s="722" t="s">
        <v>14</v>
      </c>
      <c r="G542" s="789">
        <v>50</v>
      </c>
      <c r="H542" s="790"/>
      <c r="I542" s="791"/>
      <c r="J542" s="12">
        <f t="shared" si="168"/>
        <v>0</v>
      </c>
      <c r="K542" s="11">
        <f t="shared" si="169"/>
        <v>0</v>
      </c>
      <c r="L542" s="12">
        <f t="shared" si="170"/>
        <v>0</v>
      </c>
      <c r="M542" s="242">
        <f t="shared" si="171"/>
        <v>0</v>
      </c>
      <c r="N542" s="889"/>
    </row>
    <row r="543" spans="1:14" x14ac:dyDescent="0.2">
      <c r="A543" s="9"/>
      <c r="B543" s="761"/>
      <c r="C543" s="761"/>
      <c r="D543" s="761"/>
      <c r="E543" s="761"/>
      <c r="F543" s="816"/>
      <c r="G543" s="817"/>
      <c r="H543" s="391" t="s">
        <v>19</v>
      </c>
      <c r="I543" s="818"/>
      <c r="J543" s="818"/>
      <c r="K543" s="819">
        <f>SUM(K541:K542)</f>
        <v>0</v>
      </c>
      <c r="L543" s="820">
        <f>SUM(L541:L542)</f>
        <v>0</v>
      </c>
      <c r="M543" s="689">
        <f>SUM(M541:M542)</f>
        <v>0</v>
      </c>
      <c r="N543" s="639"/>
    </row>
    <row r="544" spans="1:14" x14ac:dyDescent="0.2">
      <c r="A544" s="9"/>
      <c r="B544" s="761"/>
      <c r="C544" s="761"/>
      <c r="D544" s="761"/>
      <c r="E544" s="761"/>
      <c r="F544" s="816"/>
      <c r="G544" s="817"/>
      <c r="H544" s="405"/>
      <c r="I544" s="406"/>
      <c r="J544" s="406"/>
      <c r="K544" s="831"/>
      <c r="L544" s="832"/>
      <c r="M544" s="259"/>
      <c r="N544" s="833"/>
    </row>
    <row r="545" spans="1:14" x14ac:dyDescent="0.2">
      <c r="A545" s="67"/>
      <c r="B545" s="711" t="s">
        <v>480</v>
      </c>
      <c r="C545" s="711"/>
      <c r="D545" s="25"/>
      <c r="E545" s="25"/>
      <c r="F545" s="118"/>
      <c r="G545" s="119"/>
      <c r="H545" s="239"/>
      <c r="I545" s="65"/>
      <c r="J545" s="196"/>
      <c r="K545" s="108"/>
      <c r="L545" s="109"/>
      <c r="M545" s="259"/>
      <c r="N545" s="645"/>
    </row>
    <row r="546" spans="1:14" ht="36" x14ac:dyDescent="0.2">
      <c r="A546" s="224" t="s">
        <v>1</v>
      </c>
      <c r="B546" s="224" t="s">
        <v>2</v>
      </c>
      <c r="C546" s="224" t="s">
        <v>178</v>
      </c>
      <c r="D546" s="374" t="s">
        <v>3</v>
      </c>
      <c r="E546" s="23" t="s">
        <v>177</v>
      </c>
      <c r="F546" s="224" t="s">
        <v>4</v>
      </c>
      <c r="G546" s="375" t="s">
        <v>5</v>
      </c>
      <c r="H546" s="376" t="s">
        <v>6</v>
      </c>
      <c r="I546" s="377" t="s">
        <v>7</v>
      </c>
      <c r="J546" s="10" t="s">
        <v>112</v>
      </c>
      <c r="K546" s="378" t="s">
        <v>8</v>
      </c>
      <c r="L546" s="376" t="s">
        <v>9</v>
      </c>
      <c r="M546" s="376" t="s">
        <v>10</v>
      </c>
      <c r="N546" s="379" t="s">
        <v>11</v>
      </c>
    </row>
    <row r="547" spans="1:14" ht="48" x14ac:dyDescent="0.2">
      <c r="A547" s="479">
        <v>1</v>
      </c>
      <c r="B547" s="834" t="s">
        <v>422</v>
      </c>
      <c r="C547" s="834" t="s">
        <v>423</v>
      </c>
      <c r="D547" s="722"/>
      <c r="E547" s="722"/>
      <c r="F547" s="722" t="s">
        <v>14</v>
      </c>
      <c r="G547" s="789">
        <v>250</v>
      </c>
      <c r="H547" s="790"/>
      <c r="I547" s="791"/>
      <c r="J547" s="12">
        <f>H547*I547+H547</f>
        <v>0</v>
      </c>
      <c r="K547" s="11">
        <f>G547*H547</f>
        <v>0</v>
      </c>
      <c r="L547" s="12">
        <f>M547-K547</f>
        <v>0</v>
      </c>
      <c r="M547" s="242">
        <f>G547*J547</f>
        <v>0</v>
      </c>
      <c r="N547" s="828" t="s">
        <v>334</v>
      </c>
    </row>
    <row r="548" spans="1:14" x14ac:dyDescent="0.2">
      <c r="A548" s="9"/>
      <c r="B548" s="761"/>
      <c r="C548" s="761"/>
      <c r="D548" s="761"/>
      <c r="E548" s="761"/>
      <c r="F548" s="816"/>
      <c r="G548" s="817"/>
      <c r="H548" s="391" t="s">
        <v>19</v>
      </c>
      <c r="I548" s="818"/>
      <c r="J548" s="818"/>
      <c r="K548" s="819">
        <f>SUM(K547:K547)</f>
        <v>0</v>
      </c>
      <c r="L548" s="820">
        <f>SUM(L547:L547)</f>
        <v>0</v>
      </c>
      <c r="M548" s="689">
        <f>SUM(M547:M547)</f>
        <v>0</v>
      </c>
      <c r="N548" s="639"/>
    </row>
    <row r="549" spans="1:14" x14ac:dyDescent="0.2">
      <c r="A549" s="9"/>
      <c r="B549" s="761"/>
      <c r="C549" s="761"/>
      <c r="D549" s="761"/>
      <c r="E549" s="761"/>
      <c r="F549" s="816"/>
      <c r="G549" s="817"/>
      <c r="H549" s="405"/>
      <c r="I549" s="406"/>
      <c r="J549" s="406"/>
      <c r="K549" s="831"/>
      <c r="L549" s="832"/>
      <c r="M549" s="259"/>
      <c r="N549" s="833"/>
    </row>
    <row r="550" spans="1:14" x14ac:dyDescent="0.2">
      <c r="A550" s="67"/>
      <c r="B550" s="711" t="s">
        <v>481</v>
      </c>
      <c r="C550" s="711"/>
      <c r="D550" s="25"/>
      <c r="E550" s="25"/>
      <c r="F550" s="118"/>
      <c r="G550" s="119"/>
      <c r="H550" s="239"/>
      <c r="I550" s="65"/>
      <c r="J550" s="196"/>
      <c r="K550" s="108"/>
      <c r="L550" s="109"/>
      <c r="M550" s="259"/>
      <c r="N550" s="645"/>
    </row>
    <row r="551" spans="1:14" ht="36" x14ac:dyDescent="0.2">
      <c r="A551" s="224" t="s">
        <v>1</v>
      </c>
      <c r="B551" s="224" t="s">
        <v>2</v>
      </c>
      <c r="C551" s="224" t="s">
        <v>178</v>
      </c>
      <c r="D551" s="374" t="s">
        <v>3</v>
      </c>
      <c r="E551" s="23" t="s">
        <v>177</v>
      </c>
      <c r="F551" s="224" t="s">
        <v>4</v>
      </c>
      <c r="G551" s="375" t="s">
        <v>5</v>
      </c>
      <c r="H551" s="376" t="s">
        <v>6</v>
      </c>
      <c r="I551" s="377" t="s">
        <v>7</v>
      </c>
      <c r="J551" s="10" t="s">
        <v>112</v>
      </c>
      <c r="K551" s="378" t="s">
        <v>8</v>
      </c>
      <c r="L551" s="376" t="s">
        <v>9</v>
      </c>
      <c r="M551" s="376" t="s">
        <v>10</v>
      </c>
      <c r="N551" s="379" t="s">
        <v>11</v>
      </c>
    </row>
    <row r="552" spans="1:14" ht="48" x14ac:dyDescent="0.2">
      <c r="A552" s="773">
        <v>1</v>
      </c>
      <c r="B552" s="862" t="s">
        <v>424</v>
      </c>
      <c r="C552" s="862" t="s">
        <v>425</v>
      </c>
      <c r="D552" s="863"/>
      <c r="E552" s="863"/>
      <c r="F552" s="863" t="s">
        <v>14</v>
      </c>
      <c r="G552" s="864">
        <v>200</v>
      </c>
      <c r="H552" s="865"/>
      <c r="I552" s="866"/>
      <c r="J552" s="12">
        <f>H552*I552+H552</f>
        <v>0</v>
      </c>
      <c r="K552" s="11">
        <f>G552*H552</f>
        <v>0</v>
      </c>
      <c r="L552" s="12">
        <f>M552-K552</f>
        <v>0</v>
      </c>
      <c r="M552" s="242">
        <f>G552*J552</f>
        <v>0</v>
      </c>
      <c r="N552" s="828" t="s">
        <v>334</v>
      </c>
    </row>
    <row r="553" spans="1:14" ht="60" x14ac:dyDescent="0.2">
      <c r="A553" s="479">
        <v>2</v>
      </c>
      <c r="B553" s="415" t="s">
        <v>485</v>
      </c>
      <c r="C553" s="415" t="s">
        <v>484</v>
      </c>
      <c r="D553" s="861"/>
      <c r="E553" s="861"/>
      <c r="F553" s="861" t="s">
        <v>21</v>
      </c>
      <c r="G553" s="390">
        <v>1000</v>
      </c>
      <c r="H553" s="790"/>
      <c r="I553" s="53"/>
      <c r="J553" s="12">
        <f t="shared" ref="J553:J554" si="172">H553*I553+H553</f>
        <v>0</v>
      </c>
      <c r="K553" s="11">
        <f t="shared" ref="K553:K554" si="173">G553*H553</f>
        <v>0</v>
      </c>
      <c r="L553" s="12">
        <f t="shared" ref="L553:L554" si="174">M553-K553</f>
        <v>0</v>
      </c>
      <c r="M553" s="242">
        <f t="shared" ref="M553:M554" si="175">G553*J553</f>
        <v>0</v>
      </c>
      <c r="N553" s="860" t="s">
        <v>195</v>
      </c>
    </row>
    <row r="554" spans="1:14" ht="60" x14ac:dyDescent="0.2">
      <c r="A554" s="479">
        <v>3</v>
      </c>
      <c r="B554" s="415" t="s">
        <v>486</v>
      </c>
      <c r="C554" s="415" t="s">
        <v>484</v>
      </c>
      <c r="D554" s="861"/>
      <c r="E554" s="861"/>
      <c r="F554" s="861" t="s">
        <v>14</v>
      </c>
      <c r="G554" s="390">
        <v>1000</v>
      </c>
      <c r="H554" s="790"/>
      <c r="I554" s="53"/>
      <c r="J554" s="12">
        <f t="shared" si="172"/>
        <v>0</v>
      </c>
      <c r="K554" s="11">
        <f t="shared" si="173"/>
        <v>0</v>
      </c>
      <c r="L554" s="12">
        <f t="shared" si="174"/>
        <v>0</v>
      </c>
      <c r="M554" s="242">
        <f t="shared" si="175"/>
        <v>0</v>
      </c>
      <c r="N554" s="860" t="s">
        <v>195</v>
      </c>
    </row>
    <row r="555" spans="1:14" x14ac:dyDescent="0.2">
      <c r="A555" s="9"/>
      <c r="B555" s="761"/>
      <c r="C555" s="761"/>
      <c r="D555" s="761"/>
      <c r="E555" s="761"/>
      <c r="F555" s="816"/>
      <c r="G555" s="817"/>
      <c r="H555" s="486" t="s">
        <v>19</v>
      </c>
      <c r="I555" s="867"/>
      <c r="J555" s="818"/>
      <c r="K555" s="819">
        <f>SUM(K552:K554)</f>
        <v>0</v>
      </c>
      <c r="L555" s="820">
        <f>SUM(L552:L554)</f>
        <v>0</v>
      </c>
      <c r="M555" s="689">
        <f>SUM(M552:M554)</f>
        <v>0</v>
      </c>
      <c r="N555" s="639"/>
    </row>
    <row r="556" spans="1:14" x14ac:dyDescent="0.2">
      <c r="A556" s="9"/>
      <c r="B556" s="761"/>
      <c r="C556" s="761"/>
      <c r="D556" s="761"/>
      <c r="E556" s="761"/>
      <c r="F556" s="816"/>
      <c r="G556" s="817"/>
      <c r="H556" s="405"/>
      <c r="I556" s="406"/>
      <c r="J556" s="406"/>
      <c r="K556" s="831"/>
      <c r="L556" s="832"/>
      <c r="M556" s="259"/>
      <c r="N556" s="833"/>
    </row>
    <row r="557" spans="1:14" x14ac:dyDescent="0.2">
      <c r="A557" s="27"/>
      <c r="B557" s="63"/>
      <c r="C557" s="63"/>
      <c r="D557" s="27"/>
      <c r="E557" s="27"/>
      <c r="F557" s="27"/>
      <c r="G557" s="34"/>
      <c r="H557" s="216" t="s">
        <v>96</v>
      </c>
      <c r="I557" s="60"/>
      <c r="J557" s="195"/>
      <c r="K557" s="199">
        <f>K555+K548+K543+K537+K531+K521+K516+K508+K503+K498+K489+K482+K473+K463+K456+K447+K442+K436+K431+K426+K418+K407+K402+K390+K385+K362+K354+K349+K336+K328+K300+K265+K260+K250+K239+K232+K226+K218+K211+K200+K191+K155+K149+K140+K135+K128+K121+K116+K112+K105+K93+K88+K75+K69+K56+K49+K40+K33+K25+K12</f>
        <v>0</v>
      </c>
      <c r="L557" s="200">
        <f>M557-K557</f>
        <v>0</v>
      </c>
      <c r="M557" s="263">
        <f>M555+M548+M543+M537+M531+M521+M516+M508+M503+M498+M489+M482+M473+M463+M456+M447+M442+M436+M431+M426+M418+M407+M402+M390+M385+M362+M354+M349+M336+M328+M300+M265+M260+M250+M239+M232+M226+M218+M211+M200+M191+M155+M149+M140+M135+M128+M121+M116+M112+M105+M93+M88+M75+M69+M56+M49+M40+M33+M25+M12</f>
        <v>0</v>
      </c>
      <c r="N557" s="645"/>
    </row>
    <row r="558" spans="1:14" x14ac:dyDescent="0.2">
      <c r="B558" s="71" t="s">
        <v>95</v>
      </c>
      <c r="C558" s="71"/>
      <c r="H558" s="216"/>
      <c r="I558" s="62"/>
      <c r="J558" s="61"/>
      <c r="K558" s="61"/>
      <c r="L558" s="61"/>
      <c r="M558" s="264"/>
    </row>
    <row r="559" spans="1:14" ht="48" x14ac:dyDescent="0.2">
      <c r="B559" s="235" t="s">
        <v>97</v>
      </c>
      <c r="C559" s="235"/>
      <c r="H559" s="216" t="s">
        <v>98</v>
      </c>
      <c r="I559" s="62"/>
      <c r="J559" s="61"/>
      <c r="K559" s="61">
        <f>K557/4.1749</f>
        <v>0</v>
      </c>
    </row>
    <row r="560" spans="1:14" x14ac:dyDescent="0.2">
      <c r="H560" s="216"/>
      <c r="I560" s="62"/>
      <c r="J560" s="61"/>
      <c r="K560" s="61"/>
    </row>
  </sheetData>
  <mergeCells count="37">
    <mergeCell ref="C181:C185"/>
    <mergeCell ref="C222:C225"/>
    <mergeCell ref="C244:C249"/>
    <mergeCell ref="C230:C231"/>
    <mergeCell ref="H200:I200"/>
    <mergeCell ref="H211:I211"/>
    <mergeCell ref="C196:C199"/>
    <mergeCell ref="C206:C207"/>
    <mergeCell ref="N368:N384"/>
    <mergeCell ref="N359:N361"/>
    <mergeCell ref="N340:N341"/>
    <mergeCell ref="N343:N345"/>
    <mergeCell ref="C31:C32"/>
    <mergeCell ref="C109:C111"/>
    <mergeCell ref="C62:C66"/>
    <mergeCell ref="C125:C126"/>
    <mergeCell ref="H328:I328"/>
    <mergeCell ref="H260:I260"/>
    <mergeCell ref="H265:I265"/>
    <mergeCell ref="C188:C190"/>
    <mergeCell ref="C168:C175"/>
    <mergeCell ref="C269:C277"/>
    <mergeCell ref="H250:I250"/>
    <mergeCell ref="H300:I300"/>
    <mergeCell ref="N332:N335"/>
    <mergeCell ref="N313:N319"/>
    <mergeCell ref="N307:N312"/>
    <mergeCell ref="N272:N276"/>
    <mergeCell ref="C254:C259"/>
    <mergeCell ref="C422:C425"/>
    <mergeCell ref="N525:N526"/>
    <mergeCell ref="N541:N542"/>
    <mergeCell ref="N423:N425"/>
    <mergeCell ref="N415:N416"/>
    <mergeCell ref="N451:N455"/>
    <mergeCell ref="N493:N497"/>
    <mergeCell ref="N440:N441"/>
  </mergeCells>
  <pageMargins left="0.44" right="0.43" top="0.39370078740157483" bottom="0.39370078740157483" header="0" footer="0.51181102362204722"/>
  <pageSetup paperSize="9" scale="55" orientation="landscape" horizontalDpi="200" verticalDpi="200" r:id="rId1"/>
  <headerFooter alignWithMargins="0">
    <oddHeader>&amp;C&amp;P</oddHeader>
  </headerFooter>
  <rowBreaks count="22" manualBreakCount="22">
    <brk id="25" max="13" man="1"/>
    <brk id="49" max="13" man="1"/>
    <brk id="75" max="13" man="1"/>
    <brk id="95" max="13" man="1"/>
    <brk id="105" max="13" man="1"/>
    <brk id="135" max="13" man="1"/>
    <brk id="155" max="13" man="1"/>
    <brk id="180" max="13" man="1"/>
    <brk id="186" max="13" man="1"/>
    <brk id="218" max="13" man="1"/>
    <brk id="239" max="13" man="1"/>
    <brk id="260" max="13" man="1"/>
    <brk id="300" max="13" man="1"/>
    <brk id="336" max="13" man="1"/>
    <brk id="362" max="13" man="1"/>
    <brk id="385" max="13" man="1"/>
    <brk id="402" max="13" man="1"/>
    <brk id="418" max="13" man="1"/>
    <brk id="447" max="13" man="1"/>
    <brk id="473" max="13" man="1"/>
    <brk id="490" max="13" man="1"/>
    <brk id="50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2017-03-07T12:17:25Z</cp:lastPrinted>
  <dcterms:created xsi:type="dcterms:W3CDTF">2014-01-27T14:03:12Z</dcterms:created>
  <dcterms:modified xsi:type="dcterms:W3CDTF">2017-03-20T07:04:15Z</dcterms:modified>
</cp:coreProperties>
</file>