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500" windowWidth="20730" windowHeight="10650"/>
  </bookViews>
  <sheets>
    <sheet name="Arkusz1" sheetId="1" r:id="rId1"/>
  </sheets>
  <definedNames>
    <definedName name="_xlnm._FilterDatabase" localSheetId="0" hidden="1">Arkusz1!$H$1:$H$90</definedName>
    <definedName name="_xlnm.Print_Area" localSheetId="0">Arkusz1!$A$1:$N$90</definedName>
  </definedNames>
  <calcPr calcId="145621" iterateDelta="1E-4"/>
</workbook>
</file>

<file path=xl/calcChain.xml><?xml version="1.0" encoding="utf-8"?>
<calcChain xmlns="http://schemas.openxmlformats.org/spreadsheetml/2006/main">
  <c r="M45" i="1" l="1"/>
  <c r="K45" i="1"/>
  <c r="L45" i="1" s="1"/>
  <c r="J45" i="1"/>
  <c r="J16" i="1" l="1"/>
  <c r="M16" i="1" s="1"/>
  <c r="K16" i="1"/>
  <c r="J17" i="1"/>
  <c r="M17" i="1" s="1"/>
  <c r="K17" i="1"/>
  <c r="L16" i="1" l="1"/>
  <c r="L17" i="1"/>
  <c r="K73" i="1"/>
  <c r="K74" i="1" s="1"/>
  <c r="J73" i="1"/>
  <c r="M73" i="1" s="1"/>
  <c r="M74" i="1" s="1"/>
  <c r="J35" i="1"/>
  <c r="M35" i="1" s="1"/>
  <c r="K35" i="1"/>
  <c r="J34" i="1"/>
  <c r="M34" i="1" s="1"/>
  <c r="K34" i="1"/>
  <c r="L73" i="1" l="1"/>
  <c r="L74" i="1" s="1"/>
  <c r="L35" i="1"/>
  <c r="L34" i="1"/>
  <c r="J28" i="1" l="1"/>
  <c r="M28" i="1" s="1"/>
  <c r="K28" i="1"/>
  <c r="K46" i="1"/>
  <c r="J36" i="1"/>
  <c r="M36" i="1" s="1"/>
  <c r="K36" i="1"/>
  <c r="J33" i="1"/>
  <c r="M33" i="1" s="1"/>
  <c r="K33" i="1"/>
  <c r="J32" i="1"/>
  <c r="M32" i="1" s="1"/>
  <c r="K32" i="1"/>
  <c r="K68" i="1"/>
  <c r="K69" i="1" s="1"/>
  <c r="J68" i="1"/>
  <c r="M68" i="1" s="1"/>
  <c r="K61" i="1"/>
  <c r="K62" i="1" s="1"/>
  <c r="J61" i="1"/>
  <c r="M61" i="1" s="1"/>
  <c r="K55" i="1"/>
  <c r="K56" i="1" s="1"/>
  <c r="J55" i="1"/>
  <c r="M55" i="1" s="1"/>
  <c r="J31" i="1"/>
  <c r="M31" i="1" s="1"/>
  <c r="K31" i="1"/>
  <c r="J30" i="1"/>
  <c r="M30" i="1" s="1"/>
  <c r="K30" i="1"/>
  <c r="J29" i="1"/>
  <c r="M29" i="1" s="1"/>
  <c r="K29" i="1"/>
  <c r="L33" i="1" l="1"/>
  <c r="L28" i="1"/>
  <c r="L36" i="1"/>
  <c r="L30" i="1"/>
  <c r="L32" i="1"/>
  <c r="M46" i="1"/>
  <c r="L46" i="1"/>
  <c r="L29" i="1"/>
  <c r="M69" i="1"/>
  <c r="L68" i="1"/>
  <c r="L69" i="1" s="1"/>
  <c r="M62" i="1"/>
  <c r="L61" i="1"/>
  <c r="L62" i="1" s="1"/>
  <c r="M56" i="1"/>
  <c r="L55" i="1"/>
  <c r="L56" i="1" s="1"/>
  <c r="L31" i="1"/>
  <c r="K78" i="1" l="1"/>
  <c r="K79" i="1" s="1"/>
  <c r="J78" i="1"/>
  <c r="M78" i="1" s="1"/>
  <c r="M79" i="1" s="1"/>
  <c r="L78" i="1" l="1"/>
  <c r="L79" i="1" s="1"/>
  <c r="J50" i="1" l="1"/>
  <c r="M50" i="1" s="1"/>
  <c r="K50" i="1"/>
  <c r="L50" i="1" l="1"/>
  <c r="K51" i="1"/>
  <c r="M51" i="1"/>
  <c r="L51" i="1" l="1"/>
  <c r="K27" i="1"/>
  <c r="J27" i="1"/>
  <c r="M27" i="1" s="1"/>
  <c r="K22" i="1"/>
  <c r="K23" i="1" s="1"/>
  <c r="J22" i="1"/>
  <c r="M22" i="1" s="1"/>
  <c r="K15" i="1"/>
  <c r="J15" i="1"/>
  <c r="M15" i="1" s="1"/>
  <c r="K8" i="1"/>
  <c r="K9" i="1" s="1"/>
  <c r="J8" i="1"/>
  <c r="M8" i="1" s="1"/>
  <c r="M9" i="1" s="1"/>
  <c r="M37" i="1" l="1"/>
  <c r="K37" i="1"/>
  <c r="L27" i="1"/>
  <c r="L37" i="1" s="1"/>
  <c r="M23" i="1"/>
  <c r="L22" i="1"/>
  <c r="L23" i="1" s="1"/>
  <c r="K18" i="1"/>
  <c r="M18" i="1"/>
  <c r="L15" i="1"/>
  <c r="L8" i="1"/>
  <c r="L9" i="1" s="1"/>
  <c r="M81" i="1" l="1"/>
  <c r="K81" i="1"/>
  <c r="L18" i="1"/>
  <c r="K83" i="1" l="1"/>
  <c r="L81" i="1" l="1"/>
</calcChain>
</file>

<file path=xl/sharedStrings.xml><?xml version="1.0" encoding="utf-8"?>
<sst xmlns="http://schemas.openxmlformats.org/spreadsheetml/2006/main" count="262" uniqueCount="79">
  <si>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</si>
  <si>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</si>
  <si>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</si>
  <si>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</si>
  <si>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</si>
  <si>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</si>
  <si>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</si>
  <si>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</si>
  <si>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</si>
  <si>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</si>
  <si>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szt</t>
  </si>
  <si>
    <t>szt.</t>
  </si>
  <si>
    <t>op</t>
  </si>
  <si>
    <t>Razem</t>
  </si>
  <si>
    <t>Dot. pakietów, do których nie są wymagane próbki przy składaniu ofert</t>
  </si>
  <si>
    <t>Podsumowanie</t>
  </si>
  <si>
    <t>W celu potwierdzenia spełnienia wymagań Oferent jest zobowiązany dostarczyć próbki towaru (w ilości 1 szt lub 2 szt danej pozycji) na żądanie zamawiającego w terminie do 3 dni roboczych od momentu zawiadomienia pisemnego (fax) o takiej potrzebie.</t>
  </si>
  <si>
    <t>Wartość w €</t>
  </si>
  <si>
    <t>cena jednostkowa brutto</t>
  </si>
  <si>
    <t>Korki do endoskopów powietrze-woda, kompatybilne do endoskopów firmy OLYMPUS, które Zamawiający posiada</t>
  </si>
  <si>
    <t>Korki do endoskopów ssanie kompatybilne do endoskopów firmy OLYMPUS, które Zamawiający posiada,</t>
  </si>
  <si>
    <t>Wielkość opakowania handlowego</t>
  </si>
  <si>
    <t>Kryterium jakościowe</t>
  </si>
  <si>
    <t>1 szt.</t>
  </si>
  <si>
    <t>Na żądanie</t>
  </si>
  <si>
    <t>Korki biopsyjne do endoskopów kompatybilne do endoskopów firmy Olympus, które Zamawiający posiada</t>
  </si>
  <si>
    <t>Korki MAJ 1606, adapter do pompy OFP-2, kompatybilne z aparatem firmy Olympus, który Zamawiający posiada</t>
  </si>
  <si>
    <t>Rurka wody do kanału pomocniczego MAJ-1608, sterylna, do jednodniowego użycia, kompatybilna z pompą firmy Olympus</t>
  </si>
  <si>
    <t>Zatyczki do endoskopów. Zakrywka uszczelniająca MH 553, kompatybilna z aparatami firmy Olympus, które Zamawiający posiada.</t>
  </si>
  <si>
    <t>Pojemnik na wodę 2 litr MAJ-1603, kompatybilny z pompą płuczącą OFP-2, wielokrotnego użytkunadający się do sterylizacji w autoklawie.</t>
  </si>
  <si>
    <t>Butelka na wodę MAJ-901 do aparatu Olympus, który Zamawiający posiada</t>
  </si>
  <si>
    <t>Przyłącze do płukania MAJ-855 do pompy OFP-2</t>
  </si>
  <si>
    <t>Zamawiający będzie oceniał elastyczność i miękkość korków na podstawie subiektywnej oceny dostarczonych próbek w skali od 0 do 30.</t>
  </si>
  <si>
    <t>Jednorazowy zawór biopsyjny MAJ-210 kompatybilny z aparatem do bronchoskopii firmy Olympus, który Zamawiający posiada</t>
  </si>
  <si>
    <t>Jednorazowy zawór ssący MAJ-209 kompatybilny z aparatem do bronchoskopii firmy Olympus, który Zamawiający posiada</t>
  </si>
  <si>
    <t>Sprawa P/13/03/2017/END</t>
  </si>
  <si>
    <t>Pakiet 1 - Pułapki na polipy</t>
  </si>
  <si>
    <t>Pakiet 2 - Akcesoria do endoskopii</t>
  </si>
  <si>
    <t>Pakiet 3 - Klipsy jednorazowe</t>
  </si>
  <si>
    <t>Pakiet 4 - Korki do endoskopów i akcesoria endoskopowe</t>
  </si>
  <si>
    <t>Pakiet 5 - Korki biopsyjne</t>
  </si>
  <si>
    <t>Pakiet 6 - Szczotki endoskopowe</t>
  </si>
  <si>
    <t>Pakiet 7 - Zestaw do opaskowania żylaków przełyku</t>
  </si>
  <si>
    <t>Pakiet 8 - Zgłębnik APC</t>
  </si>
  <si>
    <t>Pakiet 9 - Igły do ostrzyknięć</t>
  </si>
  <si>
    <t>Pakiet 11 - Ustniki jednorazowe</t>
  </si>
  <si>
    <t>UWAGA!</t>
  </si>
  <si>
    <t>Klipsy jednorazowego użytku kompatybilne z klipsownicą HX11 OUR firmy OLYMPUS, którą Zamawiający posiada, kąt rozwarcia klipsów 135 stopni, długość ramion klipsa od 7,5 mm do 10 mm, pakowane po 40 szt</t>
  </si>
  <si>
    <t>Długość ramion 10mm - 30 pkt. Długość ramion poniżej 10mm - 0 pkt.</t>
  </si>
  <si>
    <t>Pętle do polipektomii, jednorazowego użytku, ze skalowaną rękojeścią, wykonane z plecionego drutu o średniej sztywności. Wymagane średnice w zakresie 10 mm, 13mm, 27mm.  Średnica osłony pętli 2,4mm, długość narzędzia 240 cm. Ilości w poszczególnych rozmiarach wg zapotrzebowań Zamawiającego. Kształt owalny lub inny dopuszczony przez Zamawiającego</t>
  </si>
  <si>
    <t>Kształ owalny - 30 pkt. Kształt inny dopuszczony przez Zamawiającego - 0 pkt.</t>
  </si>
  <si>
    <t>Nażądanie</t>
  </si>
  <si>
    <t>Pułapki na polipy 4-komorowe, jednorazowe, umożliwiające pobieranie wielu polipów. Przezroczysta plastikowa budowa ułatwiająca weryfikację pobranych polipów. Łatwy montaż z endoskopem i pojemnikiem ssącym</t>
  </si>
  <si>
    <t>1.</t>
  </si>
  <si>
    <t xml:space="preserve">2. </t>
  </si>
  <si>
    <t>W tym pakiecie Zamawiający będzie oceniał termin dostawy (20%) i okres gwarancji (20%) jako kryteria pozaceniowe</t>
  </si>
  <si>
    <t>Nie dotyczy</t>
  </si>
  <si>
    <t xml:space="preserve">Do akcesoriów endoskopowych powinna być dołączona ulotka producenta w języku polskim, potwierdzająca kompatybilność z endoskopami posiadanymi przez Zamawiającego. </t>
  </si>
  <si>
    <t>nie dotyczy</t>
  </si>
  <si>
    <t>Szczotki do czyszczenia endoskopów, dwustronne, jednorazowe. Do kanału roboczego o średnicy od 2,0 do 4,2 mm, średnica szczotki 5 do 6mm o długości 220 do 230 cm. Posiadająca plastikową końcówkę zapobiegającą zarysowaniu kanałów endoskopowych.</t>
  </si>
  <si>
    <t>Średnica szczotki 5 mm - 30 pkt.          Średnica szczotki 6 mm - 0 pkt.</t>
  </si>
  <si>
    <t>Zestaw do opaskowania żylaków przełyku zawierający: od 6 do 7 podwiązek wykonanych z materiału hypoalergicznego, nie zawierającego lateksu. Podwiązki zamontowane w sposób nieograniczający pola widzenia. Zestaw wyposażony w giętki dren, przeznaczony do irygacji miejsca obliteracji przyłączany do głowicy. Zestaw z mechaniczną i dźwiękową wizualną sygnalizacją momentu uwolnienia podwiązki, połączony z nasadką za pomocą giętkiego, plecionego drutu ułatwiającego zamontowanie zestawu. Opaski w kolorze niebieskim ułatwiające obserwację miejsdca obliteracji podczas krwawienia. Przedostatnia opaska w innym kolorze, sygnalizująca pozostanie ostatniej na nasadce.</t>
  </si>
  <si>
    <t>Ilośc podwiązek w zestawie:                        7 szt - 30 pkt.     6 szt. w zestawie - 0 pkt.</t>
  </si>
  <si>
    <t>Zgłębnik APC do endoskopów giętkich. APC - sonda 2200sc do koagulacji plazmą argonową. Długość sondy 2,2 m, średnica 2,3 mm, kompatybilny z diatermią firmy ERBE, którą Zamawiający posiada.</t>
  </si>
  <si>
    <t>Szczypce biopsyjne gastroskopowe wielorazowego użytku, łyżeczki biopsyjne typu standardowe, owalne, z okienkiem i z igłą, metalowa osłonka zwojowa, długość narzędzia 155-160 cm, min. średnica kanału roboczego 2,8 mm, pakowane pojedyńczo. Zachowana ostrość szczypiec po 50-100 procesach sterylizacji.</t>
  </si>
  <si>
    <t xml:space="preserve">Szczypce biopsyjne kolonoskopowe wielorazowego użytku, łyżeczki biopsyjne typu standardowe, owalne, z okienkiem i z igłą, metalowa osłonka zwojowa, długość narzędzia min. 230 cm, min. średnica kanału roboczego 2,8 mm, pakowane pojedyńczo. Zachowana ostrość szczypiec po 50-100 procesach sterylizacji.
</t>
  </si>
  <si>
    <t>Zamawiający będzie oceniał ostrość szczypiec na podstawie subiektywnej oceny po procesie sterylizacji: zadeklarowana ostrość po min. 100 procesach sterylizacji i więcej - 30 pkt.  Poniżej 100 procesów i zachowujące ostrość - 0 pkt.</t>
  </si>
  <si>
    <t>W pakiecie nr 1, Zamawiający będzie oceniał termin dostawy (20%) i okres gwarancji (20%) jako kryteria pozaceniowe</t>
  </si>
  <si>
    <t>W pakiecie nr 8, Zamawiający będzie oceniał termin dostawy (20%) i okres gwarancji (20%) jako kryteria pozaceniowe</t>
  </si>
  <si>
    <t>Ilość próbek do badania, które należy złożyć wraz z ofertą</t>
  </si>
  <si>
    <t>Pakiet 10 - Pojemnik na wydzielinę z drzewa oskrzelowego</t>
  </si>
  <si>
    <t>Pojemnik o pojemności 70-100 ml, sterylny, typ Sherwood do odzyskiwania wydzieliny z oskrzeli podczas bronchoskopii, przezroczysty, z podziałką</t>
  </si>
  <si>
    <t>Pojemnośc 70 ml - 30 pt. Powyżej 70 ml - 0 pkt.</t>
  </si>
  <si>
    <t>Ustniki jednorazowe duże z gumką, z regulacją, nie zawierającą lateksu. Srednica otworu od min. 59 FR do max. 80 FR</t>
  </si>
  <si>
    <t>Średnica otworu 59 FR - 30 pkt. Powyżej 59 FR - 0 pkt.</t>
  </si>
  <si>
    <t>Igły jednorazowe do ostrzykiwania, sterylne, w teflonowej osłonce odpornej na załamania, Średnica kanału roboczego 2,8 mm, długość robocza narzędzia 2300mm, ścięcie igły - standard, długość igły 5-8mm, średnica igły 0,8mm</t>
  </si>
  <si>
    <t>Długość igły 5mm - 30 pkt. Powyżej 5mm - 0 pkt.</t>
  </si>
  <si>
    <t>Opis wymagań minimalnych z ilością przewidywanego zużycia w okresie jednego roku</t>
  </si>
  <si>
    <t>Załącznik nr 5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</si>
</sst>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</numFmts>
  <fonts count="25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238"/>
    </font>
    <font>
      <sz val="9"/>
      <color rgb="FFFF0000"/>
      <name val="Arial"/>
      <family val="2"/>
    </font>
    <font>
      <sz val="10"/>
      <name val="Arial CE"/>
      <charset val="238"/>
    </font>
    <font>
      <b/>
      <sz val="10"/>
      <color indexed="10"/>
      <name val="Arial"/>
      <family val="2"/>
      <charset val="238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9"/>
      <color indexed="10"/>
      <name val="Arial"/>
      <family val="2"/>
      <charset val="238"/>
    </font>
    <font>
      <u/>
      <sz val="9"/>
      <name val="Arial"/>
      <family val="2"/>
    </font>
    <font>
      <sz val="12"/>
      <color theme="1"/>
      <name val="Calibri"/>
      <family val="2"/>
      <charset val="238"/>
      <scheme val="minor"/>
    </font>
    <font>
      <b/>
      <sz val="9"/>
      <color rgb="FF0070C0"/>
      <name val="Arial"/>
      <family val="2"/>
    </font>
    <font>
      <sz val="9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2" fillId="0" borderId="0"/>
    <xf numFmtId="0" fontId="1" fillId="0" borderId="0"/>
    <xf numFmtId="0" fontId="19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</cellStyleXfs>
  <cellXfs count="107">
    <xf numFmtId="0" fontId="0" fillId="0" borderId="0" xfId="0"/>
    <xf numFmtId="0" fontId="3" fillId="0" borderId="0" xfId="0" applyFont="1"/>
    <xf numFmtId="1" fontId="3" fillId="0" borderId="0" xfId="0" applyNumberFormat="1" applyFont="1"/>
    <xf numFmtId="4" fontId="3" fillId="0" borderId="0" xfId="0" applyNumberFormat="1" applyFont="1"/>
    <xf numFmtId="0" fontId="4" fillId="0" borderId="0" xfId="0" applyFont="1" applyBorder="1"/>
    <xf numFmtId="4" fontId="6" fillId="2" borderId="1" xfId="0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/>
    <xf numFmtId="0" fontId="3" fillId="0" borderId="0" xfId="0" applyFont="1" applyBorder="1"/>
    <xf numFmtId="0" fontId="7" fillId="0" borderId="1" xfId="0" applyFont="1" applyBorder="1" applyAlignment="1">
      <alignment vertical="center"/>
    </xf>
    <xf numFmtId="1" fontId="3" fillId="0" borderId="0" xfId="0" applyNumberFormat="1" applyFont="1" applyBorder="1"/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9" fontId="7" fillId="0" borderId="1" xfId="3" applyFont="1" applyFill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5" fillId="0" borderId="0" xfId="2" applyNumberFormat="1" applyFont="1" applyFill="1" applyBorder="1" applyAlignment="1" applyProtection="1">
      <alignment horizontal="center" vertical="center"/>
    </xf>
    <xf numFmtId="4" fontId="5" fillId="0" borderId="0" xfId="2" applyNumberFormat="1" applyFont="1" applyFill="1" applyBorder="1" applyAlignment="1">
      <alignment horizontal="center" vertical="center"/>
    </xf>
    <xf numFmtId="1" fontId="5" fillId="0" borderId="0" xfId="3" applyNumberFormat="1" applyFont="1" applyFill="1" applyBorder="1" applyAlignment="1">
      <alignment horizontal="center" vertical="center"/>
    </xf>
    <xf numFmtId="4" fontId="12" fillId="0" borderId="0" xfId="0" applyNumberFormat="1" applyFont="1"/>
    <xf numFmtId="0" fontId="12" fillId="0" borderId="0" xfId="0" applyFont="1"/>
    <xf numFmtId="0" fontId="7" fillId="0" borderId="0" xfId="0" applyFont="1" applyBorder="1" applyAlignment="1">
      <alignment wrapText="1"/>
    </xf>
    <xf numFmtId="9" fontId="3" fillId="0" borderId="0" xfId="3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4" fontId="9" fillId="2" borderId="1" xfId="1" applyNumberFormat="1" applyFont="1" applyFill="1" applyBorder="1" applyAlignment="1" applyProtection="1">
      <alignment horizontal="center" vertical="center" wrapText="1"/>
    </xf>
    <xf numFmtId="4" fontId="9" fillId="0" borderId="0" xfId="0" applyNumberFormat="1" applyFont="1"/>
    <xf numFmtId="4" fontId="4" fillId="0" borderId="0" xfId="2" applyNumberFormat="1" applyFont="1" applyFill="1" applyBorder="1" applyAlignment="1" applyProtection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10" fillId="0" borderId="0" xfId="0" applyFont="1" applyBorder="1"/>
    <xf numFmtId="9" fontId="13" fillId="0" borderId="0" xfId="3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4" fontId="13" fillId="0" borderId="0" xfId="3" applyNumberFormat="1" applyFont="1" applyFill="1" applyBorder="1" applyAlignment="1">
      <alignment horizontal="center" vertical="center"/>
    </xf>
    <xf numFmtId="4" fontId="5" fillId="0" borderId="0" xfId="3" applyNumberFormat="1" applyFont="1" applyFill="1" applyBorder="1" applyAlignment="1">
      <alignment horizontal="center" vertical="center"/>
    </xf>
    <xf numFmtId="4" fontId="3" fillId="0" borderId="0" xfId="3" applyNumberFormat="1" applyFont="1" applyFill="1" applyBorder="1" applyAlignment="1">
      <alignment horizontal="center" vertical="center"/>
    </xf>
    <xf numFmtId="4" fontId="16" fillId="0" borderId="0" xfId="2" applyNumberFormat="1" applyFont="1" applyFill="1" applyBorder="1" applyAlignment="1" applyProtection="1">
      <alignment horizontal="center" vertical="center"/>
    </xf>
    <xf numFmtId="4" fontId="16" fillId="0" borderId="0" xfId="2" applyNumberFormat="1" applyFont="1" applyFill="1" applyBorder="1" applyAlignment="1">
      <alignment horizontal="center" vertical="center"/>
    </xf>
    <xf numFmtId="4" fontId="4" fillId="0" borderId="3" xfId="2" applyNumberFormat="1" applyFont="1" applyFill="1" applyBorder="1" applyAlignment="1" applyProtection="1">
      <alignment horizontal="center" vertical="center"/>
    </xf>
    <xf numFmtId="4" fontId="4" fillId="0" borderId="3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4" fontId="17" fillId="0" borderId="0" xfId="0" applyNumberFormat="1" applyFont="1"/>
    <xf numFmtId="0" fontId="9" fillId="0" borderId="0" xfId="0" applyFont="1"/>
    <xf numFmtId="4" fontId="15" fillId="0" borderId="0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4" fillId="0" borderId="0" xfId="2" applyNumberFormat="1" applyFont="1" applyFill="1" applyBorder="1" applyAlignment="1" applyProtection="1">
      <alignment horizontal="center" vertical="center"/>
    </xf>
    <xf numFmtId="4" fontId="14" fillId="0" borderId="0" xfId="2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Border="1"/>
    <xf numFmtId="0" fontId="18" fillId="0" borderId="0" xfId="0" applyFont="1" applyAlignment="1">
      <alignment wrapText="1"/>
    </xf>
    <xf numFmtId="4" fontId="8" fillId="0" borderId="0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5" fillId="0" borderId="0" xfId="2" applyNumberFormat="1" applyFont="1" applyFill="1" applyBorder="1" applyAlignment="1">
      <alignment horizontal="right" vertical="center"/>
    </xf>
    <xf numFmtId="4" fontId="4" fillId="0" borderId="0" xfId="2" applyNumberFormat="1" applyFont="1" applyFill="1" applyBorder="1" applyAlignment="1">
      <alignment horizontal="right" vertical="center"/>
    </xf>
    <xf numFmtId="4" fontId="4" fillId="0" borderId="3" xfId="2" applyNumberFormat="1" applyFont="1" applyFill="1" applyBorder="1" applyAlignment="1">
      <alignment horizontal="right" vertical="center"/>
    </xf>
    <xf numFmtId="4" fontId="14" fillId="0" borderId="0" xfId="2" applyNumberFormat="1" applyFont="1" applyFill="1" applyBorder="1" applyAlignment="1">
      <alignment horizontal="right" vertical="center"/>
    </xf>
    <xf numFmtId="4" fontId="16" fillId="0" borderId="0" xfId="2" applyNumberFormat="1" applyFont="1" applyFill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1" fillId="4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1" fontId="20" fillId="0" borderId="0" xfId="0" applyNumberFormat="1" applyFont="1" applyFill="1" applyBorder="1" applyAlignment="1">
      <alignment horizontal="center" vertical="center"/>
    </xf>
    <xf numFmtId="0" fontId="23" fillId="0" borderId="0" xfId="0" applyFont="1"/>
    <xf numFmtId="4" fontId="23" fillId="0" borderId="0" xfId="0" applyNumberFormat="1" applyFont="1"/>
    <xf numFmtId="4" fontId="22" fillId="0" borderId="0" xfId="0" applyNumberFormat="1" applyFont="1" applyBorder="1"/>
    <xf numFmtId="4" fontId="22" fillId="0" borderId="0" xfId="0" applyNumberFormat="1" applyFont="1" applyBorder="1" applyAlignment="1">
      <alignment horizontal="right" vertical="center"/>
    </xf>
    <xf numFmtId="0" fontId="8" fillId="4" borderId="0" xfId="0" applyFont="1" applyFill="1" applyAlignment="1">
      <alignment wrapText="1"/>
    </xf>
    <xf numFmtId="0" fontId="7" fillId="4" borderId="1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4" fillId="0" borderId="0" xfId="0" applyFont="1"/>
  </cellXfs>
  <cellStyles count="11">
    <cellStyle name="Dziesiętny" xfId="1" builtinId="3"/>
    <cellStyle name="Dziesiętny 2 2" xfId="9"/>
    <cellStyle name="Normalny" xfId="0" builtinId="0"/>
    <cellStyle name="Normalny 10" xfId="7"/>
    <cellStyle name="Normalny 2" xfId="5"/>
    <cellStyle name="Normalny 3" xfId="6"/>
    <cellStyle name="Normalny 3 2" xfId="8"/>
    <cellStyle name="Normalny 4" xfId="10"/>
    <cellStyle name="Normalny 8" xfId="4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topLeftCell="A70" zoomScale="70" zoomScaleNormal="70" zoomScaleSheetLayoutView="100" workbookViewId="0">
      <selection activeCell="P58" sqref="P58"/>
    </sheetView>
  </sheetViews>
  <sheetFormatPr defaultRowHeight="12.75" x14ac:dyDescent="0.2"/>
  <cols>
    <col min="1" max="1" width="2.85546875" style="1" customWidth="1"/>
    <col min="2" max="2" width="63.85546875" style="9" customWidth="1"/>
    <col min="3" max="3" width="29.7109375" style="9" customWidth="1"/>
    <col min="4" max="4" width="31" style="1" customWidth="1"/>
    <col min="5" max="5" width="16.42578125" style="1" customWidth="1"/>
    <col min="6" max="6" width="11.28515625" style="1" customWidth="1"/>
    <col min="7" max="7" width="6.7109375" style="2" customWidth="1"/>
    <col min="8" max="8" width="10" style="33" customWidth="1"/>
    <col min="9" max="9" width="11.28515625" style="1" customWidth="1"/>
    <col min="10" max="10" width="11.28515625" style="3" customWidth="1"/>
    <col min="11" max="11" width="11.140625" style="3" customWidth="1"/>
    <col min="12" max="12" width="17.85546875" style="3" customWidth="1"/>
    <col min="13" max="13" width="15.5703125" style="66" customWidth="1"/>
    <col min="14" max="14" width="10.85546875" style="82" customWidth="1"/>
    <col min="15" max="15" width="9.140625" style="1"/>
    <col min="16" max="16" width="10.7109375" style="1" bestFit="1" customWidth="1"/>
    <col min="17" max="16384" width="9.140625" style="1"/>
  </cols>
  <sheetData>
    <row r="1" spans="1:14" x14ac:dyDescent="0.2">
      <c r="A1" s="1" t="s">
        <v>35</v>
      </c>
    </row>
    <row r="2" spans="1:14" ht="15.75" x14ac:dyDescent="0.25">
      <c r="C2" s="106" t="s">
        <v>78</v>
      </c>
    </row>
    <row r="4" spans="1:14" x14ac:dyDescent="0.2">
      <c r="A4" s="4"/>
      <c r="B4" s="60" t="s">
        <v>77</v>
      </c>
      <c r="C4" s="60"/>
    </row>
    <row r="5" spans="1:14" x14ac:dyDescent="0.2">
      <c r="A5" s="26"/>
      <c r="B5" s="27"/>
      <c r="C5" s="27"/>
      <c r="D5" s="10"/>
      <c r="E5" s="10"/>
      <c r="F5" s="38"/>
      <c r="G5" s="39"/>
      <c r="H5" s="28"/>
      <c r="I5" s="25"/>
      <c r="J5" s="46"/>
      <c r="K5" s="34"/>
      <c r="L5" s="35"/>
      <c r="M5" s="68"/>
      <c r="N5" s="83"/>
    </row>
    <row r="6" spans="1:14" x14ac:dyDescent="0.2">
      <c r="A6" s="11"/>
      <c r="B6" s="97" t="s">
        <v>36</v>
      </c>
      <c r="C6" s="30"/>
      <c r="D6" s="52"/>
      <c r="E6" s="52"/>
      <c r="F6" s="11"/>
      <c r="G6" s="13"/>
      <c r="H6" s="62"/>
      <c r="I6" s="17"/>
      <c r="J6" s="45"/>
      <c r="K6" s="19"/>
      <c r="L6" s="20"/>
      <c r="M6" s="67"/>
    </row>
    <row r="7" spans="1:14" ht="72" x14ac:dyDescent="0.2">
      <c r="A7" s="59" t="s">
        <v>0</v>
      </c>
      <c r="B7" s="59" t="s">
        <v>1</v>
      </c>
      <c r="C7" s="59" t="s">
        <v>22</v>
      </c>
      <c r="D7" s="76" t="s">
        <v>2</v>
      </c>
      <c r="E7" s="8" t="s">
        <v>21</v>
      </c>
      <c r="F7" s="59" t="s">
        <v>3</v>
      </c>
      <c r="G7" s="77" t="s">
        <v>4</v>
      </c>
      <c r="H7" s="78" t="s">
        <v>5</v>
      </c>
      <c r="I7" s="79" t="s">
        <v>6</v>
      </c>
      <c r="J7" s="5" t="s">
        <v>18</v>
      </c>
      <c r="K7" s="80" t="s">
        <v>7</v>
      </c>
      <c r="L7" s="78" t="s">
        <v>8</v>
      </c>
      <c r="M7" s="78" t="s">
        <v>9</v>
      </c>
      <c r="N7" s="81" t="s">
        <v>69</v>
      </c>
    </row>
    <row r="8" spans="1:14" ht="36" x14ac:dyDescent="0.2">
      <c r="A8" s="12">
        <v>1</v>
      </c>
      <c r="B8" s="98" t="s">
        <v>52</v>
      </c>
      <c r="C8" s="18" t="s">
        <v>58</v>
      </c>
      <c r="D8" s="14"/>
      <c r="E8" s="14"/>
      <c r="F8" s="14" t="s">
        <v>10</v>
      </c>
      <c r="G8" s="15">
        <v>24</v>
      </c>
      <c r="H8" s="63"/>
      <c r="I8" s="16">
        <v>0.08</v>
      </c>
      <c r="J8" s="7">
        <f t="shared" ref="J8" si="0">H8*I8+H8</f>
        <v>0</v>
      </c>
      <c r="K8" s="6">
        <f t="shared" ref="K8" si="1">G8*H8</f>
        <v>0</v>
      </c>
      <c r="L8" s="7">
        <f t="shared" ref="L8" si="2">M8-K8</f>
        <v>0</v>
      </c>
      <c r="M8" s="65">
        <f t="shared" ref="M8" si="3">G8*J8</f>
        <v>0</v>
      </c>
      <c r="N8" s="51" t="s">
        <v>24</v>
      </c>
    </row>
    <row r="9" spans="1:14" x14ac:dyDescent="0.2">
      <c r="A9" s="26"/>
      <c r="B9" s="99" t="s">
        <v>46</v>
      </c>
      <c r="C9" s="27"/>
      <c r="D9" s="10"/>
      <c r="E9" s="10"/>
      <c r="F9" s="38"/>
      <c r="G9" s="39"/>
      <c r="H9" s="64" t="s">
        <v>13</v>
      </c>
      <c r="I9" s="25"/>
      <c r="J9" s="46"/>
      <c r="K9" s="49">
        <f>SUM(K8:K8)</f>
        <v>0</v>
      </c>
      <c r="L9" s="50">
        <f>SUM(L8:L8)</f>
        <v>0</v>
      </c>
      <c r="M9" s="69">
        <f>SUM(M8:M8)</f>
        <v>0</v>
      </c>
      <c r="N9" s="83"/>
    </row>
    <row r="10" spans="1:14" ht="24" x14ac:dyDescent="0.2">
      <c r="A10" s="26"/>
      <c r="B10" s="99" t="s">
        <v>67</v>
      </c>
      <c r="C10" s="27"/>
      <c r="D10" s="10"/>
      <c r="E10" s="10"/>
      <c r="F10" s="38"/>
      <c r="G10" s="39"/>
      <c r="H10" s="62"/>
      <c r="I10" s="25"/>
      <c r="J10" s="46"/>
      <c r="K10" s="34"/>
      <c r="L10" s="35"/>
      <c r="M10" s="68"/>
      <c r="N10" s="83"/>
    </row>
    <row r="11" spans="1:14" x14ac:dyDescent="0.2">
      <c r="A11" s="26"/>
      <c r="B11" s="86"/>
      <c r="C11" s="27"/>
      <c r="D11" s="10"/>
      <c r="E11" s="10"/>
      <c r="F11" s="38"/>
      <c r="G11" s="39"/>
      <c r="H11" s="62"/>
      <c r="I11" s="25"/>
      <c r="J11" s="46"/>
      <c r="K11" s="34"/>
      <c r="L11" s="35"/>
      <c r="M11" s="68"/>
      <c r="N11" s="83"/>
    </row>
    <row r="12" spans="1:14" x14ac:dyDescent="0.2">
      <c r="A12" s="26"/>
      <c r="B12" s="86"/>
      <c r="C12" s="27"/>
      <c r="D12" s="10"/>
      <c r="E12" s="10"/>
      <c r="F12" s="38"/>
      <c r="G12" s="39"/>
      <c r="H12" s="62"/>
      <c r="I12" s="25"/>
      <c r="J12" s="46"/>
      <c r="K12" s="34"/>
      <c r="L12" s="35"/>
      <c r="M12" s="68"/>
      <c r="N12" s="83"/>
    </row>
    <row r="13" spans="1:14" x14ac:dyDescent="0.2">
      <c r="A13" s="11"/>
      <c r="B13" s="97" t="s">
        <v>37</v>
      </c>
      <c r="C13" s="30"/>
      <c r="D13" s="52"/>
      <c r="E13" s="52"/>
      <c r="F13" s="11"/>
      <c r="G13" s="13"/>
      <c r="H13" s="62"/>
      <c r="I13" s="17"/>
      <c r="J13" s="45"/>
      <c r="K13" s="19"/>
      <c r="L13" s="20"/>
      <c r="M13" s="67"/>
    </row>
    <row r="14" spans="1:14" ht="72" x14ac:dyDescent="0.2">
      <c r="A14" s="59" t="s">
        <v>0</v>
      </c>
      <c r="B14" s="59" t="s">
        <v>1</v>
      </c>
      <c r="C14" s="59" t="s">
        <v>22</v>
      </c>
      <c r="D14" s="76" t="s">
        <v>2</v>
      </c>
      <c r="E14" s="8" t="s">
        <v>21</v>
      </c>
      <c r="F14" s="59" t="s">
        <v>3</v>
      </c>
      <c r="G14" s="77" t="s">
        <v>4</v>
      </c>
      <c r="H14" s="78" t="s">
        <v>5</v>
      </c>
      <c r="I14" s="79" t="s">
        <v>6</v>
      </c>
      <c r="J14" s="5" t="s">
        <v>18</v>
      </c>
      <c r="K14" s="80" t="s">
        <v>7</v>
      </c>
      <c r="L14" s="78" t="s">
        <v>8</v>
      </c>
      <c r="M14" s="78" t="s">
        <v>9</v>
      </c>
      <c r="N14" s="81" t="s">
        <v>69</v>
      </c>
    </row>
    <row r="15" spans="1:14" ht="79.5" customHeight="1" x14ac:dyDescent="0.2">
      <c r="A15" s="12">
        <v>1</v>
      </c>
      <c r="B15" s="98" t="s">
        <v>49</v>
      </c>
      <c r="C15" s="18" t="s">
        <v>50</v>
      </c>
      <c r="D15" s="14"/>
      <c r="E15" s="14"/>
      <c r="F15" s="14" t="s">
        <v>10</v>
      </c>
      <c r="G15" s="15">
        <v>600</v>
      </c>
      <c r="H15" s="63"/>
      <c r="I15" s="16">
        <v>0.08</v>
      </c>
      <c r="J15" s="7">
        <f t="shared" ref="J15" si="4">H15*I15+H15</f>
        <v>0</v>
      </c>
      <c r="K15" s="6">
        <f t="shared" ref="K15" si="5">G15*H15</f>
        <v>0</v>
      </c>
      <c r="L15" s="7">
        <f t="shared" ref="L15" si="6">M15-K15</f>
        <v>0</v>
      </c>
      <c r="M15" s="65">
        <f t="shared" ref="M15" si="7">G15*J15</f>
        <v>0</v>
      </c>
      <c r="N15" s="51" t="s">
        <v>23</v>
      </c>
    </row>
    <row r="16" spans="1:14" ht="88.5" customHeight="1" x14ac:dyDescent="0.2">
      <c r="A16" s="12">
        <v>2</v>
      </c>
      <c r="B16" s="98" t="s">
        <v>64</v>
      </c>
      <c r="C16" s="18" t="s">
        <v>66</v>
      </c>
      <c r="D16" s="14"/>
      <c r="E16" s="14"/>
      <c r="F16" s="14" t="s">
        <v>10</v>
      </c>
      <c r="G16" s="15">
        <v>30</v>
      </c>
      <c r="H16" s="63"/>
      <c r="I16" s="16">
        <v>0.08</v>
      </c>
      <c r="J16" s="7">
        <f t="shared" ref="J16:J17" si="8">H16*I16+H16</f>
        <v>0</v>
      </c>
      <c r="K16" s="6">
        <f t="shared" ref="K16:K17" si="9">G16*H16</f>
        <v>0</v>
      </c>
      <c r="L16" s="7">
        <f t="shared" ref="L16:L17" si="10">M16-K16</f>
        <v>0</v>
      </c>
      <c r="M16" s="65">
        <f t="shared" ref="M16:M17" si="11">G16*J16</f>
        <v>0</v>
      </c>
      <c r="N16" s="51" t="s">
        <v>23</v>
      </c>
    </row>
    <row r="17" spans="1:14" ht="96" x14ac:dyDescent="0.2">
      <c r="A17" s="12">
        <v>3</v>
      </c>
      <c r="B17" s="98" t="s">
        <v>65</v>
      </c>
      <c r="C17" s="18" t="s">
        <v>66</v>
      </c>
      <c r="D17" s="14"/>
      <c r="E17" s="14"/>
      <c r="F17" s="14" t="s">
        <v>10</v>
      </c>
      <c r="G17" s="15">
        <v>30</v>
      </c>
      <c r="H17" s="63"/>
      <c r="I17" s="16">
        <v>0.08</v>
      </c>
      <c r="J17" s="7">
        <f t="shared" si="8"/>
        <v>0</v>
      </c>
      <c r="K17" s="6">
        <f t="shared" si="9"/>
        <v>0</v>
      </c>
      <c r="L17" s="7">
        <f t="shared" si="10"/>
        <v>0</v>
      </c>
      <c r="M17" s="65">
        <f t="shared" si="11"/>
        <v>0</v>
      </c>
      <c r="N17" s="51" t="s">
        <v>51</v>
      </c>
    </row>
    <row r="18" spans="1:14" x14ac:dyDescent="0.2">
      <c r="A18" s="26"/>
      <c r="B18" s="86"/>
      <c r="C18" s="27"/>
      <c r="D18" s="10"/>
      <c r="E18" s="10"/>
      <c r="F18" s="38"/>
      <c r="G18" s="39"/>
      <c r="H18" s="64" t="s">
        <v>13</v>
      </c>
      <c r="I18" s="25"/>
      <c r="J18" s="46"/>
      <c r="K18" s="49">
        <f>SUM(K15:K17)</f>
        <v>0</v>
      </c>
      <c r="L18" s="50">
        <f>SUM(L15:L17)</f>
        <v>0</v>
      </c>
      <c r="M18" s="69">
        <f>SUM(M15:M17)</f>
        <v>0</v>
      </c>
      <c r="N18" s="83"/>
    </row>
    <row r="19" spans="1:14" x14ac:dyDescent="0.2">
      <c r="A19" s="26"/>
      <c r="B19" s="86"/>
      <c r="C19" s="27"/>
      <c r="D19" s="10"/>
      <c r="E19" s="10"/>
      <c r="F19" s="38"/>
      <c r="G19" s="39"/>
      <c r="H19" s="28"/>
      <c r="I19" s="25"/>
      <c r="J19" s="46"/>
      <c r="K19" s="34"/>
      <c r="L19" s="35"/>
      <c r="M19" s="68"/>
      <c r="N19" s="83"/>
    </row>
    <row r="20" spans="1:14" x14ac:dyDescent="0.2">
      <c r="A20" s="11"/>
      <c r="B20" s="97" t="s">
        <v>38</v>
      </c>
      <c r="C20" s="30"/>
      <c r="D20" s="52"/>
      <c r="E20" s="52"/>
      <c r="F20" s="11"/>
      <c r="G20" s="13"/>
      <c r="H20" s="62"/>
      <c r="I20" s="17"/>
      <c r="J20" s="45"/>
      <c r="K20" s="19"/>
      <c r="L20" s="20"/>
      <c r="M20" s="67"/>
    </row>
    <row r="21" spans="1:14" ht="72" x14ac:dyDescent="0.2">
      <c r="A21" s="59" t="s">
        <v>0</v>
      </c>
      <c r="B21" s="59" t="s">
        <v>1</v>
      </c>
      <c r="C21" s="59" t="s">
        <v>22</v>
      </c>
      <c r="D21" s="76" t="s">
        <v>2</v>
      </c>
      <c r="E21" s="8" t="s">
        <v>21</v>
      </c>
      <c r="F21" s="59" t="s">
        <v>3</v>
      </c>
      <c r="G21" s="77" t="s">
        <v>4</v>
      </c>
      <c r="H21" s="78" t="s">
        <v>5</v>
      </c>
      <c r="I21" s="79" t="s">
        <v>6</v>
      </c>
      <c r="J21" s="5" t="s">
        <v>18</v>
      </c>
      <c r="K21" s="80" t="s">
        <v>7</v>
      </c>
      <c r="L21" s="78" t="s">
        <v>8</v>
      </c>
      <c r="M21" s="78" t="s">
        <v>9</v>
      </c>
      <c r="N21" s="81" t="s">
        <v>69</v>
      </c>
    </row>
    <row r="22" spans="1:14" ht="36" x14ac:dyDescent="0.2">
      <c r="A22" s="12">
        <v>1</v>
      </c>
      <c r="B22" s="98" t="s">
        <v>47</v>
      </c>
      <c r="C22" s="18" t="s">
        <v>48</v>
      </c>
      <c r="D22" s="14"/>
      <c r="E22" s="14"/>
      <c r="F22" s="14" t="s">
        <v>12</v>
      </c>
      <c r="G22" s="15">
        <v>6</v>
      </c>
      <c r="H22" s="63"/>
      <c r="I22" s="16">
        <v>0.08</v>
      </c>
      <c r="J22" s="7">
        <f t="shared" ref="J22" si="12">H22*I22+H22</f>
        <v>0</v>
      </c>
      <c r="K22" s="6">
        <f t="shared" ref="K22" si="13">G22*H22</f>
        <v>0</v>
      </c>
      <c r="L22" s="7">
        <f t="shared" ref="L22" si="14">M22-K22</f>
        <v>0</v>
      </c>
      <c r="M22" s="65">
        <f t="shared" ref="M22" si="15">G22*J22</f>
        <v>0</v>
      </c>
      <c r="N22" s="51" t="s">
        <v>24</v>
      </c>
    </row>
    <row r="23" spans="1:14" x14ac:dyDescent="0.2">
      <c r="A23" s="26"/>
      <c r="B23" s="99"/>
      <c r="C23" s="27"/>
      <c r="D23" s="10"/>
      <c r="E23" s="10"/>
      <c r="F23" s="38"/>
      <c r="G23" s="39"/>
      <c r="H23" s="64" t="s">
        <v>13</v>
      </c>
      <c r="I23" s="25"/>
      <c r="J23" s="46"/>
      <c r="K23" s="49">
        <f>SUM(K22:K22)</f>
        <v>0</v>
      </c>
      <c r="L23" s="50">
        <f>SUM(L22:L22)</f>
        <v>0</v>
      </c>
      <c r="M23" s="69">
        <f>SUM(M22:M22)</f>
        <v>0</v>
      </c>
      <c r="N23" s="83"/>
    </row>
    <row r="24" spans="1:14" x14ac:dyDescent="0.2">
      <c r="A24" s="40"/>
      <c r="B24" s="86"/>
      <c r="C24" s="41"/>
      <c r="D24" s="36"/>
      <c r="E24" s="36"/>
      <c r="F24" s="42"/>
      <c r="G24" s="43"/>
      <c r="H24" s="55"/>
      <c r="I24" s="37"/>
      <c r="J24" s="44"/>
      <c r="K24" s="57"/>
      <c r="L24" s="58"/>
      <c r="M24" s="70"/>
      <c r="N24" s="84"/>
    </row>
    <row r="25" spans="1:14" x14ac:dyDescent="0.2">
      <c r="A25" s="11"/>
      <c r="B25" s="97" t="s">
        <v>39</v>
      </c>
      <c r="C25" s="30"/>
      <c r="D25" s="52"/>
      <c r="E25" s="52"/>
      <c r="F25" s="11"/>
      <c r="G25" s="13"/>
      <c r="H25" s="62"/>
      <c r="I25" s="17"/>
      <c r="J25" s="45"/>
      <c r="K25" s="19"/>
      <c r="L25" s="20"/>
      <c r="M25" s="67"/>
    </row>
    <row r="26" spans="1:14" ht="84" x14ac:dyDescent="0.2">
      <c r="A26" s="59" t="s">
        <v>0</v>
      </c>
      <c r="B26" s="59" t="s">
        <v>1</v>
      </c>
      <c r="C26" s="59" t="s">
        <v>22</v>
      </c>
      <c r="D26" s="76" t="s">
        <v>2</v>
      </c>
      <c r="E26" s="8" t="s">
        <v>21</v>
      </c>
      <c r="F26" s="59" t="s">
        <v>3</v>
      </c>
      <c r="G26" s="77" t="s">
        <v>4</v>
      </c>
      <c r="H26" s="78" t="s">
        <v>5</v>
      </c>
      <c r="I26" s="79" t="s">
        <v>6</v>
      </c>
      <c r="J26" s="5" t="s">
        <v>18</v>
      </c>
      <c r="K26" s="80" t="s">
        <v>7</v>
      </c>
      <c r="L26" s="78" t="s">
        <v>8</v>
      </c>
      <c r="M26" s="78" t="s">
        <v>9</v>
      </c>
      <c r="N26" s="81" t="s">
        <v>69</v>
      </c>
    </row>
    <row r="27" spans="1:14" ht="24" x14ac:dyDescent="0.2">
      <c r="A27" s="12">
        <v>1</v>
      </c>
      <c r="B27" s="98" t="s">
        <v>19</v>
      </c>
      <c r="C27" s="103" t="s">
        <v>56</v>
      </c>
      <c r="D27" s="14"/>
      <c r="E27" s="14"/>
      <c r="F27" s="14" t="s">
        <v>10</v>
      </c>
      <c r="G27" s="15">
        <v>10</v>
      </c>
      <c r="H27" s="63"/>
      <c r="I27" s="16">
        <v>0.08</v>
      </c>
      <c r="J27" s="7">
        <f t="shared" ref="J27:J28" si="16">H27*I27+H27</f>
        <v>0</v>
      </c>
      <c r="K27" s="6">
        <f t="shared" ref="K27:K28" si="17">G27*H27</f>
        <v>0</v>
      </c>
      <c r="L27" s="7">
        <f t="shared" ref="L27:L28" si="18">M27-K27</f>
        <v>0</v>
      </c>
      <c r="M27" s="65">
        <f t="shared" ref="M27:M28" si="19">G27*J27</f>
        <v>0</v>
      </c>
      <c r="N27" s="100" t="s">
        <v>24</v>
      </c>
    </row>
    <row r="28" spans="1:14" ht="24" x14ac:dyDescent="0.2">
      <c r="A28" s="12">
        <v>2</v>
      </c>
      <c r="B28" s="98" t="s">
        <v>20</v>
      </c>
      <c r="C28" s="104"/>
      <c r="D28" s="14"/>
      <c r="E28" s="14"/>
      <c r="F28" s="14" t="s">
        <v>10</v>
      </c>
      <c r="G28" s="15">
        <v>10</v>
      </c>
      <c r="H28" s="63"/>
      <c r="I28" s="16">
        <v>0.08</v>
      </c>
      <c r="J28" s="7">
        <f t="shared" si="16"/>
        <v>0</v>
      </c>
      <c r="K28" s="6">
        <f t="shared" si="17"/>
        <v>0</v>
      </c>
      <c r="L28" s="7">
        <f t="shared" si="18"/>
        <v>0</v>
      </c>
      <c r="M28" s="65">
        <f t="shared" si="19"/>
        <v>0</v>
      </c>
      <c r="N28" s="101"/>
    </row>
    <row r="29" spans="1:14" ht="24" x14ac:dyDescent="0.2">
      <c r="A29" s="12">
        <v>3</v>
      </c>
      <c r="B29" s="98" t="s">
        <v>26</v>
      </c>
      <c r="C29" s="104"/>
      <c r="D29" s="14"/>
      <c r="E29" s="14"/>
      <c r="F29" s="14" t="s">
        <v>11</v>
      </c>
      <c r="G29" s="15">
        <v>20</v>
      </c>
      <c r="H29" s="63"/>
      <c r="I29" s="16">
        <v>0.08</v>
      </c>
      <c r="J29" s="7">
        <f t="shared" ref="J29:J36" si="20">H29*I29+H29</f>
        <v>0</v>
      </c>
      <c r="K29" s="6">
        <f t="shared" ref="K29:K36" si="21">G29*H29</f>
        <v>0</v>
      </c>
      <c r="L29" s="7">
        <f t="shared" ref="L29:L36" si="22">M29-K29</f>
        <v>0</v>
      </c>
      <c r="M29" s="65">
        <f t="shared" ref="M29:M36" si="23">G29*J29</f>
        <v>0</v>
      </c>
      <c r="N29" s="101"/>
    </row>
    <row r="30" spans="1:14" ht="22.5" customHeight="1" x14ac:dyDescent="0.2">
      <c r="A30" s="12">
        <v>4</v>
      </c>
      <c r="B30" s="98" t="s">
        <v>31</v>
      </c>
      <c r="C30" s="104"/>
      <c r="D30" s="14"/>
      <c r="E30" s="14"/>
      <c r="F30" s="14" t="s">
        <v>11</v>
      </c>
      <c r="G30" s="15">
        <v>5</v>
      </c>
      <c r="H30" s="63"/>
      <c r="I30" s="16">
        <v>0.08</v>
      </c>
      <c r="J30" s="7">
        <f t="shared" si="20"/>
        <v>0</v>
      </c>
      <c r="K30" s="6">
        <f t="shared" si="21"/>
        <v>0</v>
      </c>
      <c r="L30" s="7">
        <f t="shared" si="22"/>
        <v>0</v>
      </c>
      <c r="M30" s="65">
        <f t="shared" si="23"/>
        <v>0</v>
      </c>
      <c r="N30" s="101"/>
    </row>
    <row r="31" spans="1:14" ht="24" x14ac:dyDescent="0.2">
      <c r="A31" s="12">
        <v>5</v>
      </c>
      <c r="B31" s="98" t="s">
        <v>27</v>
      </c>
      <c r="C31" s="104"/>
      <c r="D31" s="14"/>
      <c r="E31" s="14"/>
      <c r="F31" s="14" t="s">
        <v>11</v>
      </c>
      <c r="G31" s="15">
        <v>100</v>
      </c>
      <c r="H31" s="63"/>
      <c r="I31" s="16">
        <v>0.08</v>
      </c>
      <c r="J31" s="7">
        <f t="shared" si="20"/>
        <v>0</v>
      </c>
      <c r="K31" s="6">
        <f t="shared" si="21"/>
        <v>0</v>
      </c>
      <c r="L31" s="7">
        <f t="shared" si="22"/>
        <v>0</v>
      </c>
      <c r="M31" s="65">
        <f t="shared" si="23"/>
        <v>0</v>
      </c>
      <c r="N31" s="101"/>
    </row>
    <row r="32" spans="1:14" ht="24" x14ac:dyDescent="0.2">
      <c r="A32" s="12">
        <v>6</v>
      </c>
      <c r="B32" s="98" t="s">
        <v>28</v>
      </c>
      <c r="C32" s="104"/>
      <c r="D32" s="14"/>
      <c r="E32" s="14"/>
      <c r="F32" s="14" t="s">
        <v>11</v>
      </c>
      <c r="G32" s="15">
        <v>2</v>
      </c>
      <c r="H32" s="63"/>
      <c r="I32" s="16">
        <v>0.08</v>
      </c>
      <c r="J32" s="7">
        <f t="shared" si="20"/>
        <v>0</v>
      </c>
      <c r="K32" s="6">
        <f t="shared" si="21"/>
        <v>0</v>
      </c>
      <c r="L32" s="7">
        <f t="shared" si="22"/>
        <v>0</v>
      </c>
      <c r="M32" s="65">
        <f t="shared" si="23"/>
        <v>0</v>
      </c>
      <c r="N32" s="101"/>
    </row>
    <row r="33" spans="1:14" ht="24" x14ac:dyDescent="0.2">
      <c r="A33" s="12">
        <v>7</v>
      </c>
      <c r="B33" s="98" t="s">
        <v>29</v>
      </c>
      <c r="C33" s="104"/>
      <c r="D33" s="14"/>
      <c r="E33" s="14"/>
      <c r="F33" s="14" t="s">
        <v>11</v>
      </c>
      <c r="G33" s="15">
        <v>3</v>
      </c>
      <c r="H33" s="63"/>
      <c r="I33" s="16">
        <v>0.08</v>
      </c>
      <c r="J33" s="7">
        <f t="shared" si="20"/>
        <v>0</v>
      </c>
      <c r="K33" s="6">
        <f t="shared" si="21"/>
        <v>0</v>
      </c>
      <c r="L33" s="7">
        <f t="shared" si="22"/>
        <v>0</v>
      </c>
      <c r="M33" s="65">
        <f t="shared" si="23"/>
        <v>0</v>
      </c>
      <c r="N33" s="101"/>
    </row>
    <row r="34" spans="1:14" ht="24" x14ac:dyDescent="0.2">
      <c r="A34" s="12">
        <v>8</v>
      </c>
      <c r="B34" s="98" t="s">
        <v>34</v>
      </c>
      <c r="C34" s="104"/>
      <c r="D34" s="14"/>
      <c r="E34" s="14"/>
      <c r="F34" s="14" t="s">
        <v>10</v>
      </c>
      <c r="G34" s="15">
        <v>60</v>
      </c>
      <c r="H34" s="63"/>
      <c r="I34" s="16">
        <v>0.08</v>
      </c>
      <c r="J34" s="7">
        <f t="shared" si="20"/>
        <v>0</v>
      </c>
      <c r="K34" s="6">
        <f t="shared" si="21"/>
        <v>0</v>
      </c>
      <c r="L34" s="7">
        <f t="shared" si="22"/>
        <v>0</v>
      </c>
      <c r="M34" s="65">
        <f t="shared" si="23"/>
        <v>0</v>
      </c>
      <c r="N34" s="101"/>
    </row>
    <row r="35" spans="1:14" ht="24" x14ac:dyDescent="0.2">
      <c r="A35" s="12">
        <v>9</v>
      </c>
      <c r="B35" s="98" t="s">
        <v>33</v>
      </c>
      <c r="C35" s="104"/>
      <c r="D35" s="14"/>
      <c r="E35" s="14"/>
      <c r="F35" s="14" t="s">
        <v>11</v>
      </c>
      <c r="G35" s="15">
        <v>60</v>
      </c>
      <c r="H35" s="63"/>
      <c r="I35" s="16">
        <v>0.08</v>
      </c>
      <c r="J35" s="7">
        <f t="shared" si="20"/>
        <v>0</v>
      </c>
      <c r="K35" s="6">
        <f t="shared" si="21"/>
        <v>0</v>
      </c>
      <c r="L35" s="7">
        <f t="shared" si="22"/>
        <v>0</v>
      </c>
      <c r="M35" s="65">
        <f t="shared" si="23"/>
        <v>0</v>
      </c>
      <c r="N35" s="101"/>
    </row>
    <row r="36" spans="1:14" x14ac:dyDescent="0.2">
      <c r="A36" s="12">
        <v>8</v>
      </c>
      <c r="B36" s="98" t="s">
        <v>30</v>
      </c>
      <c r="C36" s="105"/>
      <c r="D36" s="14"/>
      <c r="E36" s="14"/>
      <c r="F36" s="14" t="s">
        <v>10</v>
      </c>
      <c r="G36" s="15">
        <v>2</v>
      </c>
      <c r="H36" s="63"/>
      <c r="I36" s="16">
        <v>0.08</v>
      </c>
      <c r="J36" s="7">
        <f t="shared" si="20"/>
        <v>0</v>
      </c>
      <c r="K36" s="6">
        <f t="shared" si="21"/>
        <v>0</v>
      </c>
      <c r="L36" s="7">
        <f t="shared" si="22"/>
        <v>0</v>
      </c>
      <c r="M36" s="65">
        <f t="shared" si="23"/>
        <v>0</v>
      </c>
      <c r="N36" s="101"/>
    </row>
    <row r="37" spans="1:14" x14ac:dyDescent="0.2">
      <c r="A37" s="26"/>
      <c r="B37" s="99"/>
      <c r="C37" s="27"/>
      <c r="D37" s="10"/>
      <c r="E37" s="10"/>
      <c r="F37" s="38"/>
      <c r="G37" s="39"/>
      <c r="H37" s="64" t="s">
        <v>13</v>
      </c>
      <c r="I37" s="25"/>
      <c r="J37" s="46"/>
      <c r="K37" s="49">
        <f>SUM(K27:K36)</f>
        <v>0</v>
      </c>
      <c r="L37" s="50">
        <f>SUM(L27:L36)</f>
        <v>0</v>
      </c>
      <c r="M37" s="69">
        <f>SUM(M27:M36)</f>
        <v>0</v>
      </c>
      <c r="N37" s="102"/>
    </row>
    <row r="38" spans="1:14" x14ac:dyDescent="0.2">
      <c r="A38" s="26"/>
      <c r="B38" s="99" t="s">
        <v>46</v>
      </c>
      <c r="C38" s="27"/>
      <c r="D38" s="10"/>
      <c r="E38" s="10"/>
      <c r="F38" s="38"/>
      <c r="G38" s="39"/>
      <c r="H38" s="62"/>
      <c r="I38" s="25"/>
      <c r="J38" s="46"/>
      <c r="K38" s="34"/>
      <c r="L38" s="35"/>
      <c r="M38" s="68"/>
      <c r="N38" s="83"/>
    </row>
    <row r="39" spans="1:14" ht="36" x14ac:dyDescent="0.2">
      <c r="A39" s="26" t="s">
        <v>53</v>
      </c>
      <c r="B39" s="99" t="s">
        <v>57</v>
      </c>
      <c r="C39" s="27"/>
      <c r="D39" s="10"/>
      <c r="E39" s="10"/>
      <c r="F39" s="38"/>
      <c r="G39" s="39"/>
      <c r="H39" s="62"/>
      <c r="I39" s="25"/>
      <c r="J39" s="46"/>
      <c r="K39" s="34"/>
      <c r="L39" s="35"/>
      <c r="M39" s="68"/>
      <c r="N39" s="83"/>
    </row>
    <row r="40" spans="1:14" ht="24" x14ac:dyDescent="0.2">
      <c r="A40" s="26" t="s">
        <v>54</v>
      </c>
      <c r="B40" s="99" t="s">
        <v>55</v>
      </c>
      <c r="C40" s="27"/>
      <c r="D40" s="10"/>
      <c r="E40" s="10"/>
      <c r="F40" s="38"/>
      <c r="G40" s="39"/>
      <c r="H40" s="62"/>
      <c r="I40" s="25"/>
      <c r="J40" s="46"/>
      <c r="K40" s="34"/>
      <c r="L40" s="35"/>
      <c r="M40" s="68"/>
      <c r="N40" s="83"/>
    </row>
    <row r="41" spans="1:14" x14ac:dyDescent="0.2">
      <c r="A41" s="26"/>
      <c r="B41" s="86"/>
      <c r="C41" s="27"/>
      <c r="D41" s="10"/>
      <c r="E41" s="10"/>
      <c r="F41" s="38"/>
      <c r="G41" s="39"/>
      <c r="H41" s="62"/>
      <c r="I41" s="25"/>
      <c r="J41" s="46"/>
      <c r="K41" s="34"/>
      <c r="L41" s="35"/>
      <c r="M41" s="68"/>
      <c r="N41" s="83"/>
    </row>
    <row r="42" spans="1:14" x14ac:dyDescent="0.2">
      <c r="A42" s="26"/>
      <c r="B42" s="86"/>
      <c r="C42" s="27"/>
      <c r="D42" s="10"/>
      <c r="E42" s="10"/>
      <c r="F42" s="38"/>
      <c r="G42" s="39"/>
      <c r="H42" s="62"/>
      <c r="I42" s="25"/>
      <c r="J42" s="46"/>
      <c r="K42" s="34"/>
      <c r="L42" s="35"/>
      <c r="M42" s="68"/>
      <c r="N42" s="83"/>
    </row>
    <row r="43" spans="1:14" x14ac:dyDescent="0.2">
      <c r="A43" s="11"/>
      <c r="B43" s="97" t="s">
        <v>40</v>
      </c>
      <c r="C43" s="30"/>
      <c r="D43" s="52"/>
      <c r="E43" s="52"/>
      <c r="F43" s="11"/>
      <c r="G43" s="13"/>
      <c r="H43" s="62"/>
      <c r="I43" s="17"/>
      <c r="J43" s="45"/>
      <c r="K43" s="19"/>
      <c r="L43" s="20"/>
      <c r="M43" s="67"/>
    </row>
    <row r="44" spans="1:14" ht="84" x14ac:dyDescent="0.2">
      <c r="A44" s="59" t="s">
        <v>0</v>
      </c>
      <c r="B44" s="59" t="s">
        <v>1</v>
      </c>
      <c r="C44" s="59" t="s">
        <v>22</v>
      </c>
      <c r="D44" s="76" t="s">
        <v>2</v>
      </c>
      <c r="E44" s="8" t="s">
        <v>21</v>
      </c>
      <c r="F44" s="59" t="s">
        <v>3</v>
      </c>
      <c r="G44" s="77" t="s">
        <v>4</v>
      </c>
      <c r="H44" s="78" t="s">
        <v>5</v>
      </c>
      <c r="I44" s="79" t="s">
        <v>6</v>
      </c>
      <c r="J44" s="5" t="s">
        <v>18</v>
      </c>
      <c r="K44" s="80" t="s">
        <v>7</v>
      </c>
      <c r="L44" s="78" t="s">
        <v>8</v>
      </c>
      <c r="M44" s="78" t="s">
        <v>9</v>
      </c>
      <c r="N44" s="81" t="s">
        <v>69</v>
      </c>
    </row>
    <row r="45" spans="1:14" ht="60" x14ac:dyDescent="0.2">
      <c r="A45" s="12">
        <v>1</v>
      </c>
      <c r="B45" s="98" t="s">
        <v>25</v>
      </c>
      <c r="C45" s="18" t="s">
        <v>32</v>
      </c>
      <c r="D45" s="14"/>
      <c r="E45" s="14"/>
      <c r="F45" s="14" t="s">
        <v>11</v>
      </c>
      <c r="G45" s="15">
        <v>500</v>
      </c>
      <c r="H45" s="63"/>
      <c r="I45" s="16">
        <v>0.08</v>
      </c>
      <c r="J45" s="7">
        <f t="shared" ref="J45" si="24">H45*I45+H45</f>
        <v>0</v>
      </c>
      <c r="K45" s="6">
        <f t="shared" ref="K45" si="25">G45*H45</f>
        <v>0</v>
      </c>
      <c r="L45" s="7">
        <f t="shared" ref="L45" si="26">M45-K45</f>
        <v>0</v>
      </c>
      <c r="M45" s="65">
        <f t="shared" ref="M45" si="27">G45*J45</f>
        <v>0</v>
      </c>
      <c r="N45" s="51" t="s">
        <v>23</v>
      </c>
    </row>
    <row r="46" spans="1:14" x14ac:dyDescent="0.2">
      <c r="A46" s="26"/>
      <c r="B46" s="99"/>
      <c r="C46" s="27"/>
      <c r="D46" s="10"/>
      <c r="E46" s="10"/>
      <c r="F46" s="38"/>
      <c r="G46" s="39"/>
      <c r="H46" s="64" t="s">
        <v>13</v>
      </c>
      <c r="I46" s="25"/>
      <c r="J46" s="46"/>
      <c r="K46" s="49">
        <f>SUM(K45:K45)</f>
        <v>0</v>
      </c>
      <c r="L46" s="50">
        <f>SUM(L45:L45)</f>
        <v>0</v>
      </c>
      <c r="M46" s="69">
        <f>SUM(M45:M45)</f>
        <v>0</v>
      </c>
      <c r="N46" s="83"/>
    </row>
    <row r="47" spans="1:14" x14ac:dyDescent="0.2">
      <c r="A47" s="26"/>
      <c r="B47" s="86"/>
      <c r="C47" s="27"/>
      <c r="D47" s="10"/>
      <c r="E47" s="10"/>
      <c r="F47" s="38"/>
      <c r="G47" s="39"/>
      <c r="H47" s="62"/>
      <c r="I47" s="25"/>
      <c r="J47" s="46"/>
      <c r="K47" s="34"/>
      <c r="L47" s="35"/>
      <c r="M47" s="68"/>
      <c r="N47" s="83"/>
    </row>
    <row r="48" spans="1:14" x14ac:dyDescent="0.2">
      <c r="A48" s="11"/>
      <c r="B48" s="97" t="s">
        <v>41</v>
      </c>
      <c r="C48" s="30"/>
      <c r="D48" s="52"/>
      <c r="E48" s="52"/>
      <c r="F48" s="11"/>
      <c r="G48" s="13"/>
      <c r="H48" s="62"/>
      <c r="I48" s="17"/>
      <c r="J48" s="45"/>
      <c r="K48" s="19"/>
      <c r="L48" s="20"/>
      <c r="M48" s="67"/>
    </row>
    <row r="49" spans="1:14" ht="84" x14ac:dyDescent="0.2">
      <c r="A49" s="59" t="s">
        <v>0</v>
      </c>
      <c r="B49" s="59" t="s">
        <v>1</v>
      </c>
      <c r="C49" s="59" t="s">
        <v>22</v>
      </c>
      <c r="D49" s="76" t="s">
        <v>2</v>
      </c>
      <c r="E49" s="8" t="s">
        <v>21</v>
      </c>
      <c r="F49" s="59" t="s">
        <v>3</v>
      </c>
      <c r="G49" s="77" t="s">
        <v>4</v>
      </c>
      <c r="H49" s="78" t="s">
        <v>5</v>
      </c>
      <c r="I49" s="79" t="s">
        <v>6</v>
      </c>
      <c r="J49" s="5" t="s">
        <v>18</v>
      </c>
      <c r="K49" s="80" t="s">
        <v>7</v>
      </c>
      <c r="L49" s="78" t="s">
        <v>8</v>
      </c>
      <c r="M49" s="78" t="s">
        <v>9</v>
      </c>
      <c r="N49" s="81" t="s">
        <v>69</v>
      </c>
    </row>
    <row r="50" spans="1:14" ht="48" x14ac:dyDescent="0.2">
      <c r="A50" s="12">
        <v>1</v>
      </c>
      <c r="B50" s="98" t="s">
        <v>59</v>
      </c>
      <c r="C50" s="18" t="s">
        <v>60</v>
      </c>
      <c r="D50" s="14"/>
      <c r="E50" s="14"/>
      <c r="F50" s="14" t="s">
        <v>10</v>
      </c>
      <c r="G50" s="15">
        <v>2000</v>
      </c>
      <c r="H50" s="63"/>
      <c r="I50" s="16">
        <v>0.08</v>
      </c>
      <c r="J50" s="7">
        <f t="shared" ref="J50" si="28">H50*I50+H50</f>
        <v>0</v>
      </c>
      <c r="K50" s="6">
        <f t="shared" ref="K50" si="29">G50*H50</f>
        <v>0</v>
      </c>
      <c r="L50" s="7">
        <f t="shared" ref="L50" si="30">M50-K50</f>
        <v>0</v>
      </c>
      <c r="M50" s="65">
        <f t="shared" ref="M50" si="31">G50*J50</f>
        <v>0</v>
      </c>
      <c r="N50" s="51" t="s">
        <v>23</v>
      </c>
    </row>
    <row r="51" spans="1:14" x14ac:dyDescent="0.2">
      <c r="A51" s="26"/>
      <c r="B51" s="27"/>
      <c r="C51" s="27"/>
      <c r="D51" s="10"/>
      <c r="E51" s="10"/>
      <c r="F51" s="38"/>
      <c r="G51" s="39"/>
      <c r="H51" s="64" t="s">
        <v>13</v>
      </c>
      <c r="I51" s="25"/>
      <c r="J51" s="46"/>
      <c r="K51" s="49">
        <f>SUM(K50:K50)</f>
        <v>0</v>
      </c>
      <c r="L51" s="50">
        <f>SUM(L50:L50)</f>
        <v>0</v>
      </c>
      <c r="M51" s="69">
        <f>SUM(M50:M50)</f>
        <v>0</v>
      </c>
      <c r="N51" s="83"/>
    </row>
    <row r="52" spans="1:14" x14ac:dyDescent="0.2">
      <c r="A52" s="26"/>
      <c r="B52" s="27"/>
      <c r="C52" s="27"/>
      <c r="D52" s="10"/>
      <c r="E52" s="10"/>
      <c r="F52" s="38"/>
      <c r="G52" s="39"/>
      <c r="H52" s="62"/>
      <c r="I52" s="25"/>
      <c r="J52" s="46"/>
      <c r="K52" s="34"/>
      <c r="L52" s="35"/>
      <c r="M52" s="68"/>
      <c r="N52" s="83"/>
    </row>
    <row r="53" spans="1:14" x14ac:dyDescent="0.2">
      <c r="A53" s="11"/>
      <c r="B53" s="97" t="s">
        <v>42</v>
      </c>
      <c r="C53" s="30"/>
      <c r="D53" s="52"/>
      <c r="E53" s="52"/>
      <c r="F53" s="11"/>
      <c r="G53" s="13"/>
      <c r="H53" s="62"/>
      <c r="I53" s="17"/>
      <c r="J53" s="45"/>
      <c r="K53" s="19"/>
      <c r="L53" s="20"/>
      <c r="M53" s="67"/>
    </row>
    <row r="54" spans="1:14" ht="84" x14ac:dyDescent="0.2">
      <c r="A54" s="59" t="s">
        <v>0</v>
      </c>
      <c r="B54" s="59" t="s">
        <v>1</v>
      </c>
      <c r="C54" s="59" t="s">
        <v>22</v>
      </c>
      <c r="D54" s="76" t="s">
        <v>2</v>
      </c>
      <c r="E54" s="8" t="s">
        <v>21</v>
      </c>
      <c r="F54" s="59" t="s">
        <v>3</v>
      </c>
      <c r="G54" s="77" t="s">
        <v>4</v>
      </c>
      <c r="H54" s="78" t="s">
        <v>5</v>
      </c>
      <c r="I54" s="79" t="s">
        <v>6</v>
      </c>
      <c r="J54" s="5" t="s">
        <v>18</v>
      </c>
      <c r="K54" s="80" t="s">
        <v>7</v>
      </c>
      <c r="L54" s="78" t="s">
        <v>8</v>
      </c>
      <c r="M54" s="78" t="s">
        <v>9</v>
      </c>
      <c r="N54" s="81" t="s">
        <v>69</v>
      </c>
    </row>
    <row r="55" spans="1:14" ht="120" x14ac:dyDescent="0.2">
      <c r="A55" s="12">
        <v>1</v>
      </c>
      <c r="B55" s="98" t="s">
        <v>61</v>
      </c>
      <c r="C55" s="18" t="s">
        <v>62</v>
      </c>
      <c r="D55" s="14"/>
      <c r="E55" s="14"/>
      <c r="F55" s="14" t="s">
        <v>10</v>
      </c>
      <c r="G55" s="15">
        <v>30</v>
      </c>
      <c r="H55" s="63"/>
      <c r="I55" s="16">
        <v>0.08</v>
      </c>
      <c r="J55" s="7">
        <f t="shared" ref="J55" si="32">H55*I55+H55</f>
        <v>0</v>
      </c>
      <c r="K55" s="6">
        <f t="shared" ref="K55" si="33">G55*H55</f>
        <v>0</v>
      </c>
      <c r="L55" s="7">
        <f t="shared" ref="L55" si="34">M55-K55</f>
        <v>0</v>
      </c>
      <c r="M55" s="65">
        <f t="shared" ref="M55" si="35">G55*J55</f>
        <v>0</v>
      </c>
      <c r="N55" s="51" t="s">
        <v>23</v>
      </c>
    </row>
    <row r="56" spans="1:14" x14ac:dyDescent="0.2">
      <c r="A56" s="26"/>
      <c r="B56" s="27"/>
      <c r="C56" s="27"/>
      <c r="D56" s="10"/>
      <c r="E56" s="10"/>
      <c r="F56" s="38"/>
      <c r="G56" s="39"/>
      <c r="H56" s="64" t="s">
        <v>13</v>
      </c>
      <c r="I56" s="25"/>
      <c r="J56" s="46"/>
      <c r="K56" s="49">
        <f>SUM(K55:K55)</f>
        <v>0</v>
      </c>
      <c r="L56" s="50">
        <f>SUM(L55:L55)</f>
        <v>0</v>
      </c>
      <c r="M56" s="69">
        <f>SUM(M55:M55)</f>
        <v>0</v>
      </c>
      <c r="N56" s="83"/>
    </row>
    <row r="57" spans="1:14" x14ac:dyDescent="0.2">
      <c r="A57" s="26"/>
      <c r="B57" s="27"/>
      <c r="C57" s="27"/>
      <c r="D57" s="10"/>
      <c r="E57" s="10"/>
      <c r="F57" s="38"/>
      <c r="G57" s="39"/>
      <c r="H57" s="62"/>
      <c r="I57" s="25"/>
      <c r="J57" s="46"/>
      <c r="K57" s="34"/>
      <c r="L57" s="35"/>
      <c r="M57" s="68"/>
      <c r="N57" s="83"/>
    </row>
    <row r="58" spans="1:14" x14ac:dyDescent="0.2">
      <c r="A58" s="26"/>
      <c r="B58" s="27"/>
      <c r="C58" s="27"/>
      <c r="D58" s="10"/>
      <c r="E58" s="10"/>
      <c r="F58" s="38"/>
      <c r="G58" s="39"/>
      <c r="H58" s="62"/>
      <c r="I58" s="25"/>
      <c r="J58" s="46"/>
      <c r="K58" s="34"/>
      <c r="L58" s="35"/>
      <c r="M58" s="68"/>
      <c r="N58" s="83"/>
    </row>
    <row r="59" spans="1:14" x14ac:dyDescent="0.2">
      <c r="A59" s="11"/>
      <c r="B59" s="97" t="s">
        <v>43</v>
      </c>
      <c r="C59" s="30"/>
      <c r="D59" s="52"/>
      <c r="E59" s="52"/>
      <c r="F59" s="11"/>
      <c r="G59" s="13"/>
      <c r="H59" s="62"/>
      <c r="I59" s="17"/>
      <c r="J59" s="45"/>
      <c r="K59" s="19"/>
      <c r="L59" s="20"/>
      <c r="M59" s="67"/>
    </row>
    <row r="60" spans="1:14" ht="84" x14ac:dyDescent="0.2">
      <c r="A60" s="59" t="s">
        <v>0</v>
      </c>
      <c r="B60" s="59" t="s">
        <v>1</v>
      </c>
      <c r="C60" s="59" t="s">
        <v>22</v>
      </c>
      <c r="D60" s="75" t="s">
        <v>2</v>
      </c>
      <c r="E60" s="8" t="s">
        <v>21</v>
      </c>
      <c r="F60" s="31" t="s">
        <v>3</v>
      </c>
      <c r="G60" s="73" t="s">
        <v>4</v>
      </c>
      <c r="H60" s="29" t="s">
        <v>5</v>
      </c>
      <c r="I60" s="74" t="s">
        <v>6</v>
      </c>
      <c r="J60" s="5" t="s">
        <v>18</v>
      </c>
      <c r="K60" s="32" t="s">
        <v>7</v>
      </c>
      <c r="L60" s="29" t="s">
        <v>8</v>
      </c>
      <c r="M60" s="29" t="s">
        <v>9</v>
      </c>
      <c r="N60" s="81" t="s">
        <v>69</v>
      </c>
    </row>
    <row r="61" spans="1:14" ht="36" x14ac:dyDescent="0.2">
      <c r="A61" s="12">
        <v>1</v>
      </c>
      <c r="B61" s="98" t="s">
        <v>63</v>
      </c>
      <c r="C61" s="18" t="s">
        <v>56</v>
      </c>
      <c r="D61" s="14"/>
      <c r="E61" s="56"/>
      <c r="F61" s="14" t="s">
        <v>10</v>
      </c>
      <c r="G61" s="15">
        <v>2</v>
      </c>
      <c r="H61" s="63"/>
      <c r="I61" s="16">
        <v>0.08</v>
      </c>
      <c r="J61" s="7">
        <f t="shared" ref="J61" si="36">H61*I61+H61</f>
        <v>0</v>
      </c>
      <c r="K61" s="6">
        <f t="shared" ref="K61" si="37">G61*H61</f>
        <v>0</v>
      </c>
      <c r="L61" s="7">
        <f t="shared" ref="L61" si="38">M61-K61</f>
        <v>0</v>
      </c>
      <c r="M61" s="65">
        <f t="shared" ref="M61" si="39">G61*J61</f>
        <v>0</v>
      </c>
      <c r="N61" s="51" t="s">
        <v>24</v>
      </c>
    </row>
    <row r="62" spans="1:14" x14ac:dyDescent="0.2">
      <c r="A62" s="26"/>
      <c r="B62" s="27" t="s">
        <v>46</v>
      </c>
      <c r="C62" s="27"/>
      <c r="D62" s="10"/>
      <c r="E62" s="10"/>
      <c r="F62" s="38"/>
      <c r="G62" s="39"/>
      <c r="H62" s="64" t="s">
        <v>13</v>
      </c>
      <c r="I62" s="25"/>
      <c r="J62" s="46"/>
      <c r="K62" s="49">
        <f>SUM(K61:K61)</f>
        <v>0</v>
      </c>
      <c r="L62" s="50">
        <f>SUM(L61:L61)</f>
        <v>0</v>
      </c>
      <c r="M62" s="69">
        <f>SUM(M61:M61)</f>
        <v>0</v>
      </c>
      <c r="N62" s="83"/>
    </row>
    <row r="63" spans="1:14" ht="24" x14ac:dyDescent="0.2">
      <c r="A63" s="26"/>
      <c r="B63" s="99" t="s">
        <v>68</v>
      </c>
      <c r="C63" s="27"/>
      <c r="D63" s="10"/>
      <c r="E63" s="10"/>
      <c r="F63" s="38"/>
      <c r="G63" s="39"/>
      <c r="H63" s="62"/>
      <c r="I63" s="25"/>
      <c r="J63" s="46"/>
      <c r="K63" s="34"/>
      <c r="L63" s="35"/>
      <c r="M63" s="68"/>
      <c r="N63" s="83"/>
    </row>
    <row r="64" spans="1:14" x14ac:dyDescent="0.2">
      <c r="A64" s="26"/>
      <c r="B64" s="27"/>
      <c r="C64" s="27"/>
      <c r="D64" s="10"/>
      <c r="E64" s="10"/>
      <c r="F64" s="38"/>
      <c r="G64" s="39"/>
      <c r="H64" s="62"/>
      <c r="I64" s="25"/>
      <c r="J64" s="46"/>
      <c r="K64" s="34"/>
      <c r="L64" s="35"/>
      <c r="M64" s="68"/>
      <c r="N64" s="83"/>
    </row>
    <row r="65" spans="1:16" x14ac:dyDescent="0.2">
      <c r="A65" s="26"/>
      <c r="B65" s="27"/>
      <c r="C65" s="27"/>
      <c r="D65" s="10"/>
      <c r="E65" s="10"/>
      <c r="F65" s="38"/>
      <c r="G65" s="39"/>
      <c r="H65" s="62"/>
      <c r="I65" s="25"/>
      <c r="J65" s="46"/>
      <c r="K65" s="34"/>
      <c r="L65" s="35"/>
      <c r="M65" s="68"/>
      <c r="N65" s="83"/>
    </row>
    <row r="66" spans="1:16" x14ac:dyDescent="0.2">
      <c r="A66" s="11"/>
      <c r="B66" s="97" t="s">
        <v>44</v>
      </c>
      <c r="C66" s="30"/>
      <c r="D66" s="52"/>
      <c r="E66" s="52"/>
      <c r="F66" s="11"/>
      <c r="G66" s="13"/>
      <c r="H66" s="62"/>
      <c r="I66" s="17"/>
      <c r="J66" s="45"/>
      <c r="K66" s="19"/>
      <c r="L66" s="20"/>
      <c r="M66" s="67"/>
    </row>
    <row r="67" spans="1:16" ht="84" x14ac:dyDescent="0.2">
      <c r="A67" s="59" t="s">
        <v>0</v>
      </c>
      <c r="B67" s="59" t="s">
        <v>1</v>
      </c>
      <c r="C67" s="59" t="s">
        <v>22</v>
      </c>
      <c r="D67" s="76" t="s">
        <v>2</v>
      </c>
      <c r="E67" s="8" t="s">
        <v>21</v>
      </c>
      <c r="F67" s="59" t="s">
        <v>3</v>
      </c>
      <c r="G67" s="77" t="s">
        <v>4</v>
      </c>
      <c r="H67" s="78" t="s">
        <v>5</v>
      </c>
      <c r="I67" s="79" t="s">
        <v>6</v>
      </c>
      <c r="J67" s="5" t="s">
        <v>18</v>
      </c>
      <c r="K67" s="80" t="s">
        <v>7</v>
      </c>
      <c r="L67" s="78" t="s">
        <v>8</v>
      </c>
      <c r="M67" s="78" t="s">
        <v>9</v>
      </c>
      <c r="N67" s="81" t="s">
        <v>69</v>
      </c>
    </row>
    <row r="68" spans="1:16" ht="48" x14ac:dyDescent="0.2">
      <c r="A68" s="12">
        <v>1</v>
      </c>
      <c r="B68" s="98" t="s">
        <v>75</v>
      </c>
      <c r="C68" s="18" t="s">
        <v>76</v>
      </c>
      <c r="D68" s="14"/>
      <c r="E68" s="14"/>
      <c r="F68" s="14" t="s">
        <v>10</v>
      </c>
      <c r="G68" s="15">
        <v>200</v>
      </c>
      <c r="H68" s="63"/>
      <c r="I68" s="16">
        <v>0.08</v>
      </c>
      <c r="J68" s="7">
        <f t="shared" ref="J68" si="40">H68*I68+H68</f>
        <v>0</v>
      </c>
      <c r="K68" s="6">
        <f t="shared" ref="K68" si="41">G68*H68</f>
        <v>0</v>
      </c>
      <c r="L68" s="7">
        <f t="shared" ref="L68" si="42">M68-K68</f>
        <v>0</v>
      </c>
      <c r="M68" s="65">
        <f t="shared" ref="M68" si="43">G68*J68</f>
        <v>0</v>
      </c>
      <c r="N68" s="51" t="s">
        <v>23</v>
      </c>
    </row>
    <row r="69" spans="1:16" x14ac:dyDescent="0.2">
      <c r="A69" s="26"/>
      <c r="B69" s="27"/>
      <c r="C69" s="27"/>
      <c r="D69" s="10"/>
      <c r="E69" s="10"/>
      <c r="F69" s="38"/>
      <c r="G69" s="39"/>
      <c r="H69" s="64" t="s">
        <v>13</v>
      </c>
      <c r="I69" s="25"/>
      <c r="J69" s="46"/>
      <c r="K69" s="49">
        <f>SUM(K68:K68)</f>
        <v>0</v>
      </c>
      <c r="L69" s="50">
        <f>SUM(L68:L68)</f>
        <v>0</v>
      </c>
      <c r="M69" s="69">
        <f>SUM(M68:M68)</f>
        <v>0</v>
      </c>
      <c r="N69" s="83"/>
      <c r="P69" s="3"/>
    </row>
    <row r="70" spans="1:16" x14ac:dyDescent="0.2">
      <c r="A70" s="26"/>
      <c r="B70" s="27"/>
      <c r="C70" s="27"/>
      <c r="D70" s="10"/>
      <c r="E70" s="10"/>
      <c r="F70" s="38"/>
      <c r="G70" s="39"/>
      <c r="H70" s="62"/>
      <c r="I70" s="25"/>
      <c r="J70" s="46"/>
      <c r="K70" s="34"/>
      <c r="L70" s="35"/>
      <c r="M70" s="68"/>
      <c r="N70" s="83"/>
      <c r="P70" s="3"/>
    </row>
    <row r="71" spans="1:16" x14ac:dyDescent="0.2">
      <c r="A71" s="11"/>
      <c r="B71" s="97" t="s">
        <v>70</v>
      </c>
      <c r="C71" s="30"/>
      <c r="D71" s="52"/>
      <c r="E71" s="52"/>
      <c r="F71" s="11"/>
      <c r="G71" s="13"/>
      <c r="H71" s="62"/>
      <c r="I71" s="17"/>
      <c r="J71" s="45"/>
      <c r="K71" s="19"/>
      <c r="L71" s="20"/>
      <c r="M71" s="67"/>
      <c r="P71" s="3"/>
    </row>
    <row r="72" spans="1:16" ht="84" x14ac:dyDescent="0.2">
      <c r="A72" s="59" t="s">
        <v>0</v>
      </c>
      <c r="B72" s="59" t="s">
        <v>1</v>
      </c>
      <c r="C72" s="59" t="s">
        <v>22</v>
      </c>
      <c r="D72" s="76" t="s">
        <v>2</v>
      </c>
      <c r="E72" s="8" t="s">
        <v>21</v>
      </c>
      <c r="F72" s="59" t="s">
        <v>3</v>
      </c>
      <c r="G72" s="77" t="s">
        <v>4</v>
      </c>
      <c r="H72" s="78" t="s">
        <v>5</v>
      </c>
      <c r="I72" s="79" t="s">
        <v>6</v>
      </c>
      <c r="J72" s="5" t="s">
        <v>18</v>
      </c>
      <c r="K72" s="80" t="s">
        <v>7</v>
      </c>
      <c r="L72" s="78" t="s">
        <v>8</v>
      </c>
      <c r="M72" s="78" t="s">
        <v>9</v>
      </c>
      <c r="N72" s="81" t="s">
        <v>69</v>
      </c>
      <c r="P72" s="3"/>
    </row>
    <row r="73" spans="1:16" ht="24" x14ac:dyDescent="0.2">
      <c r="A73" s="12">
        <v>1</v>
      </c>
      <c r="B73" s="98" t="s">
        <v>71</v>
      </c>
      <c r="C73" s="18" t="s">
        <v>72</v>
      </c>
      <c r="D73" s="14"/>
      <c r="E73" s="14"/>
      <c r="F73" s="14" t="s">
        <v>10</v>
      </c>
      <c r="G73" s="15">
        <v>100</v>
      </c>
      <c r="H73" s="63"/>
      <c r="I73" s="16">
        <v>0.08</v>
      </c>
      <c r="J73" s="7">
        <f t="shared" ref="J73" si="44">H73*I73+H73</f>
        <v>0</v>
      </c>
      <c r="K73" s="6">
        <f t="shared" ref="K73" si="45">G73*H73</f>
        <v>0</v>
      </c>
      <c r="L73" s="7">
        <f t="shared" ref="L73" si="46">M73-K73</f>
        <v>0</v>
      </c>
      <c r="M73" s="65">
        <f t="shared" ref="M73" si="47">G73*J73</f>
        <v>0</v>
      </c>
      <c r="N73" s="51" t="s">
        <v>23</v>
      </c>
      <c r="P73" s="3"/>
    </row>
    <row r="74" spans="1:16" x14ac:dyDescent="0.2">
      <c r="A74" s="26"/>
      <c r="B74" s="27"/>
      <c r="C74" s="27"/>
      <c r="D74" s="10"/>
      <c r="E74" s="10"/>
      <c r="F74" s="38"/>
      <c r="G74" s="39"/>
      <c r="H74" s="64" t="s">
        <v>13</v>
      </c>
      <c r="I74" s="25"/>
      <c r="J74" s="46"/>
      <c r="K74" s="49">
        <f>SUM(K73:K73)</f>
        <v>0</v>
      </c>
      <c r="L74" s="50">
        <f>SUM(L73:L73)</f>
        <v>0</v>
      </c>
      <c r="M74" s="69">
        <f>SUM(M73:M73)</f>
        <v>0</v>
      </c>
      <c r="N74" s="83"/>
      <c r="P74" s="3"/>
    </row>
    <row r="75" spans="1:16" x14ac:dyDescent="0.2">
      <c r="A75" s="26"/>
      <c r="B75" s="27"/>
      <c r="C75" s="27"/>
      <c r="D75" s="10"/>
      <c r="E75" s="10"/>
      <c r="F75" s="38"/>
      <c r="G75" s="39"/>
      <c r="H75" s="62"/>
      <c r="I75" s="25"/>
      <c r="J75" s="46"/>
      <c r="K75" s="34"/>
      <c r="L75" s="35"/>
      <c r="M75" s="68"/>
      <c r="N75" s="83"/>
    </row>
    <row r="76" spans="1:16" x14ac:dyDescent="0.2">
      <c r="A76" s="11"/>
      <c r="B76" s="30" t="s">
        <v>45</v>
      </c>
      <c r="C76" s="30"/>
      <c r="D76" s="52"/>
      <c r="E76" s="52"/>
      <c r="F76" s="11"/>
      <c r="G76" s="13"/>
      <c r="H76" s="62"/>
      <c r="I76" s="17"/>
      <c r="J76" s="45"/>
      <c r="K76" s="19"/>
      <c r="L76" s="20"/>
      <c r="M76" s="67"/>
    </row>
    <row r="77" spans="1:16" ht="84" x14ac:dyDescent="0.2">
      <c r="A77" s="59" t="s">
        <v>0</v>
      </c>
      <c r="B77" s="59" t="s">
        <v>1</v>
      </c>
      <c r="C77" s="59" t="s">
        <v>22</v>
      </c>
      <c r="D77" s="76" t="s">
        <v>2</v>
      </c>
      <c r="E77" s="8" t="s">
        <v>21</v>
      </c>
      <c r="F77" s="59" t="s">
        <v>3</v>
      </c>
      <c r="G77" s="77" t="s">
        <v>4</v>
      </c>
      <c r="H77" s="78" t="s">
        <v>5</v>
      </c>
      <c r="I77" s="79" t="s">
        <v>6</v>
      </c>
      <c r="J77" s="5" t="s">
        <v>18</v>
      </c>
      <c r="K77" s="80" t="s">
        <v>7</v>
      </c>
      <c r="L77" s="78" t="s">
        <v>8</v>
      </c>
      <c r="M77" s="78" t="s">
        <v>9</v>
      </c>
      <c r="N77" s="81" t="s">
        <v>69</v>
      </c>
    </row>
    <row r="78" spans="1:16" ht="28.5" customHeight="1" x14ac:dyDescent="0.2">
      <c r="A78" s="12">
        <v>1</v>
      </c>
      <c r="B78" s="18" t="s">
        <v>73</v>
      </c>
      <c r="C78" s="18" t="s">
        <v>74</v>
      </c>
      <c r="D78" s="14"/>
      <c r="E78" s="14"/>
      <c r="F78" s="14" t="s">
        <v>10</v>
      </c>
      <c r="G78" s="15">
        <v>3000</v>
      </c>
      <c r="H78" s="63"/>
      <c r="I78" s="16">
        <v>0.08</v>
      </c>
      <c r="J78" s="7">
        <f>H78*I78+H78</f>
        <v>0</v>
      </c>
      <c r="K78" s="6">
        <f>G78*H78</f>
        <v>0</v>
      </c>
      <c r="L78" s="7">
        <f>M78-K78</f>
        <v>0</v>
      </c>
      <c r="M78" s="65">
        <f>G78*J78</f>
        <v>0</v>
      </c>
      <c r="N78" s="51" t="s">
        <v>23</v>
      </c>
    </row>
    <row r="79" spans="1:16" x14ac:dyDescent="0.2">
      <c r="A79" s="26"/>
      <c r="B79" s="27"/>
      <c r="C79" s="27"/>
      <c r="D79" s="10"/>
      <c r="E79" s="10"/>
      <c r="F79" s="38"/>
      <c r="G79" s="39"/>
      <c r="H79" s="64" t="s">
        <v>13</v>
      </c>
      <c r="I79" s="25"/>
      <c r="J79" s="46"/>
      <c r="K79" s="49">
        <f>SUM(K78:K78)</f>
        <v>0</v>
      </c>
      <c r="L79" s="50">
        <f>SUM(L78:L78)</f>
        <v>0</v>
      </c>
      <c r="M79" s="69">
        <f>SUM(M78:M78)</f>
        <v>0</v>
      </c>
      <c r="N79" s="83"/>
    </row>
    <row r="80" spans="1:16" x14ac:dyDescent="0.2">
      <c r="A80" s="90"/>
      <c r="B80" s="91"/>
      <c r="C80" s="91"/>
      <c r="D80" s="87"/>
      <c r="E80" s="87"/>
      <c r="F80" s="87"/>
      <c r="G80" s="92"/>
      <c r="H80" s="88"/>
      <c r="I80" s="93"/>
      <c r="J80" s="94"/>
      <c r="K80" s="95"/>
      <c r="L80" s="95"/>
      <c r="M80" s="96"/>
      <c r="N80" s="89"/>
    </row>
    <row r="81" spans="1:14" x14ac:dyDescent="0.2">
      <c r="A81" s="11"/>
      <c r="B81" s="24"/>
      <c r="C81" s="24"/>
      <c r="D81" s="11"/>
      <c r="E81" s="11"/>
      <c r="F81" s="11"/>
      <c r="G81" s="13"/>
      <c r="H81" s="53" t="s">
        <v>15</v>
      </c>
      <c r="I81" s="21"/>
      <c r="J81" s="45"/>
      <c r="K81" s="47">
        <f>K79+K74+K69+K62+K56+K51+K46+K37+K23+K18+K9</f>
        <v>0</v>
      </c>
      <c r="L81" s="48">
        <f>M81-K81</f>
        <v>0</v>
      </c>
      <c r="M81" s="71">
        <f>M79+M74+M69+M62+M56+M51+M46+M37+M23+M18+M9</f>
        <v>0</v>
      </c>
      <c r="N81" s="83"/>
    </row>
    <row r="82" spans="1:14" x14ac:dyDescent="0.2">
      <c r="B82" s="30" t="s">
        <v>14</v>
      </c>
      <c r="C82" s="30"/>
      <c r="H82" s="53"/>
      <c r="I82" s="23"/>
      <c r="J82" s="22"/>
      <c r="K82" s="22"/>
      <c r="L82" s="22"/>
      <c r="M82" s="72"/>
    </row>
    <row r="83" spans="1:14" ht="48" x14ac:dyDescent="0.2">
      <c r="B83" s="61" t="s">
        <v>16</v>
      </c>
      <c r="C83" s="61"/>
      <c r="H83" s="53" t="s">
        <v>17</v>
      </c>
      <c r="I83" s="23"/>
      <c r="J83" s="22"/>
      <c r="K83" s="22">
        <f>K81/4.1749</f>
        <v>0</v>
      </c>
    </row>
    <row r="84" spans="1:14" x14ac:dyDescent="0.2">
      <c r="H84" s="53"/>
      <c r="I84" s="23"/>
      <c r="J84" s="22"/>
      <c r="K84" s="22"/>
    </row>
    <row r="87" spans="1:14" x14ac:dyDescent="0.2">
      <c r="G87" s="1"/>
      <c r="H87" s="54"/>
      <c r="J87" s="1"/>
      <c r="K87" s="1"/>
      <c r="L87" s="1"/>
      <c r="N87" s="85"/>
    </row>
    <row r="88" spans="1:14" x14ac:dyDescent="0.2">
      <c r="G88" s="1"/>
      <c r="H88" s="54"/>
      <c r="J88" s="1"/>
      <c r="K88" s="1"/>
      <c r="L88" s="1"/>
      <c r="N88" s="85"/>
    </row>
    <row r="89" spans="1:14" x14ac:dyDescent="0.2">
      <c r="G89" s="1"/>
      <c r="H89" s="54"/>
      <c r="J89" s="1"/>
      <c r="K89" s="1"/>
      <c r="L89" s="1"/>
      <c r="N89" s="85"/>
    </row>
    <row r="90" spans="1:14" x14ac:dyDescent="0.2">
      <c r="G90" s="1"/>
      <c r="H90" s="54"/>
      <c r="J90" s="1"/>
      <c r="K90" s="1"/>
      <c r="L90" s="1"/>
      <c r="N90" s="85"/>
    </row>
  </sheetData>
  <mergeCells count="2">
    <mergeCell ref="N27:N37"/>
    <mergeCell ref="C27:C36"/>
  </mergeCells>
  <pageMargins left="0.44" right="0.43" top="0.39370078740157483" bottom="0.39370078740157483" header="0" footer="0.51181102362204722"/>
  <pageSetup paperSize="9" scale="55" orientation="landscape" horizontalDpi="200" verticalDpi="200" r:id="rId1"/>
  <headerFooter alignWithMargins="0">
    <oddHeader>&amp;C&amp;P</oddHeader>
  </headerFooter>
  <rowBreaks count="2" manualBreakCount="2">
    <brk id="24" max="13" man="1"/>
    <brk id="5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2017-03-07T06:38:11Z</cp:lastPrinted>
  <dcterms:created xsi:type="dcterms:W3CDTF">2014-01-27T14:03:12Z</dcterms:created>
  <dcterms:modified xsi:type="dcterms:W3CDTF">2017-03-08T13:32:45Z</dcterms:modified>
</cp:coreProperties>
</file>