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21840" windowHeight="10965"/>
  </bookViews>
  <sheets>
    <sheet name="Arkusz1" sheetId="1" r:id="rId1"/>
    <sheet name="Arkusz2" sheetId="2" r:id="rId2"/>
  </sheets>
  <definedNames>
    <definedName name="_xlnm._FilterDatabase" localSheetId="0" hidden="1">Arkusz1!#REF!</definedName>
    <definedName name="_xlnm.Print_Area" localSheetId="0">Arkusz1!$A$1:$S$265</definedName>
  </definedNames>
  <calcPr calcId="145621"/>
</workbook>
</file>

<file path=xl/calcChain.xml><?xml version="1.0" encoding="utf-8"?>
<calcChain xmlns="http://schemas.openxmlformats.org/spreadsheetml/2006/main">
  <c r="J76" i="1" l="1"/>
  <c r="L76" i="1" s="1"/>
  <c r="J75" i="1"/>
  <c r="K75" i="1" s="1"/>
  <c r="K76" i="1" l="1"/>
  <c r="L75" i="1"/>
  <c r="I152" i="1" l="1"/>
  <c r="J152" i="1" s="1"/>
  <c r="H152" i="1"/>
  <c r="K152" i="1" s="1"/>
  <c r="I144" i="1"/>
  <c r="J144" i="1" s="1"/>
  <c r="H144" i="1"/>
  <c r="K144" i="1" s="1"/>
  <c r="I143" i="1"/>
  <c r="J143" i="1" s="1"/>
  <c r="H143" i="1"/>
  <c r="K143" i="1" s="1"/>
  <c r="I142" i="1"/>
  <c r="J142" i="1" s="1"/>
  <c r="H142" i="1"/>
  <c r="K142" i="1" s="1"/>
  <c r="I141" i="1"/>
  <c r="J141" i="1" s="1"/>
  <c r="H141" i="1"/>
  <c r="K141" i="1" s="1"/>
  <c r="I140" i="1"/>
  <c r="J140" i="1" s="1"/>
  <c r="H140" i="1"/>
  <c r="K140" i="1" s="1"/>
  <c r="I139" i="1"/>
  <c r="J139" i="1" s="1"/>
  <c r="H139" i="1"/>
  <c r="K139" i="1" s="1"/>
  <c r="I138" i="1"/>
  <c r="H138" i="1"/>
  <c r="K138" i="1" s="1"/>
  <c r="I151" i="1" l="1"/>
  <c r="I153" i="1" s="1"/>
  <c r="K151" i="1"/>
  <c r="K153" i="1" s="1"/>
  <c r="J138" i="1"/>
  <c r="J151" i="1" s="1"/>
  <c r="J153" i="1" s="1"/>
  <c r="J65" i="1"/>
  <c r="L65" i="1" s="1"/>
  <c r="I65" i="1"/>
  <c r="J77" i="1"/>
  <c r="K77" i="1" s="1"/>
  <c r="I77" i="1"/>
  <c r="I63" i="1"/>
  <c r="J63" i="1"/>
  <c r="L63" i="1" s="1"/>
  <c r="J71" i="1"/>
  <c r="L71" i="1" s="1"/>
  <c r="J72" i="1"/>
  <c r="L72" i="1" s="1"/>
  <c r="J73" i="1"/>
  <c r="L73" i="1" s="1"/>
  <c r="I71" i="1"/>
  <c r="I41" i="1"/>
  <c r="I69" i="1"/>
  <c r="I73" i="1"/>
  <c r="I74" i="1"/>
  <c r="I72" i="1"/>
  <c r="J39" i="1"/>
  <c r="K39" i="1" s="1"/>
  <c r="J40" i="1"/>
  <c r="L40" i="1" s="1"/>
  <c r="J41" i="1"/>
  <c r="L41" i="1" s="1"/>
  <c r="J42" i="1"/>
  <c r="K42" i="1" s="1"/>
  <c r="J43" i="1"/>
  <c r="L43" i="1" s="1"/>
  <c r="J44" i="1"/>
  <c r="L44" i="1" s="1"/>
  <c r="J45" i="1"/>
  <c r="K45" i="1" s="1"/>
  <c r="J46" i="1"/>
  <c r="L46" i="1" s="1"/>
  <c r="J47" i="1"/>
  <c r="K47" i="1" s="1"/>
  <c r="J48" i="1"/>
  <c r="K48" i="1" s="1"/>
  <c r="J49" i="1"/>
  <c r="K49" i="1" s="1"/>
  <c r="J50" i="1"/>
  <c r="L50" i="1" s="1"/>
  <c r="J51" i="1"/>
  <c r="K51" i="1" s="1"/>
  <c r="J52" i="1"/>
  <c r="L52" i="1" s="1"/>
  <c r="J53" i="1"/>
  <c r="K53" i="1" s="1"/>
  <c r="J54" i="1"/>
  <c r="K54" i="1" s="1"/>
  <c r="J55" i="1"/>
  <c r="L55" i="1" s="1"/>
  <c r="J56" i="1"/>
  <c r="K56" i="1" s="1"/>
  <c r="J57" i="1"/>
  <c r="K57" i="1" s="1"/>
  <c r="J58" i="1"/>
  <c r="L58" i="1" s="1"/>
  <c r="J59" i="1"/>
  <c r="K59" i="1" s="1"/>
  <c r="J60" i="1"/>
  <c r="L60" i="1" s="1"/>
  <c r="J61" i="1"/>
  <c r="L61" i="1" s="1"/>
  <c r="J62" i="1"/>
  <c r="L62" i="1" s="1"/>
  <c r="J64" i="1"/>
  <c r="K64" i="1" s="1"/>
  <c r="J66" i="1"/>
  <c r="K66" i="1" s="1"/>
  <c r="J67" i="1"/>
  <c r="L67" i="1" s="1"/>
  <c r="J68" i="1"/>
  <c r="L68" i="1" s="1"/>
  <c r="J69" i="1"/>
  <c r="L69" i="1" s="1"/>
  <c r="J70" i="1"/>
  <c r="K70" i="1" s="1"/>
  <c r="J74" i="1"/>
  <c r="K74" i="1" s="1"/>
  <c r="J38" i="1"/>
  <c r="K38" i="1" s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6" i="1"/>
  <c r="I67" i="1"/>
  <c r="I68" i="1"/>
  <c r="I70" i="1"/>
  <c r="I3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8" i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I35" i="1"/>
  <c r="L35" i="1" s="1"/>
  <c r="I36" i="1"/>
  <c r="L36" i="1" s="1"/>
  <c r="I37" i="1"/>
  <c r="L37" i="1" s="1"/>
  <c r="I8" i="1"/>
  <c r="L8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K35" i="1" l="1"/>
  <c r="L54" i="1"/>
  <c r="K27" i="1"/>
  <c r="K69" i="1"/>
  <c r="K58" i="1"/>
  <c r="K31" i="1"/>
  <c r="K50" i="1"/>
  <c r="L45" i="1"/>
  <c r="K11" i="1"/>
  <c r="K16" i="1"/>
  <c r="K22" i="1"/>
  <c r="K36" i="1"/>
  <c r="K67" i="1"/>
  <c r="K55" i="1"/>
  <c r="K52" i="1"/>
  <c r="K13" i="1"/>
  <c r="K28" i="1"/>
  <c r="L64" i="1"/>
  <c r="L48" i="1"/>
  <c r="K63" i="1"/>
  <c r="L77" i="1"/>
  <c r="K71" i="1"/>
  <c r="K33" i="1"/>
  <c r="K25" i="1"/>
  <c r="L57" i="1"/>
  <c r="K32" i="1"/>
  <c r="K24" i="1"/>
  <c r="K62" i="1"/>
  <c r="K17" i="1"/>
  <c r="L74" i="1"/>
  <c r="L51" i="1"/>
  <c r="K18" i="1"/>
  <c r="K43" i="1"/>
  <c r="K34" i="1"/>
  <c r="K29" i="1"/>
  <c r="K21" i="1"/>
  <c r="K68" i="1"/>
  <c r="K41" i="1"/>
  <c r="K8" i="1"/>
  <c r="K26" i="1"/>
  <c r="K20" i="1"/>
  <c r="K12" i="1"/>
  <c r="K9" i="1"/>
  <c r="K19" i="1"/>
  <c r="L38" i="1"/>
  <c r="L70" i="1"/>
  <c r="L66" i="1"/>
  <c r="L59" i="1"/>
  <c r="K46" i="1"/>
  <c r="K44" i="1"/>
  <c r="K15" i="1"/>
  <c r="K30" i="1"/>
  <c r="K10" i="1"/>
  <c r="K37" i="1"/>
  <c r="K73" i="1"/>
  <c r="L53" i="1"/>
  <c r="K23" i="1"/>
  <c r="K14" i="1"/>
  <c r="L42" i="1"/>
  <c r="L39" i="1"/>
  <c r="L56" i="1"/>
  <c r="K72" i="1"/>
  <c r="K40" i="1"/>
  <c r="K61" i="1"/>
  <c r="K65" i="1"/>
  <c r="L47" i="1"/>
  <c r="L49" i="1"/>
  <c r="J78" i="1"/>
  <c r="K60" i="1"/>
  <c r="L78" i="1" l="1"/>
  <c r="K78" i="1"/>
</calcChain>
</file>

<file path=xl/sharedStrings.xml><?xml version="1.0" encoding="utf-8"?>
<sst xmlns="http://schemas.openxmlformats.org/spreadsheetml/2006/main" count="540" uniqueCount="309">
  <si>
    <t>Nazwa</t>
  </si>
  <si>
    <t>L.p</t>
  </si>
  <si>
    <t>Albumina</t>
  </si>
  <si>
    <t>AST</t>
  </si>
  <si>
    <t>ALT</t>
  </si>
  <si>
    <t>ALP</t>
  </si>
  <si>
    <t>Amylaza</t>
  </si>
  <si>
    <t>CK-MB</t>
  </si>
  <si>
    <t>Mocznik</t>
  </si>
  <si>
    <t>Kreatynina</t>
  </si>
  <si>
    <t>Kwas moczowy</t>
  </si>
  <si>
    <t>Bilirubina total</t>
  </si>
  <si>
    <t>Cholesterol</t>
  </si>
  <si>
    <t>Fosfor</t>
  </si>
  <si>
    <t>Glukoza</t>
  </si>
  <si>
    <t>Żelazo</t>
  </si>
  <si>
    <t>Wapń</t>
  </si>
  <si>
    <t>Magnez</t>
  </si>
  <si>
    <t>Trójglicerydy</t>
  </si>
  <si>
    <t>Cholesterol HDL met. bezposrednia</t>
  </si>
  <si>
    <t>CRP met. immunoturbidymetryczna</t>
  </si>
  <si>
    <t>Alkohol etylowy</t>
  </si>
  <si>
    <t>Hemoglobina glikowana</t>
  </si>
  <si>
    <t>UIBC</t>
  </si>
  <si>
    <t>Bilirubina bezpośrednia</t>
  </si>
  <si>
    <t xml:space="preserve">Białko całkowite </t>
  </si>
  <si>
    <t>CK-NAC</t>
  </si>
  <si>
    <t>GGT</t>
  </si>
  <si>
    <t>Mleczany</t>
  </si>
  <si>
    <t>ASO</t>
  </si>
  <si>
    <t>Dehydrogeneza mleczanowa(LDH)</t>
  </si>
  <si>
    <t>RF-latex</t>
  </si>
  <si>
    <t>Producent</t>
  </si>
  <si>
    <t>Numer katalogowy</t>
  </si>
  <si>
    <t>opak</t>
  </si>
  <si>
    <t>System Calibrator</t>
  </si>
  <si>
    <t>kpl</t>
  </si>
  <si>
    <t>ISE MID Standard</t>
  </si>
  <si>
    <t>ISE Low Serum Standard</t>
  </si>
  <si>
    <t>ISE High Serum  Standard</t>
  </si>
  <si>
    <t>ISE Low/High Urine Standard</t>
  </si>
  <si>
    <t>szt</t>
  </si>
  <si>
    <t>ISE Na/K Selectivity Check Solution</t>
  </si>
  <si>
    <t>ilość op na okres 36 mc-y</t>
  </si>
  <si>
    <t>VAT%</t>
  </si>
  <si>
    <t>Cena jed. brutto</t>
  </si>
  <si>
    <t>Wartość netto</t>
  </si>
  <si>
    <t>VAT 
(zł)</t>
  </si>
  <si>
    <t>Wartość brutto</t>
  </si>
  <si>
    <t>RF-latex+B34:B42 Calibrator</t>
  </si>
  <si>
    <t>HDL Cholesterol Calibrator</t>
  </si>
  <si>
    <t>CK-MB Calibrator</t>
  </si>
  <si>
    <t xml:space="preserve">CRP normal calibrator </t>
  </si>
  <si>
    <t>Control serum poziom I</t>
  </si>
  <si>
    <t>Control serum poziom II</t>
  </si>
  <si>
    <t>Surowica kontrolna do CK-MB poziom I</t>
  </si>
  <si>
    <t>Surowica  kontrolna do CK-MB poziom II</t>
  </si>
  <si>
    <t>Materiał kontrolny do białek specyficznych poziom I</t>
  </si>
  <si>
    <t>Materiał kontrolny do białek specyficznych poziom III</t>
  </si>
  <si>
    <t>HbA1c Control</t>
  </si>
  <si>
    <t>HDL Control</t>
  </si>
  <si>
    <t>Alkohol etylowy control poziom średni</t>
  </si>
  <si>
    <t>Alkohol etylowy control poziom wysoki</t>
  </si>
  <si>
    <t>ISE Bufor</t>
  </si>
  <si>
    <t>ISE reference</t>
  </si>
  <si>
    <t>Elektroda Na</t>
  </si>
  <si>
    <t>Elektroda Potasowa</t>
  </si>
  <si>
    <t>ISE cleaning solution</t>
  </si>
  <si>
    <t>Kody kreskowe na kalibratory i kontrole Pakiet nr  podstawowy</t>
  </si>
  <si>
    <t>Płyn myjący</t>
  </si>
  <si>
    <t xml:space="preserve">Żarówka </t>
  </si>
  <si>
    <t>Wężyki pompy perystaltycznej</t>
  </si>
  <si>
    <t>Wężyki zaworu przystawki ISE</t>
  </si>
  <si>
    <t>Odczynnik do denaturacji HbA1c</t>
  </si>
  <si>
    <t>NaOH</t>
  </si>
  <si>
    <t>HCl</t>
  </si>
  <si>
    <t>Alcohol Neg Cal</t>
  </si>
  <si>
    <t>Alcohol Cal 100 mg/dL</t>
  </si>
  <si>
    <t>Electrode Reference</t>
  </si>
  <si>
    <t>Elektroda Cl</t>
  </si>
  <si>
    <t>mc</t>
  </si>
  <si>
    <t>dzierżawa</t>
  </si>
  <si>
    <t>Cena jed. Netto</t>
  </si>
  <si>
    <t>s</t>
  </si>
  <si>
    <t>Wielkość opakowania</t>
  </si>
  <si>
    <t>j.m.</t>
  </si>
  <si>
    <t>ilość opakowań</t>
  </si>
  <si>
    <t xml:space="preserve">cena jed. netto  za 1 opak </t>
  </si>
  <si>
    <t>D-Dimer</t>
  </si>
  <si>
    <t>60 testów</t>
  </si>
  <si>
    <t>opakowanie</t>
  </si>
  <si>
    <t>Borelioza IgG</t>
  </si>
  <si>
    <t>Borelioza IgM</t>
  </si>
  <si>
    <t>EBV VCA Ig M</t>
  </si>
  <si>
    <t>30 testów</t>
  </si>
  <si>
    <t>Toxo IgM</t>
  </si>
  <si>
    <t>Toxo Ig G</t>
  </si>
  <si>
    <t>Materiały zużywalne i  eksploatacyjne( wypełnia Oferent)</t>
  </si>
  <si>
    <t>7a….</t>
  </si>
  <si>
    <t xml:space="preserve">Dzierżawa </t>
  </si>
  <si>
    <t>miesiąc</t>
  </si>
  <si>
    <t>Ogółem</t>
  </si>
  <si>
    <t>WYMAGANIA GRANICZNE:</t>
  </si>
  <si>
    <t>Test D-Dimer ilościowy,liniowość do 10000 pg/ml</t>
  </si>
  <si>
    <t>Zestawy testowe kompletne zawierające kontrole,kalibratory i wszystkie akcesoria niezbędne do wykonania oznaczenia</t>
  </si>
  <si>
    <t>Analizator dostępny w trybia całodobowym , niewymagający codziennych zabiegów konserwacyjnych(typu płukanie,mycie)</t>
  </si>
  <si>
    <t>Analizator bezigłowy wykluczający kontaminację między kolejnymi próbkami</t>
  </si>
  <si>
    <t>Zamawiający wymaga od Wykonawcy wykonania bezpłatnego przeglądu co najmniej 1 raz w roku oraz serwisowania bezpłatnego przez cały okres trwania umowy.</t>
  </si>
  <si>
    <t>Zamawiający wymaga aby rok produkcji analizatora był min.2014</t>
  </si>
  <si>
    <t>Wartość wymagana / PUNKTACJA</t>
  </si>
  <si>
    <t>Wartość oferowana, szczegółowy opis</t>
  </si>
  <si>
    <t>TAK</t>
  </si>
  <si>
    <t>Oprogramowanie w języku polskim</t>
  </si>
  <si>
    <t>Możliwość automatycznej oceny jakości próbki  w zakresie lipemii, hemolizy i hyperbilirubinemii</t>
  </si>
  <si>
    <t xml:space="preserve"> </t>
  </si>
  <si>
    <t>Aparat nowy, nie starszy niż z 2017 rok</t>
  </si>
  <si>
    <t>TAK/ podać</t>
  </si>
  <si>
    <r>
      <t xml:space="preserve">Chłodzenie odczynników, kontroli  i kalibratorów na pokładzie analizatora w przedziale 4-12 </t>
    </r>
    <r>
      <rPr>
        <vertAlign val="superscript"/>
        <sz val="11"/>
        <rFont val="Calibri"/>
        <family val="2"/>
        <charset val="238"/>
      </rPr>
      <t>o</t>
    </r>
    <r>
      <rPr>
        <sz val="11"/>
        <rFont val="Calibri"/>
        <family val="2"/>
        <charset val="238"/>
      </rPr>
      <t>C.</t>
    </r>
  </si>
  <si>
    <t>Możliwości analityczne: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</si>
  <si>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Tahoma"/>
        <family val="2"/>
        <charset val="238"/>
      </rPr>
      <t>substraty, enzymy</t>
    </r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</si>
  <si>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Tahoma"/>
        <family val="2"/>
        <charset val="238"/>
      </rPr>
      <t>białka specyficzne</t>
    </r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</si>
  <si>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Tahoma"/>
        <family val="2"/>
        <charset val="238"/>
      </rPr>
      <t>monitorowanie leków</t>
    </r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</si>
  <si>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Tahoma"/>
        <family val="2"/>
        <charset val="238"/>
      </rPr>
      <t>substancje uzależniające</t>
    </r>
  </si>
  <si>
    <t>Metody wykonywania oznaczeń:</t>
  </si>
  <si>
    <t>- fotometria</t>
  </si>
  <si>
    <t>- turbidymetria</t>
  </si>
  <si>
    <t>- ISE ( Na, K, Cl)</t>
  </si>
  <si>
    <t>Możliwość wykonywania oznaczeń w: surowica, osocze, mocz, PMR.</t>
  </si>
  <si>
    <t>Stacja uzdatniania wody dostosowana do potrzeb analizatora . Koszty związane z instalacją serwisem i materiałami zużywalnymi ponosi oferent.</t>
  </si>
  <si>
    <t>Możliwość kalkulacji wyników z kilku rodzajów testów.</t>
  </si>
  <si>
    <t>Równoczesna dostępność – nie mniej niż 55 testów (łącznie z ISE).</t>
  </si>
  <si>
    <t>Detekcja skrzepu oraz poziomu odczynnika.</t>
  </si>
  <si>
    <t xml:space="preserve">Możliwość ciągłego dostawiania próbek w dedykowanych statywach </t>
  </si>
  <si>
    <t xml:space="preserve">Możliwość pracy w trybie CITO </t>
  </si>
  <si>
    <t>Analizator wyposażony w oddzielne igły do pipetowania próbki i odczynników</t>
  </si>
  <si>
    <t>Wyposażenie w zewnętrzny czytnik kodów kreskowych.</t>
  </si>
  <si>
    <t>Praca na próbkach pierwotnych (różne średnice i wysokości probówek).</t>
  </si>
  <si>
    <t>Wbudowany system kontroli jakości badań: możliwość zastosowania analizy Levy-Jenings, reguł Westgarda, ich przedstawienie graficzne.</t>
  </si>
  <si>
    <t>Możliwość utrzymania pracy analizatora w przypadku awarii zasilania (UPS minimum 20 min. podtrzymania napięcia).</t>
  </si>
  <si>
    <t>Dwukierunkowa transmisja danych między analizatorem a komputerem zewnętrznym.</t>
  </si>
  <si>
    <t>PARAMETRY OCENIANE według kryterium „jakość”</t>
  </si>
  <si>
    <t>Podać</t>
  </si>
  <si>
    <t>TAK-20 pkt</t>
  </si>
  <si>
    <t>Nie-0 pkt</t>
  </si>
  <si>
    <t>Możliwość porcjownania/rozlewania odczynników</t>
  </si>
  <si>
    <t xml:space="preserve">Autoryzowany serwis pierwotnego producenta aparatu </t>
  </si>
  <si>
    <t>Podłączenie do LIS Marcel na koszt oferenta</t>
  </si>
  <si>
    <t>Pakiet 2-Testy immunologiczne wraz z dzierżawą analizatora(Umowa na 24 miesiące)</t>
  </si>
  <si>
    <t>Wykonawca zapewni 24-o godzinny telefoniczny dostęp do SERWISU analizatora AU-400 oraz w przypadku awarii aparatu-przyjazd w czasie nie dłuższym niż 48 godzin</t>
  </si>
  <si>
    <t>Zamawiający wymaga aby były wykonane bezpłatne  przeglądy serwisowe dla AU 400 i analizatora zapasowego w terminie uzgodnionym z Zamawiającym</t>
  </si>
  <si>
    <t>4x29 ml</t>
  </si>
  <si>
    <t>4x25+4x25 ml</t>
  </si>
  <si>
    <t>4x50ml+4x25ml</t>
  </si>
  <si>
    <t>4x30ml+4x30ml</t>
  </si>
  <si>
    <t>4x40ml</t>
  </si>
  <si>
    <t>2x22ml+2x4ml+2x6ml</t>
  </si>
  <si>
    <t>4x25ml+4x25ml</t>
  </si>
  <si>
    <t>4x51ml+4x51ml</t>
  </si>
  <si>
    <t>4x15ml+4x15ml</t>
  </si>
  <si>
    <t>4x6ml+4x6ml</t>
  </si>
  <si>
    <t>4x22,5ml</t>
  </si>
  <si>
    <t>4x25ml+4x12,5ml</t>
  </si>
  <si>
    <t>4x29ml</t>
  </si>
  <si>
    <t>4x20ml+4x5ml</t>
  </si>
  <si>
    <t>4x27ml+4x9ml</t>
  </si>
  <si>
    <t>4x20ml+2x10ml</t>
  </si>
  <si>
    <t>2x37,5;2x7,5;2x34,5</t>
  </si>
  <si>
    <t>4x22+4x6+4x4</t>
  </si>
  <si>
    <t>4x40ml+4x40ml</t>
  </si>
  <si>
    <t>4x12ml+4x5ml</t>
  </si>
  <si>
    <t>4x10ml+4x10ml</t>
  </si>
  <si>
    <t>4x27,4x6;4x3;4x2ml</t>
  </si>
  <si>
    <t>4x51ml+4x7ml</t>
  </si>
  <si>
    <t>4x40ml+4x20ml</t>
  </si>
  <si>
    <t>4x200 oznaczeń</t>
  </si>
  <si>
    <t>Dzierżawa analizatora zapasowego</t>
  </si>
  <si>
    <t xml:space="preserve">Oznaczenia wykonywane w fazie ciekłej  </t>
  </si>
  <si>
    <t>Drukarka umozliwiająca wydruk wyniku w dowolnym momencie</t>
  </si>
  <si>
    <t>Wymagania bezwzględne  do Pakietu nr 1(ODCZYNNIKI do AU 400)</t>
  </si>
  <si>
    <t>Pakiet 1 - Odczynniki w opakowaniach umożliwiających bezpośrednie użycie w analizatorze AU 400 będącym własnością Zamawiającego</t>
  </si>
  <si>
    <t xml:space="preserve">                       wraz z dzierżawą kompatybilnego analizatora dodatkowego- Umowa na 36 miesięcy</t>
  </si>
  <si>
    <t xml:space="preserve">                             Formularz asortymentowo-cenowy</t>
  </si>
  <si>
    <t xml:space="preserve">Zamawiający wymaga aby oferowane odczynniki posiadały: aplikację do analizatora Olympus AU 400 , min. 6 miesięcy termin ważności odczynników licząc od daty każdej </t>
  </si>
  <si>
    <t>umożliwiających bezpośrednie wstawienie ich do aparatu</t>
  </si>
  <si>
    <t xml:space="preserve">                                                                   Wymagania techniczne analizatora zapasowego</t>
  </si>
  <si>
    <t xml:space="preserve">Automatyczny wieloparametrowy analizator biochemiczny z automatycznym podajnikiem próbek o wydajności nie mniejszej niż 400 oznaczeń </t>
  </si>
  <si>
    <t xml:space="preserve"> fotometrycznych na godzinę pracujący przy długości fali 340-800 nm.  </t>
  </si>
  <si>
    <t>oraz kalibratory tego samego producenta.</t>
  </si>
  <si>
    <r>
      <t>Analizator, odczynniki oraz kalibratory stanowią w</t>
    </r>
    <r>
      <rPr>
        <sz val="11"/>
        <rFont val="Calibri"/>
        <family val="2"/>
        <charset val="238"/>
      </rPr>
      <t xml:space="preserve"> co najmniej 90% </t>
    </r>
    <r>
      <rPr>
        <sz val="10"/>
        <rFont val="Tahoma"/>
        <family val="2"/>
        <charset val="238"/>
      </rPr>
      <t xml:space="preserve">spójny system analityczno-odczynnikowy tj. analizator, odczynniki </t>
    </r>
  </si>
  <si>
    <t>nie częściej niż co 24 godziny z elektrodami wymienianymi osobno</t>
  </si>
  <si>
    <t xml:space="preserve">Aparat wyposażony w przystawkę ISE pośredniej o wydajności nie mniejszej niż 400 oznaczeń na godzinę (Na, K, Cl) ze stabilnością kalibracji </t>
  </si>
  <si>
    <t>kodów kreskowych, odizolowany od dostępu światła</t>
  </si>
  <si>
    <t xml:space="preserve">Analizator wyposażony w dodatkowy chłodzony do temperatury lodówki przedział na kalibratory, kontrole i próbki CITO identyfikowane za pomocą </t>
  </si>
  <si>
    <t>LP</t>
  </si>
  <si>
    <t>Dostawa i szkolenie w zakresie obsługi analizatora do 2 tygodni od podpisania Umowy.Szkolenie w zakresie obsługi dla personelu 1 dzień roboczy.</t>
  </si>
  <si>
    <t>Serwis dostępny telefonicznie w godzinach 8-15. W przypadku awarii aparatu naprawa w czasie 48 godzin( w dni robocze).W przypadku awarii trwającej dłużej niż 3 dni oferent zapewni aparat zastępczy.</t>
  </si>
  <si>
    <t>Załacznik nr 6 do SIWZ</t>
  </si>
  <si>
    <t xml:space="preserve">Minimum 15 miejsc na próbki cito przechowywane na chłodzonej karuzeli </t>
  </si>
  <si>
    <t>0 pkt - od 15 do 19 miejsc na próbki</t>
  </si>
  <si>
    <t xml:space="preserve">20 pkt - 20 i więcej miejsc na próbki </t>
  </si>
  <si>
    <t>Lp.</t>
  </si>
  <si>
    <t>Nazwa jak na fakturze</t>
  </si>
  <si>
    <t>wielkość opakowania</t>
  </si>
  <si>
    <t>j.m</t>
  </si>
  <si>
    <t>ilość</t>
  </si>
  <si>
    <t>cena 1 testu netto</t>
  </si>
  <si>
    <t>cena 1 opakowania netto</t>
  </si>
  <si>
    <t>Vat</t>
  </si>
  <si>
    <t>Cena1 opak Brutto</t>
  </si>
  <si>
    <t>wartość netto</t>
  </si>
  <si>
    <t>VAT
(zł)</t>
  </si>
  <si>
    <t>Amikacyna 30 ug</t>
  </si>
  <si>
    <t>fiolka /50 krążków</t>
  </si>
  <si>
    <t>Amoksycylina/kwas klawulanowy 2/1 ug</t>
  </si>
  <si>
    <t>Amoksycylina/kwas klawulanowy 20/10 ug</t>
  </si>
  <si>
    <t>Ampicylina 10 ug</t>
  </si>
  <si>
    <t>Ampicylina 2 ug</t>
  </si>
  <si>
    <t>Ampicylina/sulbactam 10/10 ug</t>
  </si>
  <si>
    <t>Aztreonam 30 ug</t>
  </si>
  <si>
    <t>Cefaleksyna 30 ug</t>
  </si>
  <si>
    <t>Cefadroksyl 30 ug</t>
  </si>
  <si>
    <t>Ceftarolina 5 ug</t>
  </si>
  <si>
    <t>Cefoperazon/ Sulbactam 75/30 ug</t>
  </si>
  <si>
    <t>Cefaklor 30ug</t>
  </si>
  <si>
    <t>Cefepim 30 ug</t>
  </si>
  <si>
    <t>Cefpodoksym 10 ug</t>
  </si>
  <si>
    <t>Cefoksytyna 30 ug</t>
  </si>
  <si>
    <t>Cefotaksym 5 ug</t>
  </si>
  <si>
    <t>Cefotaksym 30ug</t>
  </si>
  <si>
    <t>Ceftazydym 30 ug</t>
  </si>
  <si>
    <t>Ceftazydym 10 ug</t>
  </si>
  <si>
    <t>Ceftriakson 30 ug</t>
  </si>
  <si>
    <t>Cefuroksym 30 ug</t>
  </si>
  <si>
    <t>Chloramfenikol 30ug</t>
  </si>
  <si>
    <t>Ciprofloksacyna 5 ug</t>
  </si>
  <si>
    <t>Chinupristyna-dalfopristyna 15ug</t>
  </si>
  <si>
    <t>Doksycyklina 30 ug</t>
  </si>
  <si>
    <t>Doripenem 10ug</t>
  </si>
  <si>
    <t>Ertapenem 10 ug</t>
  </si>
  <si>
    <t>Erytromycyna 15 ug</t>
  </si>
  <si>
    <t>Gentamycyna 10 ug</t>
  </si>
  <si>
    <t>Gentamycyna 30 ug</t>
  </si>
  <si>
    <t>Imipenem 10 ug</t>
  </si>
  <si>
    <t>Klindamycyna 2 ug</t>
  </si>
  <si>
    <t>Kwas fusydowy 10 ug</t>
  </si>
  <si>
    <t>Lewofloksacyna 5ug</t>
  </si>
  <si>
    <t>Linezolid 10ug</t>
  </si>
  <si>
    <t>Naliksydowy kwas 30g</t>
  </si>
  <si>
    <t>Nowobiocyna 5 ug</t>
  </si>
  <si>
    <t>Meropenem 10 ug</t>
  </si>
  <si>
    <t>Mupirocin 200 ug</t>
  </si>
  <si>
    <t>Moxifloksacyna 5 ug</t>
  </si>
  <si>
    <t>Nitrofurantoina 100 ug</t>
  </si>
  <si>
    <t>Netylmycyna 10 ug</t>
  </si>
  <si>
    <t>Norfloksacyna 10 ug</t>
  </si>
  <si>
    <t>Ofloxacyna 5 ug</t>
  </si>
  <si>
    <t>Oxacylina 1 ug</t>
  </si>
  <si>
    <t>fenoksymetylopenicylina 10 ug</t>
  </si>
  <si>
    <t>Penicylina benzylowa 1 jedn</t>
  </si>
  <si>
    <t>Pefloxacin 5ug</t>
  </si>
  <si>
    <t>Piperacylina 100 ug</t>
  </si>
  <si>
    <t>Piperacylina 30 ug</t>
  </si>
  <si>
    <t>Piperacylina/tazobaktam 100/10 ug</t>
  </si>
  <si>
    <t>Piperacylina/tazobaktam 30/6 ug</t>
  </si>
  <si>
    <t>Rifampicyna 5 ug</t>
  </si>
  <si>
    <t>Trimetoprim/sulfametoksazol 1,25/23,75 ug</t>
  </si>
  <si>
    <t>Tetracyklina 30 ug</t>
  </si>
  <si>
    <t>Tikarcylina 75 ug</t>
  </si>
  <si>
    <t>Tikarcylina/kwas klawulanowy 85 ug</t>
  </si>
  <si>
    <t>Tigecyklina 15 ug</t>
  </si>
  <si>
    <t>Tobramycyna 10 ug</t>
  </si>
  <si>
    <t>Teicoplanina 30 ug</t>
  </si>
  <si>
    <t>Temocylina 30ug</t>
  </si>
  <si>
    <t>Streptomycyna 300 ug</t>
  </si>
  <si>
    <t>Wankomycyna 5 ug</t>
  </si>
  <si>
    <t>Krążki z optochiną do identyfikacji Str. Pneumoniae</t>
  </si>
  <si>
    <t>Krążki z cefinazą (wytwarzanie beta-laktamazy)</t>
  </si>
  <si>
    <t>Krążki bibułowe do identyfikacji Enterococcus EF</t>
  </si>
  <si>
    <t>Krążki do identyfikacji gat.Haemophilus BV</t>
  </si>
  <si>
    <t>fiolka /50krążków</t>
  </si>
  <si>
    <t>Krążki do identyfikacji Haemophilus BX</t>
  </si>
  <si>
    <t>Krążki do identyfikacji Haemophilus BVX</t>
  </si>
  <si>
    <t xml:space="preserve"> Paski do identyfikacji Moraxella</t>
  </si>
  <si>
    <t>Krążki antybiogramowe bez antybiotyku</t>
  </si>
  <si>
    <t>Densytometr do pomiaru gęstości zawiesiny w skali McF</t>
  </si>
  <si>
    <t>Razem:</t>
  </si>
  <si>
    <t>Wymagania dotyczące odczynników:</t>
  </si>
  <si>
    <t>do oferty należy dostarczyć : -Certyfikat ISO 9001,ISO 13485 lub równoważne</t>
  </si>
  <si>
    <t>Certyfikaty Kontroli Jakości dostarczone do oferty i każdej dostawy danego asortymentu ( certyfikat musi zawierać dane o kontroli wysycenia krążka antybiotykiem)</t>
  </si>
  <si>
    <t>karty charakterystyki zgodnie z wymogami prawnymi</t>
  </si>
  <si>
    <t>ulotki w języku polskim dostarczone do oferty i pierwszej dostawy danego asortymentu</t>
  </si>
  <si>
    <t>Każdy krążek opisany symbolem i stężeniem zgodnie  z zaleceniami  EUCAST</t>
  </si>
  <si>
    <t>Wszystkie  krążki antybiogramowe poz 1-63 pochodzić muszą od jednego producenta w celu standaryzacji procedur (z wyjątkiem max  5 poz )</t>
  </si>
  <si>
    <t>Wymagania dla densytometru:</t>
  </si>
  <si>
    <t>-fabrycznie skalibrowany, z możliwością łatwej, samodzielnej rekalibracji dla danego typu probówek</t>
  </si>
  <si>
    <t>-wyświetlacz LED</t>
  </si>
  <si>
    <t>- pomiar w zakresie 0,3-15,0 w skali McFarlanda</t>
  </si>
  <si>
    <t>- dokładność odczytu 0,1 w skali McFarlanda</t>
  </si>
  <si>
    <t>- czas pomiaru 1s</t>
  </si>
  <si>
    <t>- min. Objętości zawiesiny 2ml</t>
  </si>
  <si>
    <t>- densytometr przeznaczony do probówek plastikowych, szklanych, płasko i okrągłodennych o średnicy 16-18 mm.</t>
  </si>
  <si>
    <t>Krążki pakowane w fiolki po 50 szt ,każda fiolka w opakowaniu hermetycznym ze zintegrowanym pochłaniaczem wilgoci. Na opakowaniu muszą znajdować się : znak CE, nazwa antybiotyku, zawartość antybiotyku w krążku, nr serii, data ważności, temp. przechowywania</t>
  </si>
  <si>
    <t>Krążki antybiogramowe posiadają pozytywną opinię KORLD- dostarczyć dokument  potwierdzjący do oferty</t>
  </si>
  <si>
    <t xml:space="preserve">Pakiet nr 3 - krążki antybiogramowe z zakupem DENSYTOMETRU - (Umowa na 12 miesięcy)  </t>
  </si>
  <si>
    <t>- w poz. 72 w kolumnach C-E należy wpisać nazwę i typ densotymetru, a w kolejnych tj. M-O  cenę netto , wartość VAT i cenę brutto</t>
  </si>
  <si>
    <t>Kontrola do moczu poziom1</t>
  </si>
  <si>
    <t>Kontrola do moczu poziom2</t>
  </si>
  <si>
    <t xml:space="preserve">dostawy z wyłączeniem pozycji wymienionych w punkcie 2, normę dla oznaczanego parametru, polską instrukcję wykonania, zasadę metody i wielkość opakowania. Oferowane odczynniki muszą być w opakowaniach </t>
  </si>
  <si>
    <t>Pozycje 31,32,33,35,36,37,38,41,42,43,44,45,46,48,49,50,53,54,55,56,57,61,62,63,69,70 - wymagany termin ważności minimum 12 miesięcy.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</si>
</sst>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&quot;zł&quot;"/>
    <numFmt numFmtId="165" formatCode="#,##0.000"/>
    <numFmt numFmtId="166" formatCode="#,##0.00&quot; &quot;[$zł-415];[Red]&quot;-&quot;#,##0.00&quot; &quot;[$zł-415]"/>
    <numFmt numFmtId="167" formatCode="_-* #,##0.00\ [$zł-415]_-;\-* #,##0.00\ [$zł-415]_-;_-* &quot;-&quot;??\ [$zł-415]_-;_-@_-"/>
  </numFmts>
  <fonts count="32">
    <font>
      <sz val="10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0"/>
      <color indexed="8"/>
      <name val="Arial"/>
      <family val="2"/>
    </font>
    <font>
      <b/>
      <i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  <charset val="238"/>
    </font>
    <font>
      <sz val="10"/>
      <color theme="1"/>
      <name val="Arial1"/>
      <charset val="238"/>
    </font>
    <font>
      <sz val="11"/>
      <name val="Calibri"/>
      <family val="2"/>
      <charset val="238"/>
    </font>
    <font>
      <sz val="10"/>
      <name val="Tahoma"/>
      <family val="2"/>
      <charset val="238"/>
    </font>
    <font>
      <sz val="10"/>
      <color rgb="FF000000"/>
      <name val="Tahoma"/>
      <family val="2"/>
      <charset val="238"/>
    </font>
    <font>
      <vertAlign val="superscript"/>
      <sz val="11"/>
      <name val="Calibri"/>
      <family val="2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b/>
      <sz val="14"/>
      <name val="Arial"/>
      <family val="2"/>
      <charset val="238"/>
    </font>
    <font>
      <sz val="11"/>
      <color rgb="FFFFFF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0000"/>
      <name val="Arial1"/>
      <charset val="238"/>
    </font>
    <font>
      <i/>
      <sz val="10"/>
      <color rgb="FF000000"/>
      <name val="Arial1"/>
      <charset val="238"/>
    </font>
    <font>
      <b/>
      <sz val="10"/>
      <color rgb="FF000000"/>
      <name val="Arial1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name val="Arial1"/>
      <charset val="238"/>
    </font>
    <font>
      <sz val="10"/>
      <color rgb="FFFF0000"/>
      <name val="Arial"/>
      <family val="2"/>
      <charset val="238"/>
    </font>
    <font>
      <sz val="10"/>
      <color rgb="FFFF0000"/>
      <name val="Arial1"/>
      <charset val="238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4" fillId="0" borderId="0"/>
    <xf numFmtId="0" fontId="6" fillId="0" borderId="0"/>
    <xf numFmtId="0" fontId="2" fillId="0" borderId="0"/>
    <xf numFmtId="0" fontId="7" fillId="0" borderId="0"/>
    <xf numFmtId="166" fontId="7" fillId="0" borderId="0"/>
  </cellStyleXfs>
  <cellXfs count="270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167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4" fontId="1" fillId="0" borderId="0" xfId="0" applyNumberFormat="1" applyFont="1" applyFill="1"/>
    <xf numFmtId="0" fontId="1" fillId="0" borderId="2" xfId="0" applyFont="1" applyFill="1" applyBorder="1" applyAlignment="1">
      <alignment vertical="center" wrapText="1"/>
    </xf>
    <xf numFmtId="167" fontId="1" fillId="0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0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3" fontId="1" fillId="0" borderId="0" xfId="0" applyNumberFormat="1" applyFont="1" applyFill="1"/>
    <xf numFmtId="0" fontId="10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1" fillId="0" borderId="0" xfId="0" applyFont="1" applyFill="1" applyBorder="1"/>
    <xf numFmtId="0" fontId="0" fillId="0" borderId="0" xfId="0" applyBorder="1"/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9" fillId="5" borderId="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21" fillId="0" borderId="0" xfId="0" applyFont="1" applyFill="1"/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9" fillId="3" borderId="15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Fill="1"/>
    <xf numFmtId="4" fontId="10" fillId="0" borderId="0" xfId="0" applyNumberFormat="1" applyFont="1" applyFill="1" applyAlignment="1">
      <alignment horizontal="center" vertical="center"/>
    </xf>
    <xf numFmtId="0" fontId="0" fillId="0" borderId="1" xfId="0" applyBorder="1"/>
    <xf numFmtId="0" fontId="1" fillId="0" borderId="0" xfId="0" applyFont="1" applyFill="1" applyAlignment="1"/>
    <xf numFmtId="0" fontId="14" fillId="0" borderId="16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9" xfId="0" applyFont="1" applyFill="1" applyBorder="1"/>
    <xf numFmtId="0" fontId="1" fillId="0" borderId="19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9" xfId="0" applyFont="1" applyFill="1" applyBorder="1"/>
    <xf numFmtId="0" fontId="14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 indent="4"/>
    </xf>
    <xf numFmtId="0" fontId="13" fillId="0" borderId="0" xfId="0" applyFont="1" applyBorder="1" applyAlignment="1">
      <alignment horizontal="left" vertical="center" wrapText="1" indent="2"/>
    </xf>
    <xf numFmtId="0" fontId="14" fillId="0" borderId="17" xfId="0" applyFont="1" applyBorder="1" applyAlignment="1">
      <alignment vertical="center" wrapText="1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" fillId="0" borderId="21" xfId="0" applyFont="1" applyFill="1" applyBorder="1"/>
    <xf numFmtId="0" fontId="14" fillId="0" borderId="18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4" xfId="0" applyFont="1" applyFill="1" applyBorder="1"/>
    <xf numFmtId="0" fontId="1" fillId="0" borderId="28" xfId="0" applyFont="1" applyFill="1" applyBorder="1"/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13" fillId="0" borderId="2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28" xfId="0" applyFont="1" applyBorder="1" applyAlignment="1">
      <alignment horizontal="left" vertical="center" wrapText="1" indent="4"/>
    </xf>
    <xf numFmtId="0" fontId="13" fillId="0" borderId="2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8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Fill="1" applyBorder="1"/>
    <xf numFmtId="0" fontId="1" fillId="0" borderId="7" xfId="0" applyFont="1" applyFill="1" applyBorder="1"/>
    <xf numFmtId="0" fontId="19" fillId="0" borderId="14" xfId="0" applyFont="1" applyBorder="1" applyAlignment="1">
      <alignment horizontal="left" vertical="center"/>
    </xf>
    <xf numFmtId="0" fontId="10" fillId="0" borderId="14" xfId="0" applyFont="1" applyFill="1" applyBorder="1"/>
    <xf numFmtId="0" fontId="10" fillId="0" borderId="1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0" fillId="0" borderId="7" xfId="0" applyFont="1" applyFill="1" applyBorder="1"/>
    <xf numFmtId="4" fontId="10" fillId="0" borderId="0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/>
    </xf>
    <xf numFmtId="3" fontId="1" fillId="0" borderId="14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9" fontId="1" fillId="0" borderId="14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3" fontId="1" fillId="0" borderId="20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9" fontId="1" fillId="0" borderId="20" xfId="0" applyNumberFormat="1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/>
    <xf numFmtId="0" fontId="22" fillId="4" borderId="23" xfId="0" applyFont="1" applyFill="1" applyBorder="1"/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22" fillId="4" borderId="27" xfId="0" applyFont="1" applyFill="1" applyBorder="1" applyAlignment="1"/>
    <xf numFmtId="0" fontId="20" fillId="4" borderId="28" xfId="0" applyFont="1" applyFill="1" applyBorder="1" applyAlignment="1">
      <alignment wrapText="1"/>
    </xf>
    <xf numFmtId="0" fontId="20" fillId="4" borderId="28" xfId="0" applyFont="1" applyFill="1" applyBorder="1"/>
    <xf numFmtId="0" fontId="20" fillId="4" borderId="28" xfId="0" applyFont="1" applyFill="1" applyBorder="1" applyAlignment="1">
      <alignment horizontal="center" vertical="center"/>
    </xf>
    <xf numFmtId="4" fontId="20" fillId="4" borderId="28" xfId="0" applyNumberFormat="1" applyFont="1" applyFill="1" applyBorder="1" applyAlignment="1">
      <alignment horizontal="center" vertical="center"/>
    </xf>
    <xf numFmtId="0" fontId="20" fillId="4" borderId="32" xfId="0" applyFont="1" applyFill="1" applyBorder="1"/>
    <xf numFmtId="0" fontId="1" fillId="0" borderId="36" xfId="0" applyFont="1" applyFill="1" applyBorder="1" applyAlignment="1"/>
    <xf numFmtId="0" fontId="1" fillId="0" borderId="37" xfId="0" applyFont="1" applyFill="1" applyBorder="1"/>
    <xf numFmtId="0" fontId="1" fillId="0" borderId="37" xfId="0" applyFont="1" applyFill="1" applyBorder="1" applyAlignment="1">
      <alignment horizontal="center"/>
    </xf>
    <xf numFmtId="3" fontId="1" fillId="0" borderId="37" xfId="0" applyNumberFormat="1" applyFont="1" applyFill="1" applyBorder="1" applyAlignment="1">
      <alignment horizontal="center" vertical="center"/>
    </xf>
    <xf numFmtId="4" fontId="1" fillId="0" borderId="37" xfId="0" applyNumberFormat="1" applyFont="1" applyFill="1" applyBorder="1" applyAlignment="1">
      <alignment horizontal="center" vertical="center"/>
    </xf>
    <xf numFmtId="9" fontId="1" fillId="0" borderId="37" xfId="0" applyNumberFormat="1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39" xfId="0" applyFont="1" applyFill="1" applyBorder="1" applyAlignment="1">
      <alignment horizontal="left"/>
    </xf>
    <xf numFmtId="0" fontId="14" fillId="0" borderId="0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40" xfId="0" applyFont="1" applyBorder="1"/>
    <xf numFmtId="0" fontId="23" fillId="0" borderId="40" xfId="0" applyFont="1" applyFill="1" applyBorder="1" applyAlignment="1">
      <alignment horizontal="center" vertical="center"/>
    </xf>
    <xf numFmtId="4" fontId="23" fillId="0" borderId="40" xfId="0" applyNumberFormat="1" applyFont="1" applyFill="1" applyBorder="1" applyAlignment="1">
      <alignment horizontal="right" vertical="center"/>
    </xf>
    <xf numFmtId="9" fontId="23" fillId="0" borderId="40" xfId="0" applyNumberFormat="1" applyFont="1" applyBorder="1" applyAlignment="1">
      <alignment horizontal="center"/>
    </xf>
    <xf numFmtId="0" fontId="23" fillId="0" borderId="42" xfId="0" applyFont="1" applyBorder="1"/>
    <xf numFmtId="4" fontId="23" fillId="0" borderId="4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/>
    </xf>
    <xf numFmtId="0" fontId="2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23" fillId="0" borderId="0" xfId="0" applyFont="1" applyBorder="1"/>
    <xf numFmtId="0" fontId="23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/>
    </xf>
    <xf numFmtId="0" fontId="26" fillId="0" borderId="0" xfId="0" applyFont="1"/>
    <xf numFmtId="0" fontId="0" fillId="0" borderId="0" xfId="0" applyAlignment="1">
      <alignment horizontal="center"/>
    </xf>
    <xf numFmtId="4" fontId="24" fillId="6" borderId="0" xfId="0" applyNumberFormat="1" applyFont="1" applyFill="1" applyBorder="1" applyAlignment="1">
      <alignment horizontal="right" vertical="center" wrapText="1"/>
    </xf>
    <xf numFmtId="4" fontId="23" fillId="6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wrapText="1"/>
    </xf>
    <xf numFmtId="0" fontId="19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3" fillId="0" borderId="41" xfId="0" applyFont="1" applyBorder="1"/>
    <xf numFmtId="0" fontId="23" fillId="0" borderId="43" xfId="0" applyFont="1" applyBorder="1"/>
    <xf numFmtId="0" fontId="0" fillId="0" borderId="1" xfId="0" applyBorder="1" applyAlignment="1">
      <alignment wrapText="1"/>
    </xf>
    <xf numFmtId="0" fontId="23" fillId="0" borderId="41" xfId="0" applyFont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43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3" fillId="0" borderId="44" xfId="0" applyFont="1" applyBorder="1"/>
    <xf numFmtId="2" fontId="23" fillId="0" borderId="1" xfId="0" applyNumberFormat="1" applyFont="1" applyBorder="1"/>
    <xf numFmtId="4" fontId="2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wrapText="1"/>
    </xf>
    <xf numFmtId="0" fontId="20" fillId="0" borderId="28" xfId="0" applyFont="1" applyFill="1" applyBorder="1"/>
    <xf numFmtId="0" fontId="20" fillId="0" borderId="28" xfId="0" applyFont="1" applyFill="1" applyBorder="1" applyAlignment="1">
      <alignment horizontal="center" vertical="center"/>
    </xf>
    <xf numFmtId="4" fontId="20" fillId="0" borderId="28" xfId="0" applyNumberFormat="1" applyFont="1" applyFill="1" applyBorder="1" applyAlignment="1">
      <alignment horizontal="center" vertical="center"/>
    </xf>
    <xf numFmtId="0" fontId="20" fillId="0" borderId="32" xfId="0" applyFont="1" applyFill="1" applyBorder="1"/>
    <xf numFmtId="0" fontId="22" fillId="4" borderId="15" xfId="0" applyFont="1" applyFill="1" applyBorder="1"/>
    <xf numFmtId="0" fontId="1" fillId="4" borderId="20" xfId="0" applyFont="1" applyFill="1" applyBorder="1" applyAlignment="1">
      <alignment wrapText="1"/>
    </xf>
    <xf numFmtId="0" fontId="1" fillId="4" borderId="20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1" fillId="4" borderId="20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22" fillId="0" borderId="15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wrapText="1"/>
    </xf>
    <xf numFmtId="0" fontId="22" fillId="0" borderId="20" xfId="0" applyFont="1" applyFill="1" applyBorder="1"/>
    <xf numFmtId="0" fontId="22" fillId="0" borderId="20" xfId="0" applyFont="1" applyFill="1" applyBorder="1" applyAlignment="1">
      <alignment horizontal="center" vertical="center"/>
    </xf>
    <xf numFmtId="4" fontId="22" fillId="0" borderId="20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0" fontId="22" fillId="4" borderId="20" xfId="0" applyFont="1" applyFill="1" applyBorder="1" applyAlignment="1">
      <alignment wrapText="1"/>
    </xf>
    <xf numFmtId="0" fontId="22" fillId="4" borderId="20" xfId="0" applyFont="1" applyFill="1" applyBorder="1"/>
    <xf numFmtId="0" fontId="22" fillId="4" borderId="20" xfId="0" applyFont="1" applyFill="1" applyBorder="1" applyAlignment="1">
      <alignment horizontal="center" vertical="center"/>
    </xf>
    <xf numFmtId="4" fontId="22" fillId="4" borderId="20" xfId="0" applyNumberFormat="1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 wrapText="1"/>
    </xf>
    <xf numFmtId="0" fontId="24" fillId="0" borderId="42" xfId="5" applyFont="1" applyFill="1" applyBorder="1" applyAlignment="1">
      <alignment horizontal="center" vertical="center" wrapText="1"/>
    </xf>
    <xf numFmtId="0" fontId="24" fillId="0" borderId="45" xfId="5" applyFont="1" applyFill="1" applyBorder="1" applyAlignment="1">
      <alignment horizontal="center" vertical="center" wrapText="1"/>
    </xf>
    <xf numFmtId="0" fontId="23" fillId="0" borderId="45" xfId="5" applyFont="1" applyFill="1" applyBorder="1" applyAlignment="1">
      <alignment horizontal="center" vertical="center"/>
    </xf>
    <xf numFmtId="0" fontId="24" fillId="0" borderId="42" xfId="5" applyFont="1" applyFill="1" applyBorder="1" applyAlignment="1">
      <alignment horizontal="center" vertical="center"/>
    </xf>
    <xf numFmtId="4" fontId="24" fillId="0" borderId="42" xfId="5" applyNumberFormat="1" applyFont="1" applyFill="1" applyBorder="1" applyAlignment="1">
      <alignment horizontal="center" vertical="center" wrapText="1"/>
    </xf>
    <xf numFmtId="4" fontId="24" fillId="0" borderId="42" xfId="0" applyNumberFormat="1" applyFont="1" applyFill="1" applyBorder="1" applyAlignment="1">
      <alignment horizontal="center" vertical="center" wrapText="1"/>
    </xf>
    <xf numFmtId="4" fontId="23" fillId="0" borderId="42" xfId="0" applyNumberFormat="1" applyFont="1" applyFill="1" applyBorder="1" applyAlignment="1">
      <alignment horizontal="center" vertical="center"/>
    </xf>
    <xf numFmtId="4" fontId="23" fillId="0" borderId="4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wrapText="1"/>
    </xf>
    <xf numFmtId="4" fontId="28" fillId="0" borderId="40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/>
    <xf numFmtId="0" fontId="29" fillId="0" borderId="0" xfId="0" applyFont="1"/>
    <xf numFmtId="167" fontId="1" fillId="0" borderId="0" xfId="0" applyNumberFormat="1" applyFont="1" applyFill="1"/>
    <xf numFmtId="49" fontId="2" fillId="0" borderId="0" xfId="0" applyNumberFormat="1" applyFont="1" applyAlignment="1"/>
    <xf numFmtId="9" fontId="30" fillId="0" borderId="40" xfId="0" applyNumberFormat="1" applyFont="1" applyBorder="1" applyAlignment="1">
      <alignment horizontal="center"/>
    </xf>
    <xf numFmtId="0" fontId="22" fillId="0" borderId="27" xfId="0" applyFont="1" applyFill="1" applyBorder="1" applyAlignment="1"/>
    <xf numFmtId="0" fontId="14" fillId="0" borderId="2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27" fillId="0" borderId="12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31" fillId="0" borderId="0" xfId="0" applyFont="1" applyFill="1" applyAlignment="1"/>
    <xf numFmtId="0" fontId="31" fillId="0" borderId="0" xfId="0" applyFont="1" applyFill="1"/>
    <xf numFmtId="0" fontId="31" fillId="0" borderId="0" xfId="0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</cellXfs>
  <cellStyles count="8">
    <cellStyle name="Heading" xfId="1"/>
    <cellStyle name="Heading1" xfId="2"/>
    <cellStyle name="Normal 2" xfId="3"/>
    <cellStyle name="Normalny" xfId="0" builtinId="0"/>
    <cellStyle name="Normalny 2" xfId="4"/>
    <cellStyle name="Normalny_Arkusz1" xfId="5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7"/>
  <sheetViews>
    <sheetView tabSelected="1" showWhiteSpace="0" view="pageBreakPreview" topLeftCell="A106" zoomScale="75" zoomScaleNormal="75" zoomScaleSheetLayoutView="75" workbookViewId="0">
      <selection activeCell="L121" sqref="L121"/>
    </sheetView>
  </sheetViews>
  <sheetFormatPr defaultRowHeight="14.25"/>
  <cols>
    <col min="1" max="1" width="5" style="3" customWidth="1"/>
    <col min="2" max="2" width="35.7109375" style="5" customWidth="1"/>
    <col min="3" max="3" width="18.7109375" style="3" customWidth="1"/>
    <col min="4" max="4" width="14.42578125" style="4" customWidth="1"/>
    <col min="5" max="5" width="16.7109375" style="10" bestFit="1" customWidth="1"/>
    <col min="6" max="6" width="17.140625" style="3" customWidth="1"/>
    <col min="7" max="7" width="15.140625" style="3" customWidth="1"/>
    <col min="8" max="8" width="14.5703125" style="3" customWidth="1"/>
    <col min="9" max="9" width="16.85546875" style="3" customWidth="1"/>
    <col min="10" max="10" width="20.7109375" style="3" customWidth="1"/>
    <col min="11" max="11" width="19.7109375" style="3" customWidth="1"/>
    <col min="12" max="12" width="18.7109375" style="3" customWidth="1"/>
    <col min="13" max="13" width="15.42578125" style="3" bestFit="1" customWidth="1"/>
    <col min="14" max="14" width="9.140625" style="3"/>
    <col min="15" max="15" width="16.140625" style="3" customWidth="1"/>
    <col min="16" max="18" width="11.5703125" style="3" bestFit="1" customWidth="1"/>
    <col min="19" max="16384" width="9.140625" style="3"/>
  </cols>
  <sheetData>
    <row r="1" spans="1:23" ht="23.25" customHeight="1">
      <c r="K1" s="52" t="s">
        <v>196</v>
      </c>
    </row>
    <row r="2" spans="1:23" ht="15.75" customHeight="1">
      <c r="E2" s="74" t="s">
        <v>181</v>
      </c>
    </row>
    <row r="3" spans="1:23" ht="15.75" customHeight="1"/>
    <row r="4" spans="1:23" ht="15.75" customHeight="1">
      <c r="A4" s="144" t="s">
        <v>179</v>
      </c>
      <c r="B4" s="145"/>
      <c r="C4" s="146"/>
      <c r="D4" s="147"/>
      <c r="E4" s="148"/>
      <c r="F4" s="146"/>
      <c r="G4" s="146"/>
      <c r="H4" s="146"/>
      <c r="I4" s="146"/>
      <c r="J4" s="146"/>
      <c r="K4" s="146"/>
      <c r="L4" s="149"/>
    </row>
    <row r="5" spans="1:23" ht="18">
      <c r="A5" s="150" t="s">
        <v>180</v>
      </c>
      <c r="B5" s="151"/>
      <c r="C5" s="152"/>
      <c r="D5" s="153"/>
      <c r="E5" s="154"/>
      <c r="F5" s="152"/>
      <c r="G5" s="152"/>
      <c r="H5" s="152"/>
      <c r="I5" s="152"/>
      <c r="J5" s="152"/>
      <c r="K5" s="152"/>
      <c r="L5" s="155"/>
      <c r="S5" s="65"/>
      <c r="T5" s="65"/>
      <c r="U5" s="65"/>
      <c r="V5" s="65"/>
      <c r="W5" s="65"/>
    </row>
    <row r="6" spans="1:23" ht="18">
      <c r="A6" s="250"/>
      <c r="B6" s="212"/>
      <c r="C6" s="213"/>
      <c r="D6" s="214"/>
      <c r="E6" s="215"/>
      <c r="F6" s="213"/>
      <c r="G6" s="213"/>
      <c r="H6" s="213"/>
      <c r="I6" s="213"/>
      <c r="J6" s="213"/>
      <c r="K6" s="213"/>
      <c r="L6" s="216"/>
      <c r="S6" s="65"/>
      <c r="T6" s="65"/>
      <c r="U6" s="65"/>
      <c r="V6" s="65"/>
      <c r="W6" s="65"/>
    </row>
    <row r="7" spans="1:23" ht="30">
      <c r="A7" s="28" t="s">
        <v>1</v>
      </c>
      <c r="B7" s="22" t="s">
        <v>0</v>
      </c>
      <c r="C7" s="25" t="s">
        <v>32</v>
      </c>
      <c r="D7" s="70" t="s">
        <v>33</v>
      </c>
      <c r="E7" s="71" t="s">
        <v>84</v>
      </c>
      <c r="F7" s="26" t="s">
        <v>43</v>
      </c>
      <c r="G7" s="24" t="s">
        <v>82</v>
      </c>
      <c r="H7" s="23" t="s">
        <v>44</v>
      </c>
      <c r="I7" s="24" t="s">
        <v>45</v>
      </c>
      <c r="J7" s="24" t="s">
        <v>46</v>
      </c>
      <c r="K7" s="24" t="s">
        <v>47</v>
      </c>
      <c r="L7" s="24" t="s">
        <v>48</v>
      </c>
    </row>
    <row r="8" spans="1:23">
      <c r="A8" s="8">
        <v>1</v>
      </c>
      <c r="B8" s="1" t="s">
        <v>2</v>
      </c>
      <c r="C8" s="75"/>
      <c r="D8" s="75"/>
      <c r="E8" s="72" t="s">
        <v>150</v>
      </c>
      <c r="F8" s="6">
        <v>5</v>
      </c>
      <c r="G8" s="16">
        <v>0</v>
      </c>
      <c r="H8" s="12">
        <v>0.08</v>
      </c>
      <c r="I8" s="16">
        <f t="shared" ref="I8:I37" si="0">ROUNDUP(G8*1.08,2)</f>
        <v>0</v>
      </c>
      <c r="J8" s="16">
        <f t="shared" ref="J8:J39" si="1">F8*G8</f>
        <v>0</v>
      </c>
      <c r="K8" s="16">
        <f>L8-J8</f>
        <v>0</v>
      </c>
      <c r="L8" s="16">
        <f t="shared" ref="L8:L37" si="2">I8*F8</f>
        <v>0</v>
      </c>
    </row>
    <row r="9" spans="1:23">
      <c r="A9" s="8">
        <v>2</v>
      </c>
      <c r="B9" s="1" t="s">
        <v>3</v>
      </c>
      <c r="C9" s="75"/>
      <c r="D9" s="75"/>
      <c r="E9" s="72" t="s">
        <v>151</v>
      </c>
      <c r="F9" s="6">
        <v>13</v>
      </c>
      <c r="G9" s="16">
        <v>0</v>
      </c>
      <c r="H9" s="12">
        <v>0.08</v>
      </c>
      <c r="I9" s="16">
        <f t="shared" si="0"/>
        <v>0</v>
      </c>
      <c r="J9" s="16">
        <f t="shared" si="1"/>
        <v>0</v>
      </c>
      <c r="K9" s="16">
        <f t="shared" ref="K9:K37" si="3">L9-J9</f>
        <v>0</v>
      </c>
      <c r="L9" s="16">
        <f t="shared" si="2"/>
        <v>0</v>
      </c>
      <c r="P9" s="73"/>
    </row>
    <row r="10" spans="1:23">
      <c r="A10" s="8">
        <v>3</v>
      </c>
      <c r="B10" s="1" t="s">
        <v>4</v>
      </c>
      <c r="C10" s="75"/>
      <c r="D10" s="75"/>
      <c r="E10" s="72" t="s">
        <v>152</v>
      </c>
      <c r="F10" s="6">
        <v>13</v>
      </c>
      <c r="G10" s="16">
        <v>0</v>
      </c>
      <c r="H10" s="12">
        <v>0.08</v>
      </c>
      <c r="I10" s="16">
        <f t="shared" si="0"/>
        <v>0</v>
      </c>
      <c r="J10" s="16">
        <f t="shared" si="1"/>
        <v>0</v>
      </c>
      <c r="K10" s="16">
        <f t="shared" si="3"/>
        <v>0</v>
      </c>
      <c r="L10" s="16">
        <f t="shared" si="2"/>
        <v>0</v>
      </c>
    </row>
    <row r="11" spans="1:23">
      <c r="A11" s="8">
        <v>4</v>
      </c>
      <c r="B11" s="1" t="s">
        <v>5</v>
      </c>
      <c r="C11" s="75"/>
      <c r="D11" s="75"/>
      <c r="E11" s="72" t="s">
        <v>153</v>
      </c>
      <c r="F11" s="6">
        <v>6</v>
      </c>
      <c r="G11" s="16">
        <v>0</v>
      </c>
      <c r="H11" s="12">
        <v>0.08</v>
      </c>
      <c r="I11" s="16">
        <f t="shared" si="0"/>
        <v>0</v>
      </c>
      <c r="J11" s="16">
        <f t="shared" si="1"/>
        <v>0</v>
      </c>
      <c r="K11" s="16">
        <f t="shared" si="3"/>
        <v>0</v>
      </c>
      <c r="L11" s="16">
        <f t="shared" si="2"/>
        <v>0</v>
      </c>
    </row>
    <row r="12" spans="1:23" ht="15.75" customHeight="1">
      <c r="A12" s="8">
        <v>5</v>
      </c>
      <c r="B12" s="1" t="s">
        <v>6</v>
      </c>
      <c r="C12" s="75"/>
      <c r="D12" s="75"/>
      <c r="E12" s="72" t="s">
        <v>154</v>
      </c>
      <c r="F12" s="6">
        <v>20</v>
      </c>
      <c r="G12" s="16">
        <v>0</v>
      </c>
      <c r="H12" s="12">
        <v>0.08</v>
      </c>
      <c r="I12" s="16">
        <f t="shared" si="0"/>
        <v>0</v>
      </c>
      <c r="J12" s="16">
        <f t="shared" si="1"/>
        <v>0</v>
      </c>
      <c r="K12" s="16">
        <f t="shared" si="3"/>
        <v>0</v>
      </c>
      <c r="L12" s="16">
        <f t="shared" si="2"/>
        <v>0</v>
      </c>
    </row>
    <row r="13" spans="1:23" ht="15" customHeight="1">
      <c r="A13" s="8">
        <v>6</v>
      </c>
      <c r="B13" s="1" t="s">
        <v>7</v>
      </c>
      <c r="C13" s="75"/>
      <c r="D13" s="75"/>
      <c r="E13" s="72" t="s">
        <v>155</v>
      </c>
      <c r="F13" s="6">
        <v>47</v>
      </c>
      <c r="G13" s="16">
        <v>0</v>
      </c>
      <c r="H13" s="12">
        <v>0.08</v>
      </c>
      <c r="I13" s="16">
        <f t="shared" si="0"/>
        <v>0</v>
      </c>
      <c r="J13" s="16">
        <f t="shared" si="1"/>
        <v>0</v>
      </c>
      <c r="K13" s="16">
        <f t="shared" si="3"/>
        <v>0</v>
      </c>
      <c r="L13" s="16">
        <f t="shared" si="2"/>
        <v>0</v>
      </c>
    </row>
    <row r="14" spans="1:23" ht="15.75" customHeight="1">
      <c r="A14" s="8">
        <v>7</v>
      </c>
      <c r="B14" s="1" t="s">
        <v>8</v>
      </c>
      <c r="C14" s="75"/>
      <c r="D14" s="75"/>
      <c r="E14" s="72" t="s">
        <v>156</v>
      </c>
      <c r="F14" s="6">
        <v>15</v>
      </c>
      <c r="G14" s="16">
        <v>0</v>
      </c>
      <c r="H14" s="12">
        <v>0.08</v>
      </c>
      <c r="I14" s="16">
        <f t="shared" si="0"/>
        <v>0</v>
      </c>
      <c r="J14" s="16">
        <f t="shared" si="1"/>
        <v>0</v>
      </c>
      <c r="K14" s="16">
        <f t="shared" si="3"/>
        <v>0</v>
      </c>
      <c r="L14" s="16">
        <f t="shared" si="2"/>
        <v>0</v>
      </c>
    </row>
    <row r="15" spans="1:23" ht="17.25" customHeight="1">
      <c r="A15" s="8">
        <v>8</v>
      </c>
      <c r="B15" s="1" t="s">
        <v>9</v>
      </c>
      <c r="C15" s="75"/>
      <c r="D15" s="75"/>
      <c r="E15" s="72" t="s">
        <v>157</v>
      </c>
      <c r="F15" s="6">
        <v>20</v>
      </c>
      <c r="G15" s="16">
        <v>0</v>
      </c>
      <c r="H15" s="12">
        <v>0.08</v>
      </c>
      <c r="I15" s="16">
        <f t="shared" si="0"/>
        <v>0</v>
      </c>
      <c r="J15" s="16">
        <f t="shared" si="1"/>
        <v>0</v>
      </c>
      <c r="K15" s="16">
        <f t="shared" si="3"/>
        <v>0</v>
      </c>
      <c r="L15" s="16">
        <f t="shared" si="2"/>
        <v>0</v>
      </c>
    </row>
    <row r="16" spans="1:23">
      <c r="A16" s="8">
        <v>9</v>
      </c>
      <c r="B16" s="1" t="s">
        <v>11</v>
      </c>
      <c r="C16" s="75"/>
      <c r="D16" s="75"/>
      <c r="E16" s="72" t="s">
        <v>158</v>
      </c>
      <c r="F16" s="6">
        <v>13</v>
      </c>
      <c r="G16" s="16">
        <v>0</v>
      </c>
      <c r="H16" s="12">
        <v>0.08</v>
      </c>
      <c r="I16" s="16">
        <f t="shared" si="0"/>
        <v>0</v>
      </c>
      <c r="J16" s="16">
        <f t="shared" si="1"/>
        <v>0</v>
      </c>
      <c r="K16" s="16">
        <f t="shared" si="3"/>
        <v>0</v>
      </c>
      <c r="L16" s="16">
        <f t="shared" si="2"/>
        <v>0</v>
      </c>
    </row>
    <row r="17" spans="1:12">
      <c r="A17" s="8">
        <v>10</v>
      </c>
      <c r="B17" s="1" t="s">
        <v>24</v>
      </c>
      <c r="C17" s="75"/>
      <c r="D17" s="75"/>
      <c r="E17" s="72" t="s">
        <v>159</v>
      </c>
      <c r="F17" s="6">
        <v>6</v>
      </c>
      <c r="G17" s="16">
        <v>0</v>
      </c>
      <c r="H17" s="12">
        <v>0.08</v>
      </c>
      <c r="I17" s="16">
        <f t="shared" si="0"/>
        <v>0</v>
      </c>
      <c r="J17" s="16">
        <f t="shared" si="1"/>
        <v>0</v>
      </c>
      <c r="K17" s="16">
        <f t="shared" si="3"/>
        <v>0</v>
      </c>
      <c r="L17" s="16">
        <f t="shared" si="2"/>
        <v>0</v>
      </c>
    </row>
    <row r="18" spans="1:12">
      <c r="A18" s="8">
        <v>11</v>
      </c>
      <c r="B18" s="1" t="s">
        <v>12</v>
      </c>
      <c r="C18" s="75"/>
      <c r="D18" s="75"/>
      <c r="E18" s="72" t="s">
        <v>160</v>
      </c>
      <c r="F18" s="6">
        <v>9</v>
      </c>
      <c r="G18" s="16">
        <v>0</v>
      </c>
      <c r="H18" s="12">
        <v>0.08</v>
      </c>
      <c r="I18" s="16">
        <f t="shared" si="0"/>
        <v>0</v>
      </c>
      <c r="J18" s="16">
        <f t="shared" si="1"/>
        <v>0</v>
      </c>
      <c r="K18" s="16">
        <f t="shared" si="3"/>
        <v>0</v>
      </c>
      <c r="L18" s="16">
        <f t="shared" si="2"/>
        <v>0</v>
      </c>
    </row>
    <row r="19" spans="1:12">
      <c r="A19" s="8">
        <v>12</v>
      </c>
      <c r="B19" s="1" t="s">
        <v>14</v>
      </c>
      <c r="C19" s="75"/>
      <c r="D19" s="75"/>
      <c r="E19" s="72" t="s">
        <v>161</v>
      </c>
      <c r="F19" s="6">
        <v>25</v>
      </c>
      <c r="G19" s="16">
        <v>0</v>
      </c>
      <c r="H19" s="12">
        <v>0.08</v>
      </c>
      <c r="I19" s="16">
        <f t="shared" si="0"/>
        <v>0</v>
      </c>
      <c r="J19" s="16">
        <f t="shared" si="1"/>
        <v>0</v>
      </c>
      <c r="K19" s="16">
        <f t="shared" si="3"/>
        <v>0</v>
      </c>
      <c r="L19" s="16">
        <f t="shared" si="2"/>
        <v>0</v>
      </c>
    </row>
    <row r="20" spans="1:12" ht="16.5" customHeight="1">
      <c r="A20" s="8">
        <v>13</v>
      </c>
      <c r="B20" s="1" t="s">
        <v>15</v>
      </c>
      <c r="C20" s="75"/>
      <c r="D20" s="75"/>
      <c r="E20" s="72" t="s">
        <v>158</v>
      </c>
      <c r="F20" s="6">
        <v>8</v>
      </c>
      <c r="G20" s="16">
        <v>0</v>
      </c>
      <c r="H20" s="12">
        <v>0.08</v>
      </c>
      <c r="I20" s="16">
        <f t="shared" si="0"/>
        <v>0</v>
      </c>
      <c r="J20" s="16">
        <f t="shared" si="1"/>
        <v>0</v>
      </c>
      <c r="K20" s="16">
        <f t="shared" si="3"/>
        <v>0</v>
      </c>
      <c r="L20" s="16">
        <f t="shared" si="2"/>
        <v>0</v>
      </c>
    </row>
    <row r="21" spans="1:12" ht="17.25" customHeight="1">
      <c r="A21" s="8">
        <v>14</v>
      </c>
      <c r="B21" s="1" t="s">
        <v>16</v>
      </c>
      <c r="C21" s="75"/>
      <c r="D21" s="75"/>
      <c r="E21" s="72" t="s">
        <v>162</v>
      </c>
      <c r="F21" s="6">
        <v>7</v>
      </c>
      <c r="G21" s="16">
        <v>0</v>
      </c>
      <c r="H21" s="12">
        <v>0.08</v>
      </c>
      <c r="I21" s="16">
        <f t="shared" si="0"/>
        <v>0</v>
      </c>
      <c r="J21" s="16">
        <f t="shared" si="1"/>
        <v>0</v>
      </c>
      <c r="K21" s="16">
        <f t="shared" si="3"/>
        <v>0</v>
      </c>
      <c r="L21" s="16">
        <f t="shared" si="2"/>
        <v>0</v>
      </c>
    </row>
    <row r="22" spans="1:12" ht="15.75" customHeight="1">
      <c r="A22" s="8">
        <v>15</v>
      </c>
      <c r="B22" s="1" t="s">
        <v>17</v>
      </c>
      <c r="C22" s="75"/>
      <c r="D22" s="75"/>
      <c r="E22" s="72" t="s">
        <v>154</v>
      </c>
      <c r="F22" s="6">
        <v>12</v>
      </c>
      <c r="G22" s="16">
        <v>0</v>
      </c>
      <c r="H22" s="12">
        <v>0.08</v>
      </c>
      <c r="I22" s="16">
        <f t="shared" si="0"/>
        <v>0</v>
      </c>
      <c r="J22" s="16">
        <f t="shared" si="1"/>
        <v>0</v>
      </c>
      <c r="K22" s="16">
        <f t="shared" si="3"/>
        <v>0</v>
      </c>
      <c r="L22" s="16">
        <f t="shared" si="2"/>
        <v>0</v>
      </c>
    </row>
    <row r="23" spans="1:12" ht="15.75" customHeight="1">
      <c r="A23" s="8">
        <v>16</v>
      </c>
      <c r="B23" s="1" t="s">
        <v>18</v>
      </c>
      <c r="C23" s="75"/>
      <c r="D23" s="75"/>
      <c r="E23" s="72" t="s">
        <v>163</v>
      </c>
      <c r="F23" s="6">
        <v>15</v>
      </c>
      <c r="G23" s="16">
        <v>0</v>
      </c>
      <c r="H23" s="12">
        <v>0.08</v>
      </c>
      <c r="I23" s="16">
        <f t="shared" si="0"/>
        <v>0</v>
      </c>
      <c r="J23" s="16">
        <f t="shared" si="1"/>
        <v>0</v>
      </c>
      <c r="K23" s="16">
        <f t="shared" si="3"/>
        <v>0</v>
      </c>
      <c r="L23" s="16">
        <f t="shared" si="2"/>
        <v>0</v>
      </c>
    </row>
    <row r="24" spans="1:12" ht="15.75" customHeight="1">
      <c r="A24" s="8">
        <v>17</v>
      </c>
      <c r="B24" s="1" t="s">
        <v>19</v>
      </c>
      <c r="C24" s="75"/>
      <c r="D24" s="75"/>
      <c r="E24" s="72" t="s">
        <v>164</v>
      </c>
      <c r="F24" s="6">
        <v>15</v>
      </c>
      <c r="G24" s="16">
        <v>0</v>
      </c>
      <c r="H24" s="12">
        <v>0.08</v>
      </c>
      <c r="I24" s="16">
        <f t="shared" si="0"/>
        <v>0</v>
      </c>
      <c r="J24" s="16">
        <f t="shared" si="1"/>
        <v>0</v>
      </c>
      <c r="K24" s="16">
        <f t="shared" si="3"/>
        <v>0</v>
      </c>
      <c r="L24" s="16">
        <f t="shared" si="2"/>
        <v>0</v>
      </c>
    </row>
    <row r="25" spans="1:12" ht="18" customHeight="1">
      <c r="A25" s="8">
        <v>18</v>
      </c>
      <c r="B25" s="9" t="s">
        <v>20</v>
      </c>
      <c r="C25" s="75"/>
      <c r="D25" s="75"/>
      <c r="E25" s="72" t="s">
        <v>153</v>
      </c>
      <c r="F25" s="6">
        <v>65</v>
      </c>
      <c r="G25" s="16">
        <v>0</v>
      </c>
      <c r="H25" s="12">
        <v>0.08</v>
      </c>
      <c r="I25" s="16">
        <f t="shared" si="0"/>
        <v>0</v>
      </c>
      <c r="J25" s="16">
        <f t="shared" si="1"/>
        <v>0</v>
      </c>
      <c r="K25" s="16">
        <f t="shared" si="3"/>
        <v>0</v>
      </c>
      <c r="L25" s="16">
        <f t="shared" si="2"/>
        <v>0</v>
      </c>
    </row>
    <row r="26" spans="1:12" ht="15" customHeight="1">
      <c r="A26" s="8">
        <v>19</v>
      </c>
      <c r="B26" s="1" t="s">
        <v>21</v>
      </c>
      <c r="C26" s="75"/>
      <c r="D26" s="75"/>
      <c r="E26" s="72" t="s">
        <v>165</v>
      </c>
      <c r="F26" s="6">
        <v>6</v>
      </c>
      <c r="G26" s="16">
        <v>0</v>
      </c>
      <c r="H26" s="12">
        <v>0.08</v>
      </c>
      <c r="I26" s="16">
        <f t="shared" si="0"/>
        <v>0</v>
      </c>
      <c r="J26" s="16">
        <f t="shared" si="1"/>
        <v>0</v>
      </c>
      <c r="K26" s="16">
        <f t="shared" si="3"/>
        <v>0</v>
      </c>
      <c r="L26" s="16">
        <f t="shared" si="2"/>
        <v>0</v>
      </c>
    </row>
    <row r="27" spans="1:12">
      <c r="A27" s="8">
        <v>20</v>
      </c>
      <c r="B27" s="1" t="s">
        <v>22</v>
      </c>
      <c r="C27" s="75"/>
      <c r="D27" s="75"/>
      <c r="E27" s="72" t="s">
        <v>166</v>
      </c>
      <c r="F27" s="6">
        <v>15</v>
      </c>
      <c r="G27" s="16">
        <v>0</v>
      </c>
      <c r="H27" s="12">
        <v>0.08</v>
      </c>
      <c r="I27" s="16">
        <f t="shared" si="0"/>
        <v>0</v>
      </c>
      <c r="J27" s="16">
        <f t="shared" si="1"/>
        <v>0</v>
      </c>
      <c r="K27" s="16">
        <f t="shared" si="3"/>
        <v>0</v>
      </c>
      <c r="L27" s="16">
        <f t="shared" si="2"/>
        <v>0</v>
      </c>
    </row>
    <row r="28" spans="1:12">
      <c r="A28" s="8">
        <v>21</v>
      </c>
      <c r="B28" s="1" t="s">
        <v>25</v>
      </c>
      <c r="C28" s="75"/>
      <c r="D28" s="75"/>
      <c r="E28" s="72" t="s">
        <v>156</v>
      </c>
      <c r="F28" s="6">
        <v>6</v>
      </c>
      <c r="G28" s="16">
        <v>0</v>
      </c>
      <c r="H28" s="12">
        <v>0.08</v>
      </c>
      <c r="I28" s="16">
        <f t="shared" si="0"/>
        <v>0</v>
      </c>
      <c r="J28" s="16">
        <f t="shared" si="1"/>
        <v>0</v>
      </c>
      <c r="K28" s="16">
        <f t="shared" si="3"/>
        <v>0</v>
      </c>
      <c r="L28" s="16">
        <f t="shared" si="2"/>
        <v>0</v>
      </c>
    </row>
    <row r="29" spans="1:12" ht="17.25" customHeight="1">
      <c r="A29" s="8">
        <v>22</v>
      </c>
      <c r="B29" s="1" t="s">
        <v>26</v>
      </c>
      <c r="C29" s="75"/>
      <c r="D29" s="75"/>
      <c r="E29" s="72" t="s">
        <v>167</v>
      </c>
      <c r="F29" s="6">
        <v>6</v>
      </c>
      <c r="G29" s="16">
        <v>0</v>
      </c>
      <c r="H29" s="12">
        <v>0.08</v>
      </c>
      <c r="I29" s="16">
        <f t="shared" si="0"/>
        <v>0</v>
      </c>
      <c r="J29" s="16">
        <f t="shared" si="1"/>
        <v>0</v>
      </c>
      <c r="K29" s="16">
        <f t="shared" si="3"/>
        <v>0</v>
      </c>
      <c r="L29" s="16">
        <f t="shared" si="2"/>
        <v>0</v>
      </c>
    </row>
    <row r="30" spans="1:12" ht="17.25" customHeight="1">
      <c r="A30" s="8">
        <v>23</v>
      </c>
      <c r="B30" s="1" t="s">
        <v>13</v>
      </c>
      <c r="C30" s="75"/>
      <c r="D30" s="75"/>
      <c r="E30" s="72" t="s">
        <v>158</v>
      </c>
      <c r="F30" s="6">
        <v>8</v>
      </c>
      <c r="G30" s="16">
        <v>0</v>
      </c>
      <c r="H30" s="12">
        <v>0.08</v>
      </c>
      <c r="I30" s="16">
        <f t="shared" si="0"/>
        <v>0</v>
      </c>
      <c r="J30" s="16">
        <f t="shared" si="1"/>
        <v>0</v>
      </c>
      <c r="K30" s="16">
        <f t="shared" si="3"/>
        <v>0</v>
      </c>
      <c r="L30" s="16">
        <f t="shared" si="2"/>
        <v>0</v>
      </c>
    </row>
    <row r="31" spans="1:12" ht="17.25" customHeight="1">
      <c r="A31" s="8">
        <v>24</v>
      </c>
      <c r="B31" s="1" t="s">
        <v>27</v>
      </c>
      <c r="C31" s="75"/>
      <c r="D31" s="75"/>
      <c r="E31" s="72" t="s">
        <v>168</v>
      </c>
      <c r="F31" s="6">
        <v>7</v>
      </c>
      <c r="G31" s="16">
        <v>0</v>
      </c>
      <c r="H31" s="12">
        <v>0.08</v>
      </c>
      <c r="I31" s="16">
        <f t="shared" si="0"/>
        <v>0</v>
      </c>
      <c r="J31" s="16">
        <f t="shared" si="1"/>
        <v>0</v>
      </c>
      <c r="K31" s="16">
        <f t="shared" si="3"/>
        <v>0</v>
      </c>
      <c r="L31" s="16">
        <f t="shared" si="2"/>
        <v>0</v>
      </c>
    </row>
    <row r="32" spans="1:12" ht="17.25" customHeight="1">
      <c r="A32" s="8">
        <v>25</v>
      </c>
      <c r="B32" s="1" t="s">
        <v>10</v>
      </c>
      <c r="C32" s="75"/>
      <c r="D32" s="75"/>
      <c r="E32" s="72" t="s">
        <v>169</v>
      </c>
      <c r="F32" s="6">
        <v>12</v>
      </c>
      <c r="G32" s="16">
        <v>0</v>
      </c>
      <c r="H32" s="12">
        <v>0.08</v>
      </c>
      <c r="I32" s="16">
        <f t="shared" si="0"/>
        <v>0</v>
      </c>
      <c r="J32" s="16">
        <f t="shared" si="1"/>
        <v>0</v>
      </c>
      <c r="K32" s="16">
        <f t="shared" si="3"/>
        <v>0</v>
      </c>
      <c r="L32" s="16">
        <f t="shared" si="2"/>
        <v>0</v>
      </c>
    </row>
    <row r="33" spans="1:12" ht="15.75" customHeight="1">
      <c r="A33" s="8">
        <v>26</v>
      </c>
      <c r="B33" s="1" t="s">
        <v>28</v>
      </c>
      <c r="C33" s="75"/>
      <c r="D33" s="75"/>
      <c r="E33" s="72" t="s">
        <v>170</v>
      </c>
      <c r="F33" s="6">
        <v>5</v>
      </c>
      <c r="G33" s="16">
        <v>0</v>
      </c>
      <c r="H33" s="12">
        <v>0.08</v>
      </c>
      <c r="I33" s="16">
        <f t="shared" si="0"/>
        <v>0</v>
      </c>
      <c r="J33" s="16">
        <f t="shared" si="1"/>
        <v>0</v>
      </c>
      <c r="K33" s="16">
        <f t="shared" si="3"/>
        <v>0</v>
      </c>
      <c r="L33" s="16">
        <f t="shared" si="2"/>
        <v>0</v>
      </c>
    </row>
    <row r="34" spans="1:12" ht="16.5" customHeight="1">
      <c r="A34" s="8">
        <v>27</v>
      </c>
      <c r="B34" s="1" t="s">
        <v>23</v>
      </c>
      <c r="C34" s="75"/>
      <c r="D34" s="75"/>
      <c r="E34" s="72" t="s">
        <v>171</v>
      </c>
      <c r="F34" s="6">
        <v>8</v>
      </c>
      <c r="G34" s="16">
        <v>0</v>
      </c>
      <c r="H34" s="12">
        <v>0.08</v>
      </c>
      <c r="I34" s="16">
        <f t="shared" si="0"/>
        <v>0</v>
      </c>
      <c r="J34" s="16">
        <f t="shared" si="1"/>
        <v>0</v>
      </c>
      <c r="K34" s="16">
        <f t="shared" si="3"/>
        <v>0</v>
      </c>
      <c r="L34" s="16">
        <f t="shared" si="2"/>
        <v>0</v>
      </c>
    </row>
    <row r="35" spans="1:12">
      <c r="A35" s="8">
        <v>28</v>
      </c>
      <c r="B35" s="1" t="s">
        <v>29</v>
      </c>
      <c r="C35" s="75"/>
      <c r="D35" s="75"/>
      <c r="E35" s="72" t="s">
        <v>172</v>
      </c>
      <c r="F35" s="6">
        <v>6</v>
      </c>
      <c r="G35" s="16">
        <v>0</v>
      </c>
      <c r="H35" s="12">
        <v>0.08</v>
      </c>
      <c r="I35" s="16">
        <f t="shared" si="0"/>
        <v>0</v>
      </c>
      <c r="J35" s="16">
        <f t="shared" si="1"/>
        <v>0</v>
      </c>
      <c r="K35" s="16">
        <f t="shared" si="3"/>
        <v>0</v>
      </c>
      <c r="L35" s="16">
        <f t="shared" si="2"/>
        <v>0</v>
      </c>
    </row>
    <row r="36" spans="1:12">
      <c r="A36" s="8">
        <v>30</v>
      </c>
      <c r="B36" s="1" t="s">
        <v>30</v>
      </c>
      <c r="C36" s="75"/>
      <c r="D36" s="75"/>
      <c r="E36" s="72" t="s">
        <v>173</v>
      </c>
      <c r="F36" s="6">
        <v>5</v>
      </c>
      <c r="G36" s="16">
        <v>0</v>
      </c>
      <c r="H36" s="12">
        <v>0.08</v>
      </c>
      <c r="I36" s="16">
        <f t="shared" si="0"/>
        <v>0</v>
      </c>
      <c r="J36" s="16">
        <f t="shared" si="1"/>
        <v>0</v>
      </c>
      <c r="K36" s="16">
        <f t="shared" si="3"/>
        <v>0</v>
      </c>
      <c r="L36" s="16">
        <f t="shared" si="2"/>
        <v>0</v>
      </c>
    </row>
    <row r="37" spans="1:12">
      <c r="A37" s="8">
        <v>31</v>
      </c>
      <c r="B37" s="1" t="s">
        <v>31</v>
      </c>
      <c r="C37" s="75"/>
      <c r="D37" s="75"/>
      <c r="E37" s="72" t="s">
        <v>174</v>
      </c>
      <c r="F37" s="6">
        <v>5</v>
      </c>
      <c r="G37" s="16">
        <v>0</v>
      </c>
      <c r="H37" s="12">
        <v>0.08</v>
      </c>
      <c r="I37" s="16">
        <f t="shared" si="0"/>
        <v>0</v>
      </c>
      <c r="J37" s="16">
        <f t="shared" si="1"/>
        <v>0</v>
      </c>
      <c r="K37" s="17">
        <f t="shared" si="3"/>
        <v>0</v>
      </c>
      <c r="L37" s="17">
        <f t="shared" si="2"/>
        <v>0</v>
      </c>
    </row>
    <row r="38" spans="1:12">
      <c r="A38" s="2">
        <f>A37+1</f>
        <v>32</v>
      </c>
      <c r="B38" s="15" t="s">
        <v>49</v>
      </c>
      <c r="C38" s="75"/>
      <c r="D38" s="75"/>
      <c r="E38" s="6" t="s">
        <v>34</v>
      </c>
      <c r="F38" s="7">
        <v>3</v>
      </c>
      <c r="G38" s="16">
        <v>0</v>
      </c>
      <c r="H38" s="12">
        <v>0.08</v>
      </c>
      <c r="I38" s="20">
        <f>G38*1.08</f>
        <v>0</v>
      </c>
      <c r="J38" s="21">
        <f t="shared" si="1"/>
        <v>0</v>
      </c>
      <c r="K38" s="21">
        <f t="shared" ref="K38:K70" si="4">J38*0.08</f>
        <v>0</v>
      </c>
      <c r="L38" s="21">
        <f>J38*1.08</f>
        <v>0</v>
      </c>
    </row>
    <row r="39" spans="1:12">
      <c r="A39" s="2">
        <f>A38+1</f>
        <v>33</v>
      </c>
      <c r="B39" s="15" t="s">
        <v>35</v>
      </c>
      <c r="C39" s="75"/>
      <c r="D39" s="75"/>
      <c r="E39" s="6" t="s">
        <v>34</v>
      </c>
      <c r="F39" s="7">
        <v>3</v>
      </c>
      <c r="G39" s="16">
        <v>0</v>
      </c>
      <c r="H39" s="12">
        <v>0.08</v>
      </c>
      <c r="I39" s="20">
        <f>G39*1.08</f>
        <v>0</v>
      </c>
      <c r="J39" s="21">
        <f t="shared" si="1"/>
        <v>0</v>
      </c>
      <c r="K39" s="21">
        <f t="shared" si="4"/>
        <v>0</v>
      </c>
      <c r="L39" s="21">
        <f t="shared" ref="L39:L70" si="5">J39*1.08</f>
        <v>0</v>
      </c>
    </row>
    <row r="40" spans="1:12">
      <c r="A40" s="2">
        <f>A39+1</f>
        <v>34</v>
      </c>
      <c r="B40" s="1" t="s">
        <v>73</v>
      </c>
      <c r="C40" s="75"/>
      <c r="D40" s="75"/>
      <c r="E40" s="6" t="s">
        <v>34</v>
      </c>
      <c r="F40" s="7">
        <v>7</v>
      </c>
      <c r="G40" s="16">
        <v>0</v>
      </c>
      <c r="H40" s="12">
        <v>0.08</v>
      </c>
      <c r="I40" s="20">
        <f>G40*1.08</f>
        <v>0</v>
      </c>
      <c r="J40" s="21">
        <f t="shared" ref="J40:J77" si="6">F40*G40</f>
        <v>0</v>
      </c>
      <c r="K40" s="21">
        <f t="shared" si="4"/>
        <v>0</v>
      </c>
      <c r="L40" s="21">
        <f t="shared" si="5"/>
        <v>0</v>
      </c>
    </row>
    <row r="41" spans="1:12">
      <c r="A41" s="2">
        <f t="shared" ref="A41:A74" si="7">A40+1</f>
        <v>35</v>
      </c>
      <c r="B41" s="15" t="s">
        <v>74</v>
      </c>
      <c r="C41" s="75"/>
      <c r="D41" s="75"/>
      <c r="E41" s="6" t="s">
        <v>36</v>
      </c>
      <c r="F41" s="7">
        <v>3</v>
      </c>
      <c r="G41" s="16">
        <v>0</v>
      </c>
      <c r="H41" s="12">
        <v>0.23</v>
      </c>
      <c r="I41" s="20">
        <f>G41*1.23</f>
        <v>0</v>
      </c>
      <c r="J41" s="21">
        <f t="shared" si="6"/>
        <v>0</v>
      </c>
      <c r="K41" s="21">
        <f>J41*0.23</f>
        <v>0</v>
      </c>
      <c r="L41" s="21">
        <f>J41*1.23</f>
        <v>0</v>
      </c>
    </row>
    <row r="42" spans="1:12">
      <c r="A42" s="2">
        <f t="shared" si="7"/>
        <v>36</v>
      </c>
      <c r="B42" s="15" t="s">
        <v>50</v>
      </c>
      <c r="C42" s="75"/>
      <c r="D42" s="75"/>
      <c r="E42" s="6" t="s">
        <v>34</v>
      </c>
      <c r="F42" s="7">
        <v>3</v>
      </c>
      <c r="G42" s="16">
        <v>0</v>
      </c>
      <c r="H42" s="12">
        <v>0.08</v>
      </c>
      <c r="I42" s="20">
        <f t="shared" ref="I42:I68" si="8">G42*1.08</f>
        <v>0</v>
      </c>
      <c r="J42" s="21">
        <f t="shared" si="6"/>
        <v>0</v>
      </c>
      <c r="K42" s="21">
        <f t="shared" si="4"/>
        <v>0</v>
      </c>
      <c r="L42" s="21">
        <f t="shared" si="5"/>
        <v>0</v>
      </c>
    </row>
    <row r="43" spans="1:12">
      <c r="A43" s="2">
        <f t="shared" si="7"/>
        <v>37</v>
      </c>
      <c r="B43" s="15" t="s">
        <v>51</v>
      </c>
      <c r="C43" s="75"/>
      <c r="D43" s="75"/>
      <c r="E43" s="6" t="s">
        <v>34</v>
      </c>
      <c r="F43" s="7">
        <v>3</v>
      </c>
      <c r="G43" s="16">
        <v>0</v>
      </c>
      <c r="H43" s="12">
        <v>0.08</v>
      </c>
      <c r="I43" s="20">
        <f t="shared" si="8"/>
        <v>0</v>
      </c>
      <c r="J43" s="21">
        <f t="shared" si="6"/>
        <v>0</v>
      </c>
      <c r="K43" s="21">
        <f t="shared" si="4"/>
        <v>0</v>
      </c>
      <c r="L43" s="21">
        <f t="shared" si="5"/>
        <v>0</v>
      </c>
    </row>
    <row r="44" spans="1:12">
      <c r="A44" s="2">
        <f t="shared" si="7"/>
        <v>38</v>
      </c>
      <c r="B44" s="15" t="s">
        <v>52</v>
      </c>
      <c r="C44" s="75"/>
      <c r="D44" s="75"/>
      <c r="E44" s="6" t="s">
        <v>36</v>
      </c>
      <c r="F44" s="7">
        <v>3</v>
      </c>
      <c r="G44" s="16">
        <v>0</v>
      </c>
      <c r="H44" s="12">
        <v>0.08</v>
      </c>
      <c r="I44" s="20">
        <f t="shared" si="8"/>
        <v>0</v>
      </c>
      <c r="J44" s="21">
        <f t="shared" si="6"/>
        <v>0</v>
      </c>
      <c r="K44" s="21">
        <f t="shared" si="4"/>
        <v>0</v>
      </c>
      <c r="L44" s="21">
        <f t="shared" si="5"/>
        <v>0</v>
      </c>
    </row>
    <row r="45" spans="1:12">
      <c r="A45" s="2">
        <f t="shared" si="7"/>
        <v>39</v>
      </c>
      <c r="B45" s="27" t="s">
        <v>76</v>
      </c>
      <c r="C45" s="75"/>
      <c r="D45" s="75"/>
      <c r="E45" s="13" t="s">
        <v>34</v>
      </c>
      <c r="F45" s="7">
        <v>5</v>
      </c>
      <c r="G45" s="16">
        <v>0</v>
      </c>
      <c r="H45" s="12">
        <v>0.08</v>
      </c>
      <c r="I45" s="20">
        <f t="shared" si="8"/>
        <v>0</v>
      </c>
      <c r="J45" s="21">
        <f t="shared" si="6"/>
        <v>0</v>
      </c>
      <c r="K45" s="21">
        <f t="shared" si="4"/>
        <v>0</v>
      </c>
      <c r="L45" s="21">
        <f t="shared" si="5"/>
        <v>0</v>
      </c>
    </row>
    <row r="46" spans="1:12">
      <c r="A46" s="2">
        <f t="shared" si="7"/>
        <v>40</v>
      </c>
      <c r="B46" s="27" t="s">
        <v>77</v>
      </c>
      <c r="C46" s="75"/>
      <c r="D46" s="75"/>
      <c r="E46" s="13" t="s">
        <v>34</v>
      </c>
      <c r="F46" s="7">
        <v>5</v>
      </c>
      <c r="G46" s="16">
        <v>0</v>
      </c>
      <c r="H46" s="12">
        <v>0.08</v>
      </c>
      <c r="I46" s="20">
        <f t="shared" si="8"/>
        <v>0</v>
      </c>
      <c r="J46" s="21">
        <f t="shared" si="6"/>
        <v>0</v>
      </c>
      <c r="K46" s="21">
        <f t="shared" si="4"/>
        <v>0</v>
      </c>
      <c r="L46" s="21">
        <f t="shared" si="5"/>
        <v>0</v>
      </c>
    </row>
    <row r="47" spans="1:12">
      <c r="A47" s="2">
        <f>A46+1</f>
        <v>41</v>
      </c>
      <c r="B47" s="15" t="s">
        <v>53</v>
      </c>
      <c r="C47" s="75"/>
      <c r="D47" s="75"/>
      <c r="E47" s="6" t="s">
        <v>34</v>
      </c>
      <c r="F47" s="7">
        <v>3</v>
      </c>
      <c r="G47" s="16">
        <v>0</v>
      </c>
      <c r="H47" s="12">
        <v>0.08</v>
      </c>
      <c r="I47" s="20">
        <f t="shared" si="8"/>
        <v>0</v>
      </c>
      <c r="J47" s="21">
        <f t="shared" si="6"/>
        <v>0</v>
      </c>
      <c r="K47" s="21">
        <f t="shared" si="4"/>
        <v>0</v>
      </c>
      <c r="L47" s="21">
        <f t="shared" si="5"/>
        <v>0</v>
      </c>
    </row>
    <row r="48" spans="1:12">
      <c r="A48" s="2">
        <f t="shared" si="7"/>
        <v>42</v>
      </c>
      <c r="B48" s="15" t="s">
        <v>54</v>
      </c>
      <c r="C48" s="75"/>
      <c r="D48" s="75"/>
      <c r="E48" s="6" t="s">
        <v>34</v>
      </c>
      <c r="F48" s="7">
        <v>3</v>
      </c>
      <c r="G48" s="16">
        <v>0</v>
      </c>
      <c r="H48" s="12">
        <v>0.08</v>
      </c>
      <c r="I48" s="20">
        <f t="shared" si="8"/>
        <v>0</v>
      </c>
      <c r="J48" s="21">
        <f t="shared" si="6"/>
        <v>0</v>
      </c>
      <c r="K48" s="21">
        <f t="shared" si="4"/>
        <v>0</v>
      </c>
      <c r="L48" s="21">
        <f t="shared" si="5"/>
        <v>0</v>
      </c>
    </row>
    <row r="49" spans="1:12" ht="30.75" customHeight="1">
      <c r="A49" s="194">
        <f t="shared" si="7"/>
        <v>43</v>
      </c>
      <c r="B49" s="19" t="s">
        <v>55</v>
      </c>
      <c r="C49" s="195"/>
      <c r="D49" s="195"/>
      <c r="E49" s="13" t="s">
        <v>34</v>
      </c>
      <c r="F49" s="7">
        <v>3</v>
      </c>
      <c r="G49" s="16">
        <v>0</v>
      </c>
      <c r="H49" s="14">
        <v>0.08</v>
      </c>
      <c r="I49" s="20">
        <f t="shared" si="8"/>
        <v>0</v>
      </c>
      <c r="J49" s="21">
        <f t="shared" si="6"/>
        <v>0</v>
      </c>
      <c r="K49" s="21">
        <f t="shared" si="4"/>
        <v>0</v>
      </c>
      <c r="L49" s="21">
        <f t="shared" si="5"/>
        <v>0</v>
      </c>
    </row>
    <row r="50" spans="1:12" ht="28.5">
      <c r="A50" s="194">
        <f t="shared" si="7"/>
        <v>44</v>
      </c>
      <c r="B50" s="19" t="s">
        <v>56</v>
      </c>
      <c r="C50" s="195"/>
      <c r="D50" s="195"/>
      <c r="E50" s="13" t="s">
        <v>34</v>
      </c>
      <c r="F50" s="7">
        <v>3</v>
      </c>
      <c r="G50" s="16">
        <v>0</v>
      </c>
      <c r="H50" s="14">
        <v>0.08</v>
      </c>
      <c r="I50" s="20">
        <f t="shared" si="8"/>
        <v>0</v>
      </c>
      <c r="J50" s="21">
        <f t="shared" si="6"/>
        <v>0</v>
      </c>
      <c r="K50" s="21">
        <f t="shared" si="4"/>
        <v>0</v>
      </c>
      <c r="L50" s="21">
        <f t="shared" si="5"/>
        <v>0</v>
      </c>
    </row>
    <row r="51" spans="1:12" ht="28.5">
      <c r="A51" s="194">
        <f t="shared" si="7"/>
        <v>45</v>
      </c>
      <c r="B51" s="19" t="s">
        <v>57</v>
      </c>
      <c r="C51" s="195"/>
      <c r="D51" s="195"/>
      <c r="E51" s="13" t="s">
        <v>34</v>
      </c>
      <c r="F51" s="7">
        <v>4</v>
      </c>
      <c r="G51" s="16">
        <v>0</v>
      </c>
      <c r="H51" s="14">
        <v>0.08</v>
      </c>
      <c r="I51" s="20">
        <f t="shared" si="8"/>
        <v>0</v>
      </c>
      <c r="J51" s="21">
        <f t="shared" si="6"/>
        <v>0</v>
      </c>
      <c r="K51" s="21">
        <f t="shared" si="4"/>
        <v>0</v>
      </c>
      <c r="L51" s="21">
        <f t="shared" si="5"/>
        <v>0</v>
      </c>
    </row>
    <row r="52" spans="1:12" ht="28.5">
      <c r="A52" s="194">
        <f t="shared" si="7"/>
        <v>46</v>
      </c>
      <c r="B52" s="19" t="s">
        <v>58</v>
      </c>
      <c r="C52" s="195"/>
      <c r="D52" s="195"/>
      <c r="E52" s="13" t="s">
        <v>34</v>
      </c>
      <c r="F52" s="7">
        <v>4</v>
      </c>
      <c r="G52" s="16">
        <v>0</v>
      </c>
      <c r="H52" s="14">
        <v>0.08</v>
      </c>
      <c r="I52" s="20">
        <f t="shared" si="8"/>
        <v>0</v>
      </c>
      <c r="J52" s="21">
        <f t="shared" si="6"/>
        <v>0</v>
      </c>
      <c r="K52" s="21">
        <f t="shared" si="4"/>
        <v>0</v>
      </c>
      <c r="L52" s="21">
        <f t="shared" si="5"/>
        <v>0</v>
      </c>
    </row>
    <row r="53" spans="1:12">
      <c r="A53" s="194">
        <f t="shared" si="7"/>
        <v>47</v>
      </c>
      <c r="B53" s="19" t="s">
        <v>59</v>
      </c>
      <c r="C53" s="195"/>
      <c r="D53" s="195"/>
      <c r="E53" s="13" t="s">
        <v>36</v>
      </c>
      <c r="F53" s="7">
        <v>6</v>
      </c>
      <c r="G53" s="16">
        <v>0</v>
      </c>
      <c r="H53" s="14">
        <v>0.08</v>
      </c>
      <c r="I53" s="20">
        <f t="shared" si="8"/>
        <v>0</v>
      </c>
      <c r="J53" s="21">
        <f t="shared" si="6"/>
        <v>0</v>
      </c>
      <c r="K53" s="21">
        <f t="shared" si="4"/>
        <v>0</v>
      </c>
      <c r="L53" s="21">
        <f t="shared" si="5"/>
        <v>0</v>
      </c>
    </row>
    <row r="54" spans="1:12">
      <c r="A54" s="194">
        <f t="shared" si="7"/>
        <v>48</v>
      </c>
      <c r="B54" s="19" t="s">
        <v>60</v>
      </c>
      <c r="C54" s="195"/>
      <c r="D54" s="195"/>
      <c r="E54" s="13" t="s">
        <v>36</v>
      </c>
      <c r="F54" s="7">
        <v>3</v>
      </c>
      <c r="G54" s="16">
        <v>0</v>
      </c>
      <c r="H54" s="14">
        <v>0.08</v>
      </c>
      <c r="I54" s="20">
        <f t="shared" si="8"/>
        <v>0</v>
      </c>
      <c r="J54" s="21">
        <f t="shared" si="6"/>
        <v>0</v>
      </c>
      <c r="K54" s="21">
        <f t="shared" si="4"/>
        <v>0</v>
      </c>
      <c r="L54" s="21">
        <f t="shared" si="5"/>
        <v>0</v>
      </c>
    </row>
    <row r="55" spans="1:12" ht="28.5">
      <c r="A55" s="194">
        <f t="shared" si="7"/>
        <v>49</v>
      </c>
      <c r="B55" s="19" t="s">
        <v>61</v>
      </c>
      <c r="C55" s="195"/>
      <c r="D55" s="195"/>
      <c r="E55" s="13" t="s">
        <v>34</v>
      </c>
      <c r="F55" s="7">
        <v>4</v>
      </c>
      <c r="G55" s="16">
        <v>0</v>
      </c>
      <c r="H55" s="14">
        <v>0.08</v>
      </c>
      <c r="I55" s="20">
        <f t="shared" si="8"/>
        <v>0</v>
      </c>
      <c r="J55" s="21">
        <f t="shared" si="6"/>
        <v>0</v>
      </c>
      <c r="K55" s="21">
        <f t="shared" si="4"/>
        <v>0</v>
      </c>
      <c r="L55" s="21">
        <f t="shared" si="5"/>
        <v>0</v>
      </c>
    </row>
    <row r="56" spans="1:12" ht="30.75" customHeight="1">
      <c r="A56" s="194">
        <f t="shared" si="7"/>
        <v>50</v>
      </c>
      <c r="B56" s="19" t="s">
        <v>62</v>
      </c>
      <c r="C56" s="195"/>
      <c r="D56" s="195"/>
      <c r="E56" s="13" t="s">
        <v>34</v>
      </c>
      <c r="F56" s="7">
        <v>4</v>
      </c>
      <c r="G56" s="16">
        <v>0</v>
      </c>
      <c r="H56" s="14">
        <v>0.08</v>
      </c>
      <c r="I56" s="20">
        <f t="shared" si="8"/>
        <v>0</v>
      </c>
      <c r="J56" s="21">
        <f t="shared" si="6"/>
        <v>0</v>
      </c>
      <c r="K56" s="21">
        <f t="shared" si="4"/>
        <v>0</v>
      </c>
      <c r="L56" s="21">
        <f t="shared" si="5"/>
        <v>0</v>
      </c>
    </row>
    <row r="57" spans="1:12">
      <c r="A57" s="2">
        <f t="shared" si="7"/>
        <v>51</v>
      </c>
      <c r="B57" s="15" t="s">
        <v>37</v>
      </c>
      <c r="C57" s="75"/>
      <c r="D57" s="75"/>
      <c r="E57" s="6" t="s">
        <v>34</v>
      </c>
      <c r="F57" s="7">
        <v>14</v>
      </c>
      <c r="G57" s="16">
        <v>0</v>
      </c>
      <c r="H57" s="12">
        <v>0.08</v>
      </c>
      <c r="I57" s="20">
        <f t="shared" si="8"/>
        <v>0</v>
      </c>
      <c r="J57" s="21">
        <f t="shared" si="6"/>
        <v>0</v>
      </c>
      <c r="K57" s="21">
        <f t="shared" si="4"/>
        <v>0</v>
      </c>
      <c r="L57" s="21">
        <f t="shared" si="5"/>
        <v>0</v>
      </c>
    </row>
    <row r="58" spans="1:12">
      <c r="A58" s="2">
        <f t="shared" si="7"/>
        <v>52</v>
      </c>
      <c r="B58" s="15" t="s">
        <v>63</v>
      </c>
      <c r="C58" s="75"/>
      <c r="D58" s="75"/>
      <c r="E58" s="6" t="s">
        <v>34</v>
      </c>
      <c r="F58" s="7">
        <v>11</v>
      </c>
      <c r="G58" s="16">
        <v>0</v>
      </c>
      <c r="H58" s="12">
        <v>0.08</v>
      </c>
      <c r="I58" s="20">
        <f t="shared" si="8"/>
        <v>0</v>
      </c>
      <c r="J58" s="21">
        <f t="shared" si="6"/>
        <v>0</v>
      </c>
      <c r="K58" s="21">
        <f t="shared" si="4"/>
        <v>0</v>
      </c>
      <c r="L58" s="21">
        <f t="shared" si="5"/>
        <v>0</v>
      </c>
    </row>
    <row r="59" spans="1:12">
      <c r="A59" s="2">
        <f t="shared" si="7"/>
        <v>53</v>
      </c>
      <c r="B59" s="15" t="s">
        <v>64</v>
      </c>
      <c r="C59" s="75"/>
      <c r="D59" s="75"/>
      <c r="E59" s="6" t="s">
        <v>34</v>
      </c>
      <c r="F59" s="7">
        <v>6</v>
      </c>
      <c r="G59" s="16">
        <v>0</v>
      </c>
      <c r="H59" s="12">
        <v>0.08</v>
      </c>
      <c r="I59" s="20">
        <f t="shared" si="8"/>
        <v>0</v>
      </c>
      <c r="J59" s="21">
        <f t="shared" si="6"/>
        <v>0</v>
      </c>
      <c r="K59" s="21">
        <f t="shared" si="4"/>
        <v>0</v>
      </c>
      <c r="L59" s="21">
        <f t="shared" si="5"/>
        <v>0</v>
      </c>
    </row>
    <row r="60" spans="1:12">
      <c r="A60" s="2">
        <f t="shared" si="7"/>
        <v>54</v>
      </c>
      <c r="B60" s="15" t="s">
        <v>38</v>
      </c>
      <c r="C60" s="75"/>
      <c r="D60" s="75"/>
      <c r="E60" s="6" t="s">
        <v>34</v>
      </c>
      <c r="F60" s="7">
        <v>4</v>
      </c>
      <c r="G60" s="16">
        <v>0</v>
      </c>
      <c r="H60" s="12">
        <v>0.08</v>
      </c>
      <c r="I60" s="20">
        <f t="shared" si="8"/>
        <v>0</v>
      </c>
      <c r="J60" s="21">
        <f t="shared" si="6"/>
        <v>0</v>
      </c>
      <c r="K60" s="21">
        <f t="shared" si="4"/>
        <v>0</v>
      </c>
      <c r="L60" s="21">
        <f t="shared" si="5"/>
        <v>0</v>
      </c>
    </row>
    <row r="61" spans="1:12">
      <c r="A61" s="2">
        <f t="shared" si="7"/>
        <v>55</v>
      </c>
      <c r="B61" s="15" t="s">
        <v>39</v>
      </c>
      <c r="C61" s="75"/>
      <c r="D61" s="75"/>
      <c r="E61" s="6" t="s">
        <v>34</v>
      </c>
      <c r="F61" s="7">
        <v>4</v>
      </c>
      <c r="G61" s="16">
        <v>0</v>
      </c>
      <c r="H61" s="12">
        <v>0.08</v>
      </c>
      <c r="I61" s="20">
        <f t="shared" si="8"/>
        <v>0</v>
      </c>
      <c r="J61" s="21">
        <f t="shared" si="6"/>
        <v>0</v>
      </c>
      <c r="K61" s="21">
        <f t="shared" si="4"/>
        <v>0</v>
      </c>
      <c r="L61" s="21">
        <f t="shared" si="5"/>
        <v>0</v>
      </c>
    </row>
    <row r="62" spans="1:12">
      <c r="A62" s="2">
        <f t="shared" si="7"/>
        <v>56</v>
      </c>
      <c r="B62" s="15" t="s">
        <v>40</v>
      </c>
      <c r="C62" s="75"/>
      <c r="D62" s="75"/>
      <c r="E62" s="6" t="s">
        <v>34</v>
      </c>
      <c r="F62" s="7">
        <v>4</v>
      </c>
      <c r="G62" s="16">
        <v>0</v>
      </c>
      <c r="H62" s="12">
        <v>0.08</v>
      </c>
      <c r="I62" s="20">
        <f t="shared" si="8"/>
        <v>0</v>
      </c>
      <c r="J62" s="21">
        <f t="shared" si="6"/>
        <v>0</v>
      </c>
      <c r="K62" s="21">
        <f t="shared" si="4"/>
        <v>0</v>
      </c>
      <c r="L62" s="21">
        <f t="shared" si="5"/>
        <v>0</v>
      </c>
    </row>
    <row r="63" spans="1:12">
      <c r="A63" s="2">
        <f t="shared" si="7"/>
        <v>57</v>
      </c>
      <c r="B63" s="15" t="s">
        <v>78</v>
      </c>
      <c r="C63" s="75"/>
      <c r="D63" s="75"/>
      <c r="E63" s="6" t="s">
        <v>41</v>
      </c>
      <c r="F63" s="7">
        <v>1</v>
      </c>
      <c r="G63" s="16">
        <v>0</v>
      </c>
      <c r="H63" s="12"/>
      <c r="I63" s="20">
        <f t="shared" si="8"/>
        <v>0</v>
      </c>
      <c r="J63" s="21">
        <f t="shared" si="6"/>
        <v>0</v>
      </c>
      <c r="K63" s="21">
        <f t="shared" si="4"/>
        <v>0</v>
      </c>
      <c r="L63" s="21">
        <f t="shared" si="5"/>
        <v>0</v>
      </c>
    </row>
    <row r="64" spans="1:12">
      <c r="A64" s="2">
        <f t="shared" si="7"/>
        <v>58</v>
      </c>
      <c r="B64" s="15" t="s">
        <v>65</v>
      </c>
      <c r="C64" s="75"/>
      <c r="D64" s="75"/>
      <c r="E64" s="6" t="s">
        <v>41</v>
      </c>
      <c r="F64" s="7">
        <v>6</v>
      </c>
      <c r="G64" s="16">
        <v>0</v>
      </c>
      <c r="H64" s="12">
        <v>0.08</v>
      </c>
      <c r="I64" s="20">
        <f t="shared" si="8"/>
        <v>0</v>
      </c>
      <c r="J64" s="21">
        <f t="shared" si="6"/>
        <v>0</v>
      </c>
      <c r="K64" s="21">
        <f t="shared" si="4"/>
        <v>0</v>
      </c>
      <c r="L64" s="21">
        <f t="shared" si="5"/>
        <v>0</v>
      </c>
    </row>
    <row r="65" spans="1:12">
      <c r="A65" s="2">
        <f t="shared" si="7"/>
        <v>59</v>
      </c>
      <c r="B65" s="15" t="s">
        <v>79</v>
      </c>
      <c r="C65" s="75"/>
      <c r="D65" s="75"/>
      <c r="E65" s="6" t="s">
        <v>41</v>
      </c>
      <c r="F65" s="7">
        <v>6</v>
      </c>
      <c r="G65" s="16">
        <v>0</v>
      </c>
      <c r="H65" s="12">
        <v>0.08</v>
      </c>
      <c r="I65" s="20">
        <f t="shared" si="8"/>
        <v>0</v>
      </c>
      <c r="J65" s="21">
        <f t="shared" si="6"/>
        <v>0</v>
      </c>
      <c r="K65" s="21">
        <f t="shared" si="4"/>
        <v>0</v>
      </c>
      <c r="L65" s="21">
        <f t="shared" si="5"/>
        <v>0</v>
      </c>
    </row>
    <row r="66" spans="1:12">
      <c r="A66" s="2">
        <f t="shared" si="7"/>
        <v>60</v>
      </c>
      <c r="B66" s="15" t="s">
        <v>66</v>
      </c>
      <c r="C66" s="75"/>
      <c r="D66" s="75"/>
      <c r="E66" s="6" t="s">
        <v>41</v>
      </c>
      <c r="F66" s="7">
        <v>6</v>
      </c>
      <c r="G66" s="16">
        <v>0</v>
      </c>
      <c r="H66" s="12">
        <v>0.08</v>
      </c>
      <c r="I66" s="20">
        <f t="shared" si="8"/>
        <v>0</v>
      </c>
      <c r="J66" s="21">
        <f t="shared" si="6"/>
        <v>0</v>
      </c>
      <c r="K66" s="21">
        <f t="shared" si="4"/>
        <v>0</v>
      </c>
      <c r="L66" s="21">
        <f t="shared" si="5"/>
        <v>0</v>
      </c>
    </row>
    <row r="67" spans="1:12">
      <c r="A67" s="2">
        <f t="shared" si="7"/>
        <v>61</v>
      </c>
      <c r="B67" s="15" t="s">
        <v>67</v>
      </c>
      <c r="C67" s="75"/>
      <c r="D67" s="75"/>
      <c r="E67" s="6" t="s">
        <v>34</v>
      </c>
      <c r="F67" s="7">
        <v>3</v>
      </c>
      <c r="G67" s="16">
        <v>0</v>
      </c>
      <c r="H67" s="12">
        <v>0.08</v>
      </c>
      <c r="I67" s="20">
        <f t="shared" si="8"/>
        <v>0</v>
      </c>
      <c r="J67" s="21">
        <f t="shared" si="6"/>
        <v>0</v>
      </c>
      <c r="K67" s="21">
        <f t="shared" si="4"/>
        <v>0</v>
      </c>
      <c r="L67" s="21">
        <f t="shared" si="5"/>
        <v>0</v>
      </c>
    </row>
    <row r="68" spans="1:12">
      <c r="A68" s="2">
        <f t="shared" si="7"/>
        <v>62</v>
      </c>
      <c r="B68" s="15" t="s">
        <v>42</v>
      </c>
      <c r="C68" s="75"/>
      <c r="D68" s="75"/>
      <c r="E68" s="6" t="s">
        <v>34</v>
      </c>
      <c r="F68" s="7">
        <v>3</v>
      </c>
      <c r="G68" s="16">
        <v>0</v>
      </c>
      <c r="H68" s="12">
        <v>0.08</v>
      </c>
      <c r="I68" s="20">
        <f t="shared" si="8"/>
        <v>0</v>
      </c>
      <c r="J68" s="21">
        <f t="shared" si="6"/>
        <v>0</v>
      </c>
      <c r="K68" s="21">
        <f t="shared" si="4"/>
        <v>0</v>
      </c>
      <c r="L68" s="21">
        <f t="shared" si="5"/>
        <v>0</v>
      </c>
    </row>
    <row r="69" spans="1:12" ht="28.5">
      <c r="A69" s="2">
        <f t="shared" si="7"/>
        <v>63</v>
      </c>
      <c r="B69" s="19" t="s">
        <v>68</v>
      </c>
      <c r="C69" s="75"/>
      <c r="D69" s="75"/>
      <c r="E69" s="13" t="s">
        <v>36</v>
      </c>
      <c r="F69" s="7">
        <v>1</v>
      </c>
      <c r="G69" s="16">
        <v>0</v>
      </c>
      <c r="H69" s="14">
        <v>0.23</v>
      </c>
      <c r="I69" s="20">
        <f>G69*1.23</f>
        <v>0</v>
      </c>
      <c r="J69" s="21">
        <f t="shared" si="6"/>
        <v>0</v>
      </c>
      <c r="K69" s="21">
        <f>J69*0.23</f>
        <v>0</v>
      </c>
      <c r="L69" s="21">
        <f>J69*1.23</f>
        <v>0</v>
      </c>
    </row>
    <row r="70" spans="1:12">
      <c r="A70" s="2">
        <f t="shared" si="7"/>
        <v>64</v>
      </c>
      <c r="B70" s="15" t="s">
        <v>69</v>
      </c>
      <c r="C70" s="75"/>
      <c r="D70" s="75"/>
      <c r="E70" s="6" t="s">
        <v>34</v>
      </c>
      <c r="F70" s="7">
        <v>8</v>
      </c>
      <c r="G70" s="16">
        <v>0</v>
      </c>
      <c r="H70" s="12">
        <v>0.08</v>
      </c>
      <c r="I70" s="20">
        <f>G70*1.08</f>
        <v>0</v>
      </c>
      <c r="J70" s="21">
        <f t="shared" si="6"/>
        <v>0</v>
      </c>
      <c r="K70" s="21">
        <f t="shared" si="4"/>
        <v>0</v>
      </c>
      <c r="L70" s="21">
        <f t="shared" si="5"/>
        <v>0</v>
      </c>
    </row>
    <row r="71" spans="1:12">
      <c r="A71" s="2">
        <f t="shared" si="7"/>
        <v>65</v>
      </c>
      <c r="B71" s="15" t="s">
        <v>75</v>
      </c>
      <c r="C71" s="75"/>
      <c r="D71" s="75"/>
      <c r="E71" s="6" t="s">
        <v>41</v>
      </c>
      <c r="F71" s="7">
        <v>6</v>
      </c>
      <c r="G71" s="16">
        <v>0</v>
      </c>
      <c r="H71" s="12">
        <v>0.23</v>
      </c>
      <c r="I71" s="20">
        <f>G71*1.23</f>
        <v>0</v>
      </c>
      <c r="J71" s="21">
        <f t="shared" si="6"/>
        <v>0</v>
      </c>
      <c r="K71" s="21">
        <f t="shared" ref="K71:K77" si="9">J71*0.23</f>
        <v>0</v>
      </c>
      <c r="L71" s="21">
        <f t="shared" ref="L71:L77" si="10">J71*1.23</f>
        <v>0</v>
      </c>
    </row>
    <row r="72" spans="1:12">
      <c r="A72" s="2">
        <f t="shared" si="7"/>
        <v>66</v>
      </c>
      <c r="B72" s="15" t="s">
        <v>70</v>
      </c>
      <c r="C72" s="75"/>
      <c r="D72" s="75"/>
      <c r="E72" s="6" t="s">
        <v>41</v>
      </c>
      <c r="F72" s="7">
        <v>7</v>
      </c>
      <c r="G72" s="16">
        <v>0</v>
      </c>
      <c r="H72" s="12">
        <v>0.23</v>
      </c>
      <c r="I72" s="20">
        <f>G72*1.23</f>
        <v>0</v>
      </c>
      <c r="J72" s="21">
        <f t="shared" si="6"/>
        <v>0</v>
      </c>
      <c r="K72" s="21">
        <f t="shared" si="9"/>
        <v>0</v>
      </c>
      <c r="L72" s="21">
        <f t="shared" si="10"/>
        <v>0</v>
      </c>
    </row>
    <row r="73" spans="1:12">
      <c r="A73" s="2">
        <f>A72+1</f>
        <v>67</v>
      </c>
      <c r="B73" s="15" t="s">
        <v>71</v>
      </c>
      <c r="C73" s="75"/>
      <c r="D73" s="75"/>
      <c r="E73" s="6" t="s">
        <v>41</v>
      </c>
      <c r="F73" s="7">
        <v>12</v>
      </c>
      <c r="G73" s="16">
        <v>0</v>
      </c>
      <c r="H73" s="12">
        <v>0.23</v>
      </c>
      <c r="I73" s="20">
        <f>G73*1.23</f>
        <v>0</v>
      </c>
      <c r="J73" s="21">
        <f t="shared" si="6"/>
        <v>0</v>
      </c>
      <c r="K73" s="21">
        <f t="shared" si="9"/>
        <v>0</v>
      </c>
      <c r="L73" s="21">
        <f t="shared" si="10"/>
        <v>0</v>
      </c>
    </row>
    <row r="74" spans="1:12">
      <c r="A74" s="2">
        <f t="shared" si="7"/>
        <v>68</v>
      </c>
      <c r="B74" s="1" t="s">
        <v>72</v>
      </c>
      <c r="C74" s="75"/>
      <c r="D74" s="75"/>
      <c r="E74" s="6" t="s">
        <v>41</v>
      </c>
      <c r="F74" s="7">
        <v>6</v>
      </c>
      <c r="G74" s="16">
        <v>0</v>
      </c>
      <c r="H74" s="12">
        <v>0.23</v>
      </c>
      <c r="I74" s="20">
        <f>G74*1.23</f>
        <v>0</v>
      </c>
      <c r="J74" s="21">
        <f t="shared" si="6"/>
        <v>0</v>
      </c>
      <c r="K74" s="21">
        <f t="shared" si="9"/>
        <v>0</v>
      </c>
      <c r="L74" s="21">
        <f t="shared" si="10"/>
        <v>0</v>
      </c>
    </row>
    <row r="75" spans="1:12">
      <c r="A75" s="2">
        <v>69</v>
      </c>
      <c r="B75" s="1" t="s">
        <v>305</v>
      </c>
      <c r="C75" s="75"/>
      <c r="D75" s="75"/>
      <c r="E75" s="6" t="s">
        <v>34</v>
      </c>
      <c r="F75" s="7">
        <v>1</v>
      </c>
      <c r="G75" s="16">
        <v>0</v>
      </c>
      <c r="H75" s="12">
        <v>0.08</v>
      </c>
      <c r="I75" s="20">
        <v>0</v>
      </c>
      <c r="J75" s="21">
        <f t="shared" si="6"/>
        <v>0</v>
      </c>
      <c r="K75" s="21">
        <f>J75*0.08</f>
        <v>0</v>
      </c>
      <c r="L75" s="21">
        <f>J75*1.08</f>
        <v>0</v>
      </c>
    </row>
    <row r="76" spans="1:12">
      <c r="A76" s="2">
        <v>70</v>
      </c>
      <c r="B76" s="1" t="s">
        <v>306</v>
      </c>
      <c r="C76" s="75"/>
      <c r="D76" s="75"/>
      <c r="E76" s="6" t="s">
        <v>34</v>
      </c>
      <c r="F76" s="7">
        <v>1</v>
      </c>
      <c r="G76" s="16">
        <v>0</v>
      </c>
      <c r="H76" s="12">
        <v>0.08</v>
      </c>
      <c r="I76" s="20">
        <v>0</v>
      </c>
      <c r="J76" s="21">
        <f t="shared" si="6"/>
        <v>0</v>
      </c>
      <c r="K76" s="21">
        <f>J76*0.08</f>
        <v>0</v>
      </c>
      <c r="L76" s="21">
        <f>J76*1.08</f>
        <v>0</v>
      </c>
    </row>
    <row r="77" spans="1:12">
      <c r="A77" s="2">
        <v>71</v>
      </c>
      <c r="B77" s="1" t="s">
        <v>175</v>
      </c>
      <c r="C77" s="75"/>
      <c r="D77" s="13" t="s">
        <v>81</v>
      </c>
      <c r="E77" s="11" t="s">
        <v>80</v>
      </c>
      <c r="F77" s="6">
        <v>36</v>
      </c>
      <c r="G77" s="16">
        <v>0</v>
      </c>
      <c r="H77" s="12">
        <v>0.23</v>
      </c>
      <c r="I77" s="17">
        <f>G77*1.23</f>
        <v>0</v>
      </c>
      <c r="J77" s="21">
        <f t="shared" si="6"/>
        <v>0</v>
      </c>
      <c r="K77" s="21">
        <f t="shared" si="9"/>
        <v>0</v>
      </c>
      <c r="L77" s="21">
        <f t="shared" si="10"/>
        <v>0</v>
      </c>
    </row>
    <row r="78" spans="1:12">
      <c r="J78" s="17">
        <f>SUM(J8:J77)</f>
        <v>0</v>
      </c>
      <c r="K78" s="17">
        <f t="shared" ref="K78:L78" si="11">SUM(K8:K77)</f>
        <v>0</v>
      </c>
      <c r="L78" s="17">
        <f t="shared" si="11"/>
        <v>0</v>
      </c>
    </row>
    <row r="79" spans="1:12" ht="15" thickBot="1"/>
    <row r="80" spans="1:12" ht="26.25" thickBot="1">
      <c r="A80" s="121" t="s">
        <v>193</v>
      </c>
      <c r="B80" s="124" t="s">
        <v>184</v>
      </c>
      <c r="C80" s="125"/>
      <c r="D80" s="126"/>
      <c r="E80" s="127"/>
      <c r="F80" s="125"/>
      <c r="G80" s="127"/>
      <c r="H80" s="125"/>
      <c r="I80" s="125"/>
      <c r="J80" s="186" t="s">
        <v>109</v>
      </c>
      <c r="K80" s="128" t="s">
        <v>110</v>
      </c>
      <c r="L80" s="129"/>
    </row>
    <row r="81" spans="1:12" ht="13.5" customHeight="1">
      <c r="A81" s="117">
        <v>1</v>
      </c>
      <c r="B81" s="101" t="s">
        <v>185</v>
      </c>
      <c r="C81" s="44"/>
      <c r="D81" s="78"/>
      <c r="E81" s="67"/>
      <c r="F81" s="44"/>
      <c r="G81" s="67"/>
      <c r="H81" s="44"/>
      <c r="I81" s="44"/>
      <c r="J81" s="187" t="s">
        <v>111</v>
      </c>
      <c r="K81" s="86"/>
      <c r="L81" s="81"/>
    </row>
    <row r="82" spans="1:12" ht="11.25" customHeight="1">
      <c r="A82" s="116"/>
      <c r="B82" s="107" t="s">
        <v>186</v>
      </c>
      <c r="C82" s="94"/>
      <c r="D82" s="95"/>
      <c r="E82" s="103"/>
      <c r="F82" s="94"/>
      <c r="G82" s="103"/>
      <c r="H82" s="94"/>
      <c r="I82" s="94"/>
      <c r="J82" s="188"/>
      <c r="K82" s="104"/>
      <c r="L82" s="96"/>
    </row>
    <row r="83" spans="1:12">
      <c r="A83" s="117">
        <v>2</v>
      </c>
      <c r="B83" s="66" t="s">
        <v>112</v>
      </c>
      <c r="C83" s="44"/>
      <c r="D83" s="78"/>
      <c r="E83" s="67"/>
      <c r="F83" s="44"/>
      <c r="G83" s="67"/>
      <c r="H83" s="44"/>
      <c r="I83" s="44"/>
      <c r="J83" s="187" t="s">
        <v>111</v>
      </c>
      <c r="K83" s="86"/>
      <c r="L83" s="81"/>
    </row>
    <row r="84" spans="1:12">
      <c r="A84" s="112">
        <v>3</v>
      </c>
      <c r="B84" s="105" t="s">
        <v>190</v>
      </c>
      <c r="C84" s="39"/>
      <c r="D84" s="92"/>
      <c r="E84" s="106"/>
      <c r="F84" s="39"/>
      <c r="G84" s="106"/>
      <c r="H84" s="39"/>
      <c r="I84" s="39"/>
      <c r="J84" s="189" t="s">
        <v>111</v>
      </c>
      <c r="K84" s="120"/>
      <c r="L84" s="93"/>
    </row>
    <row r="85" spans="1:12">
      <c r="A85" s="116"/>
      <c r="B85" s="107" t="s">
        <v>189</v>
      </c>
      <c r="C85" s="94"/>
      <c r="D85" s="95"/>
      <c r="E85" s="103"/>
      <c r="F85" s="94"/>
      <c r="G85" s="103"/>
      <c r="H85" s="94"/>
      <c r="I85" s="94"/>
      <c r="J85" s="188"/>
      <c r="K85" s="104"/>
      <c r="L85" s="96"/>
    </row>
    <row r="86" spans="1:12" ht="15">
      <c r="A86" s="117">
        <v>4</v>
      </c>
      <c r="B86" s="108" t="s">
        <v>113</v>
      </c>
      <c r="C86" s="44"/>
      <c r="D86" s="78"/>
      <c r="E86" s="67"/>
      <c r="F86" s="44"/>
      <c r="G86" s="67"/>
      <c r="H86" s="44"/>
      <c r="I86" s="44"/>
      <c r="J86" s="187" t="s">
        <v>111</v>
      </c>
      <c r="K86" s="86"/>
      <c r="L86" s="81"/>
    </row>
    <row r="87" spans="1:12">
      <c r="A87" s="112">
        <v>5</v>
      </c>
      <c r="B87" s="105" t="s">
        <v>192</v>
      </c>
      <c r="C87" s="39"/>
      <c r="D87" s="92"/>
      <c r="E87" s="106"/>
      <c r="F87" s="39"/>
      <c r="G87" s="106"/>
      <c r="H87" s="39"/>
      <c r="I87" s="39"/>
      <c r="J87" s="189" t="s">
        <v>111</v>
      </c>
      <c r="K87" s="120" t="s">
        <v>114</v>
      </c>
      <c r="L87" s="93"/>
    </row>
    <row r="88" spans="1:12">
      <c r="A88" s="116"/>
      <c r="B88" s="107" t="s">
        <v>191</v>
      </c>
      <c r="C88" s="94"/>
      <c r="D88" s="95"/>
      <c r="E88" s="103"/>
      <c r="F88" s="94"/>
      <c r="G88" s="103"/>
      <c r="H88" s="94"/>
      <c r="I88" s="94"/>
      <c r="J88" s="188"/>
      <c r="K88" s="104"/>
      <c r="L88" s="96"/>
    </row>
    <row r="89" spans="1:12">
      <c r="A89" s="116">
        <v>6</v>
      </c>
      <c r="B89" s="102" t="s">
        <v>115</v>
      </c>
      <c r="C89" s="94"/>
      <c r="D89" s="95"/>
      <c r="E89" s="103"/>
      <c r="F89" s="94"/>
      <c r="G89" s="103"/>
      <c r="H89" s="94"/>
      <c r="I89" s="94"/>
      <c r="J89" s="188" t="s">
        <v>116</v>
      </c>
      <c r="K89" s="104"/>
      <c r="L89" s="96"/>
    </row>
    <row r="90" spans="1:12">
      <c r="A90" s="118">
        <v>7</v>
      </c>
      <c r="B90" s="97" t="s">
        <v>176</v>
      </c>
      <c r="C90" s="87"/>
      <c r="D90" s="88"/>
      <c r="E90" s="89"/>
      <c r="F90" s="87"/>
      <c r="G90" s="89" t="s">
        <v>111</v>
      </c>
      <c r="H90" s="87"/>
      <c r="I90" s="87"/>
      <c r="J90" s="190" t="s">
        <v>111</v>
      </c>
      <c r="K90" s="91"/>
      <c r="L90" s="90"/>
    </row>
    <row r="91" spans="1:12" ht="17.25">
      <c r="A91" s="117">
        <v>8</v>
      </c>
      <c r="B91" s="109" t="s">
        <v>117</v>
      </c>
      <c r="C91" s="44"/>
      <c r="D91" s="78"/>
      <c r="E91" s="67"/>
      <c r="F91" s="44"/>
      <c r="G91" s="67" t="s">
        <v>111</v>
      </c>
      <c r="H91" s="44"/>
      <c r="I91" s="44"/>
      <c r="J91" s="187" t="s">
        <v>111</v>
      </c>
      <c r="K91" s="86"/>
      <c r="L91" s="81"/>
    </row>
    <row r="92" spans="1:12">
      <c r="A92" s="112">
        <v>9</v>
      </c>
      <c r="B92" s="98" t="s">
        <v>118</v>
      </c>
      <c r="C92" s="39"/>
      <c r="D92" s="92"/>
      <c r="E92" s="259"/>
      <c r="F92" s="39"/>
      <c r="G92" s="259" t="s">
        <v>111</v>
      </c>
      <c r="H92" s="39"/>
      <c r="I92" s="39"/>
      <c r="J92" s="254" t="s">
        <v>111</v>
      </c>
      <c r="K92" s="251"/>
      <c r="L92" s="93"/>
    </row>
    <row r="93" spans="1:12">
      <c r="A93" s="117"/>
      <c r="B93" s="84" t="s">
        <v>119</v>
      </c>
      <c r="C93" s="44"/>
      <c r="D93" s="78"/>
      <c r="E93" s="260"/>
      <c r="F93" s="44"/>
      <c r="G93" s="260"/>
      <c r="H93" s="44"/>
      <c r="I93" s="44"/>
      <c r="J93" s="255"/>
      <c r="K93" s="252"/>
      <c r="L93" s="81"/>
    </row>
    <row r="94" spans="1:12">
      <c r="A94" s="117"/>
      <c r="B94" s="84" t="s">
        <v>120</v>
      </c>
      <c r="C94" s="44"/>
      <c r="D94" s="78"/>
      <c r="E94" s="260"/>
      <c r="F94" s="44"/>
      <c r="G94" s="260"/>
      <c r="H94" s="44"/>
      <c r="I94" s="44"/>
      <c r="J94" s="255"/>
      <c r="K94" s="252"/>
      <c r="L94" s="81"/>
    </row>
    <row r="95" spans="1:12">
      <c r="A95" s="117"/>
      <c r="B95" s="84" t="s">
        <v>121</v>
      </c>
      <c r="C95" s="44"/>
      <c r="D95" s="78"/>
      <c r="E95" s="260"/>
      <c r="F95" s="44"/>
      <c r="G95" s="260"/>
      <c r="H95" s="44"/>
      <c r="I95" s="44"/>
      <c r="J95" s="255"/>
      <c r="K95" s="252"/>
      <c r="L95" s="81"/>
    </row>
    <row r="96" spans="1:12">
      <c r="A96" s="116"/>
      <c r="B96" s="99" t="s">
        <v>122</v>
      </c>
      <c r="C96" s="94"/>
      <c r="D96" s="95"/>
      <c r="E96" s="261"/>
      <c r="F96" s="94"/>
      <c r="G96" s="261"/>
      <c r="H96" s="94"/>
      <c r="I96" s="94"/>
      <c r="J96" s="256"/>
      <c r="K96" s="253"/>
      <c r="L96" s="96"/>
    </row>
    <row r="97" spans="1:15">
      <c r="A97" s="117">
        <v>10</v>
      </c>
      <c r="B97" s="66" t="s">
        <v>123</v>
      </c>
      <c r="C97" s="44"/>
      <c r="D97" s="78"/>
      <c r="E97" s="260"/>
      <c r="F97" s="44"/>
      <c r="G97" s="260"/>
      <c r="H97" s="44"/>
      <c r="I97" s="44"/>
      <c r="J97" s="255" t="s">
        <v>111</v>
      </c>
      <c r="K97" s="252"/>
      <c r="L97" s="81"/>
      <c r="O97" s="29"/>
    </row>
    <row r="98" spans="1:15">
      <c r="A98" s="117"/>
      <c r="B98" s="85" t="s">
        <v>124</v>
      </c>
      <c r="C98" s="44"/>
      <c r="D98" s="78"/>
      <c r="E98" s="260"/>
      <c r="F98" s="44"/>
      <c r="G98" s="260"/>
      <c r="H98" s="44"/>
      <c r="I98" s="44"/>
      <c r="J98" s="255"/>
      <c r="K98" s="252"/>
      <c r="L98" s="81"/>
      <c r="O98" s="29"/>
    </row>
    <row r="99" spans="1:15">
      <c r="A99" s="117"/>
      <c r="B99" s="85" t="s">
        <v>125</v>
      </c>
      <c r="C99" s="44"/>
      <c r="D99" s="78"/>
      <c r="E99" s="260"/>
      <c r="F99" s="44"/>
      <c r="G99" s="260"/>
      <c r="H99" s="44"/>
      <c r="I99" s="44"/>
      <c r="J99" s="255"/>
      <c r="K99" s="252"/>
      <c r="L99" s="81"/>
      <c r="O99" s="29"/>
    </row>
    <row r="100" spans="1:15">
      <c r="A100" s="117"/>
      <c r="B100" s="85" t="s">
        <v>126</v>
      </c>
      <c r="C100" s="44"/>
      <c r="D100" s="78"/>
      <c r="E100" s="260"/>
      <c r="F100" s="44"/>
      <c r="G100" s="260"/>
      <c r="H100" s="44"/>
      <c r="I100" s="44"/>
      <c r="J100" s="255"/>
      <c r="K100" s="252"/>
      <c r="L100" s="81"/>
      <c r="O100" s="29"/>
    </row>
    <row r="101" spans="1:15">
      <c r="A101" s="118">
        <v>11</v>
      </c>
      <c r="B101" s="100" t="s">
        <v>127</v>
      </c>
      <c r="C101" s="87"/>
      <c r="D101" s="88"/>
      <c r="E101" s="89"/>
      <c r="F101" s="87"/>
      <c r="G101" s="89"/>
      <c r="H101" s="87"/>
      <c r="I101" s="87"/>
      <c r="J101" s="190" t="s">
        <v>111</v>
      </c>
      <c r="K101" s="91"/>
      <c r="L101" s="90"/>
      <c r="O101" s="29"/>
    </row>
    <row r="102" spans="1:15">
      <c r="A102" s="117">
        <v>12</v>
      </c>
      <c r="B102" s="101" t="s">
        <v>128</v>
      </c>
      <c r="C102" s="44"/>
      <c r="D102" s="78"/>
      <c r="E102" s="67"/>
      <c r="F102" s="44"/>
      <c r="G102" s="67"/>
      <c r="H102" s="44"/>
      <c r="I102" s="44"/>
      <c r="J102" s="187" t="s">
        <v>111</v>
      </c>
      <c r="K102" s="86"/>
      <c r="L102" s="81"/>
      <c r="M102"/>
      <c r="N102"/>
      <c r="O102" s="29"/>
    </row>
    <row r="103" spans="1:15">
      <c r="A103" s="118">
        <v>13</v>
      </c>
      <c r="B103" s="100" t="s">
        <v>129</v>
      </c>
      <c r="C103" s="87"/>
      <c r="D103" s="88"/>
      <c r="E103" s="89"/>
      <c r="F103" s="87"/>
      <c r="G103" s="89"/>
      <c r="H103" s="87"/>
      <c r="I103" s="87"/>
      <c r="J103" s="190" t="s">
        <v>111</v>
      </c>
      <c r="K103" s="91"/>
      <c r="L103" s="90"/>
      <c r="M103"/>
      <c r="N103"/>
      <c r="O103" s="29"/>
    </row>
    <row r="104" spans="1:15">
      <c r="A104" s="117">
        <v>14</v>
      </c>
      <c r="B104" s="111" t="s">
        <v>130</v>
      </c>
      <c r="C104" s="44"/>
      <c r="D104" s="78"/>
      <c r="E104" s="67"/>
      <c r="F104" s="44"/>
      <c r="G104" s="67"/>
      <c r="H104" s="44"/>
      <c r="I104" s="44"/>
      <c r="J104" s="187" t="s">
        <v>116</v>
      </c>
      <c r="K104" s="86"/>
      <c r="L104" s="81"/>
      <c r="O104" s="29"/>
    </row>
    <row r="105" spans="1:15">
      <c r="A105" s="118">
        <v>15</v>
      </c>
      <c r="B105" s="100" t="s">
        <v>131</v>
      </c>
      <c r="C105" s="87"/>
      <c r="D105" s="88"/>
      <c r="E105" s="89"/>
      <c r="F105" s="87"/>
      <c r="G105" s="89"/>
      <c r="H105" s="87"/>
      <c r="I105" s="87"/>
      <c r="J105" s="190" t="s">
        <v>111</v>
      </c>
      <c r="K105" s="91"/>
      <c r="L105" s="90"/>
      <c r="O105" s="29"/>
    </row>
    <row r="106" spans="1:15">
      <c r="A106" s="117">
        <v>16</v>
      </c>
      <c r="B106" s="101" t="s">
        <v>132</v>
      </c>
      <c r="C106" s="44"/>
      <c r="D106" s="78"/>
      <c r="E106" s="67"/>
      <c r="F106" s="44"/>
      <c r="G106" s="67"/>
      <c r="H106" s="44"/>
      <c r="I106" s="44"/>
      <c r="J106" s="187" t="s">
        <v>111</v>
      </c>
      <c r="K106" s="86"/>
      <c r="L106" s="81"/>
      <c r="O106" s="29"/>
    </row>
    <row r="107" spans="1:15">
      <c r="A107" s="118">
        <v>17</v>
      </c>
      <c r="B107" s="97" t="s">
        <v>133</v>
      </c>
      <c r="C107" s="87"/>
      <c r="D107" s="88"/>
      <c r="E107" s="89"/>
      <c r="F107" s="87"/>
      <c r="G107" s="89"/>
      <c r="H107" s="87"/>
      <c r="I107" s="87"/>
      <c r="J107" s="190" t="s">
        <v>111</v>
      </c>
      <c r="K107" s="91"/>
      <c r="L107" s="90"/>
      <c r="O107" s="29"/>
    </row>
    <row r="108" spans="1:15" ht="15">
      <c r="A108" s="117">
        <v>18</v>
      </c>
      <c r="B108" s="108" t="s">
        <v>134</v>
      </c>
      <c r="C108" s="44"/>
      <c r="D108" s="78"/>
      <c r="E108" s="67"/>
      <c r="F108" s="44"/>
      <c r="G108" s="67"/>
      <c r="H108" s="44"/>
      <c r="I108" s="44"/>
      <c r="J108" s="187" t="s">
        <v>111</v>
      </c>
      <c r="K108" s="86"/>
      <c r="L108" s="81"/>
      <c r="O108" s="29"/>
    </row>
    <row r="109" spans="1:15">
      <c r="A109" s="118">
        <v>19</v>
      </c>
      <c r="B109" s="100" t="s">
        <v>135</v>
      </c>
      <c r="C109" s="87"/>
      <c r="D109" s="88"/>
      <c r="E109" s="89"/>
      <c r="F109" s="87"/>
      <c r="G109" s="89"/>
      <c r="H109" s="87"/>
      <c r="I109" s="87"/>
      <c r="J109" s="190" t="s">
        <v>111</v>
      </c>
      <c r="K109" s="91"/>
      <c r="L109" s="90"/>
      <c r="O109" s="29"/>
    </row>
    <row r="110" spans="1:15">
      <c r="A110" s="117">
        <v>20</v>
      </c>
      <c r="B110" s="101" t="s">
        <v>136</v>
      </c>
      <c r="C110" s="44"/>
      <c r="D110" s="78"/>
      <c r="E110" s="67"/>
      <c r="F110" s="44"/>
      <c r="G110" s="67"/>
      <c r="H110" s="44"/>
      <c r="I110" s="44"/>
      <c r="J110" s="187" t="s">
        <v>111</v>
      </c>
      <c r="K110" s="86"/>
      <c r="L110" s="81"/>
      <c r="O110" s="29"/>
    </row>
    <row r="111" spans="1:15">
      <c r="A111" s="117">
        <v>21</v>
      </c>
      <c r="B111" s="101" t="s">
        <v>137</v>
      </c>
      <c r="C111" s="44"/>
      <c r="D111" s="78"/>
      <c r="E111" s="67"/>
      <c r="F111" s="44"/>
      <c r="G111" s="67"/>
      <c r="H111" s="44"/>
      <c r="I111" s="44"/>
      <c r="J111" s="187" t="s">
        <v>111</v>
      </c>
      <c r="K111" s="86"/>
      <c r="L111" s="81"/>
      <c r="O111" s="29"/>
    </row>
    <row r="112" spans="1:15">
      <c r="A112" s="118">
        <v>22</v>
      </c>
      <c r="B112" s="100" t="s">
        <v>138</v>
      </c>
      <c r="C112" s="87"/>
      <c r="D112" s="88"/>
      <c r="E112" s="89"/>
      <c r="F112" s="87"/>
      <c r="G112" s="89"/>
      <c r="H112" s="87"/>
      <c r="I112" s="87"/>
      <c r="J112" s="190" t="s">
        <v>111</v>
      </c>
      <c r="K112" s="91"/>
      <c r="L112" s="90"/>
      <c r="O112" s="29"/>
    </row>
    <row r="113" spans="1:18">
      <c r="A113" s="117">
        <v>23</v>
      </c>
      <c r="B113" s="101" t="s">
        <v>139</v>
      </c>
      <c r="C113" s="44"/>
      <c r="D113" s="78"/>
      <c r="E113" s="67"/>
      <c r="F113" s="44"/>
      <c r="G113" s="67"/>
      <c r="H113" s="44"/>
      <c r="I113" s="44"/>
      <c r="J113" s="187" t="s">
        <v>111</v>
      </c>
      <c r="K113" s="86"/>
      <c r="L113" s="81"/>
      <c r="O113" s="29"/>
    </row>
    <row r="114" spans="1:18">
      <c r="A114" s="118">
        <v>24</v>
      </c>
      <c r="B114" s="100" t="s">
        <v>177</v>
      </c>
      <c r="C114" s="87"/>
      <c r="D114" s="88"/>
      <c r="E114" s="89"/>
      <c r="F114" s="87"/>
      <c r="G114" s="89"/>
      <c r="H114" s="87"/>
      <c r="I114" s="87"/>
      <c r="J114" s="190" t="s">
        <v>111</v>
      </c>
      <c r="K114" s="91"/>
      <c r="L114" s="90"/>
      <c r="O114" s="29"/>
      <c r="P114" s="18"/>
      <c r="Q114" s="18"/>
      <c r="R114" s="18"/>
    </row>
    <row r="115" spans="1:18">
      <c r="A115" s="117">
        <v>25</v>
      </c>
      <c r="B115" s="101" t="s">
        <v>145</v>
      </c>
      <c r="C115" s="44"/>
      <c r="D115" s="78"/>
      <c r="E115" s="67"/>
      <c r="F115" s="44"/>
      <c r="G115" s="67"/>
      <c r="H115" s="44"/>
      <c r="I115" s="44"/>
      <c r="J115" s="187" t="s">
        <v>111</v>
      </c>
      <c r="K115" s="86"/>
      <c r="L115" s="81"/>
      <c r="O115" s="29"/>
    </row>
    <row r="116" spans="1:18" ht="15">
      <c r="A116" s="112">
        <v>26</v>
      </c>
      <c r="B116" s="105" t="s">
        <v>188</v>
      </c>
      <c r="C116" s="39"/>
      <c r="D116" s="92"/>
      <c r="E116" s="106"/>
      <c r="F116" s="39"/>
      <c r="G116" s="106"/>
      <c r="H116" s="39"/>
      <c r="I116" s="39"/>
      <c r="J116" s="189" t="s">
        <v>111</v>
      </c>
      <c r="K116" s="120"/>
      <c r="L116" s="93"/>
      <c r="O116" s="29"/>
    </row>
    <row r="117" spans="1:18">
      <c r="A117" s="116"/>
      <c r="B117" s="107" t="s">
        <v>187</v>
      </c>
      <c r="C117" s="94"/>
      <c r="D117" s="95"/>
      <c r="E117" s="103"/>
      <c r="F117" s="94"/>
      <c r="G117" s="103"/>
      <c r="H117" s="94"/>
      <c r="I117" s="94"/>
      <c r="J117" s="188"/>
      <c r="K117" s="104"/>
      <c r="L117" s="96"/>
      <c r="O117" s="29"/>
    </row>
    <row r="118" spans="1:18" ht="15" thickBot="1">
      <c r="A118" s="119">
        <v>27</v>
      </c>
      <c r="B118" s="110" t="s">
        <v>146</v>
      </c>
      <c r="C118" s="79"/>
      <c r="D118" s="80"/>
      <c r="E118" s="83"/>
      <c r="F118" s="79"/>
      <c r="G118" s="83"/>
      <c r="H118" s="79"/>
      <c r="I118" s="79"/>
      <c r="J118" s="191" t="s">
        <v>111</v>
      </c>
      <c r="K118" s="77"/>
      <c r="L118" s="82"/>
      <c r="O118" s="50"/>
    </row>
    <row r="119" spans="1:18" ht="15" thickBot="1">
      <c r="A119" s="78"/>
      <c r="B119" s="101"/>
      <c r="C119" s="44"/>
      <c r="D119" s="78"/>
      <c r="E119" s="166"/>
      <c r="F119" s="44"/>
      <c r="G119" s="166"/>
      <c r="H119" s="44"/>
      <c r="I119" s="44"/>
      <c r="J119" s="192"/>
      <c r="K119" s="193"/>
      <c r="L119" s="44"/>
      <c r="O119" s="50"/>
    </row>
    <row r="120" spans="1:18" ht="26.25" thickBot="1">
      <c r="B120" s="58" t="s">
        <v>140</v>
      </c>
      <c r="C120" s="59"/>
      <c r="D120" s="60"/>
      <c r="E120" s="55"/>
      <c r="O120" s="51"/>
    </row>
    <row r="121" spans="1:18" ht="41.25" customHeight="1">
      <c r="B121" s="264" t="s">
        <v>197</v>
      </c>
      <c r="C121" s="262" t="s">
        <v>141</v>
      </c>
      <c r="D121" s="257"/>
      <c r="E121" s="68" t="s">
        <v>199</v>
      </c>
    </row>
    <row r="122" spans="1:18" ht="42" customHeight="1" thickBot="1">
      <c r="B122" s="265"/>
      <c r="C122" s="263"/>
      <c r="D122" s="258"/>
      <c r="E122" s="69" t="s">
        <v>198</v>
      </c>
    </row>
    <row r="123" spans="1:18" ht="14.25" customHeight="1">
      <c r="B123" s="257" t="s">
        <v>144</v>
      </c>
      <c r="C123" s="262" t="s">
        <v>141</v>
      </c>
      <c r="D123" s="257"/>
      <c r="E123" s="56" t="s">
        <v>142</v>
      </c>
    </row>
    <row r="124" spans="1:18" ht="15" thickBot="1">
      <c r="B124" s="258"/>
      <c r="C124" s="263"/>
      <c r="D124" s="258"/>
      <c r="E124" s="57" t="s">
        <v>143</v>
      </c>
    </row>
    <row r="125" spans="1:18">
      <c r="F125" s="46"/>
      <c r="G125" s="47"/>
    </row>
    <row r="126" spans="1:18" ht="15">
      <c r="B126" s="61" t="s">
        <v>178</v>
      </c>
      <c r="C126" s="62"/>
      <c r="D126" s="62"/>
      <c r="E126" s="64"/>
      <c r="F126" s="64"/>
      <c r="G126" s="63"/>
    </row>
    <row r="127" spans="1:18" ht="15">
      <c r="A127" s="3">
        <v>1</v>
      </c>
      <c r="B127" s="3" t="s">
        <v>149</v>
      </c>
      <c r="C127" s="62"/>
      <c r="D127" s="62"/>
      <c r="E127" s="64"/>
    </row>
    <row r="128" spans="1:18">
      <c r="A128" s="3">
        <v>2</v>
      </c>
      <c r="B128" s="266" t="s">
        <v>308</v>
      </c>
      <c r="C128" s="267"/>
      <c r="D128" s="268"/>
      <c r="E128" s="269"/>
      <c r="F128" s="267"/>
      <c r="G128" s="267"/>
      <c r="H128" s="267"/>
      <c r="I128" s="267"/>
    </row>
    <row r="129" spans="1:12">
      <c r="A129" s="3">
        <v>3</v>
      </c>
      <c r="B129" s="76" t="s">
        <v>148</v>
      </c>
    </row>
    <row r="130" spans="1:12">
      <c r="A130" s="3">
        <v>4</v>
      </c>
      <c r="B130" s="266" t="s">
        <v>182</v>
      </c>
      <c r="C130" s="267"/>
    </row>
    <row r="131" spans="1:12">
      <c r="B131" s="266" t="s">
        <v>307</v>
      </c>
      <c r="C131" s="267"/>
    </row>
    <row r="132" spans="1:12">
      <c r="B132" s="266" t="s">
        <v>183</v>
      </c>
      <c r="C132" s="267"/>
    </row>
    <row r="135" spans="1:12" ht="15.75">
      <c r="A135" s="217" t="s">
        <v>147</v>
      </c>
      <c r="B135" s="218"/>
      <c r="C135" s="219"/>
      <c r="D135" s="220"/>
      <c r="E135" s="221"/>
      <c r="F135" s="219"/>
      <c r="G135" s="219"/>
      <c r="H135" s="219"/>
      <c r="I135" s="219"/>
      <c r="J135" s="219"/>
      <c r="K135" s="222"/>
    </row>
    <row r="136" spans="1:12" ht="15.75">
      <c r="A136" s="223"/>
      <c r="B136" s="224"/>
      <c r="C136" s="225"/>
      <c r="D136" s="226"/>
      <c r="E136" s="227"/>
      <c r="F136" s="225"/>
      <c r="G136" s="87"/>
      <c r="H136" s="87"/>
      <c r="I136" s="87"/>
      <c r="J136" s="87"/>
      <c r="K136" s="228"/>
    </row>
    <row r="137" spans="1:12" ht="28.5">
      <c r="A137" s="13" t="s">
        <v>83</v>
      </c>
      <c r="B137" s="207" t="s">
        <v>0</v>
      </c>
      <c r="C137" s="208" t="s">
        <v>84</v>
      </c>
      <c r="D137" s="207" t="s">
        <v>85</v>
      </c>
      <c r="E137" s="209" t="s">
        <v>86</v>
      </c>
      <c r="F137" s="210" t="s">
        <v>87</v>
      </c>
      <c r="G137" s="211" t="s">
        <v>44</v>
      </c>
      <c r="H137" s="11" t="s">
        <v>45</v>
      </c>
      <c r="I137" s="210" t="s">
        <v>46</v>
      </c>
      <c r="J137" s="210" t="s">
        <v>47</v>
      </c>
      <c r="K137" s="11" t="s">
        <v>48</v>
      </c>
    </row>
    <row r="138" spans="1:12">
      <c r="A138" s="30">
        <v>1</v>
      </c>
      <c r="B138" s="1" t="s">
        <v>88</v>
      </c>
      <c r="C138" s="2" t="s">
        <v>89</v>
      </c>
      <c r="D138" s="6" t="s">
        <v>90</v>
      </c>
      <c r="E138" s="7">
        <v>60</v>
      </c>
      <c r="F138" s="11">
        <v>0</v>
      </c>
      <c r="G138" s="12">
        <v>0.08</v>
      </c>
      <c r="H138" s="11">
        <f t="shared" ref="H138:H144" si="12">F138*G138+F138</f>
        <v>0</v>
      </c>
      <c r="I138" s="11">
        <f t="shared" ref="I138:I144" si="13">F138*E138</f>
        <v>0</v>
      </c>
      <c r="J138" s="11">
        <f t="shared" ref="J138:J144" si="14">I138*G138</f>
        <v>0</v>
      </c>
      <c r="K138" s="11">
        <f t="shared" ref="K138:K144" si="15">E138*H138</f>
        <v>0</v>
      </c>
      <c r="L138" s="18"/>
    </row>
    <row r="139" spans="1:12">
      <c r="A139" s="30">
        <v>2</v>
      </c>
      <c r="B139" s="1" t="s">
        <v>91</v>
      </c>
      <c r="C139" s="2" t="s">
        <v>89</v>
      </c>
      <c r="D139" s="6" t="s">
        <v>90</v>
      </c>
      <c r="E139" s="7">
        <v>25</v>
      </c>
      <c r="F139" s="11">
        <v>0</v>
      </c>
      <c r="G139" s="12">
        <v>0.08</v>
      </c>
      <c r="H139" s="11">
        <f t="shared" si="12"/>
        <v>0</v>
      </c>
      <c r="I139" s="11">
        <f t="shared" si="13"/>
        <v>0</v>
      </c>
      <c r="J139" s="11">
        <f t="shared" si="14"/>
        <v>0</v>
      </c>
      <c r="K139" s="11">
        <f t="shared" si="15"/>
        <v>0</v>
      </c>
    </row>
    <row r="140" spans="1:12">
      <c r="A140" s="30">
        <v>3</v>
      </c>
      <c r="B140" s="1" t="s">
        <v>92</v>
      </c>
      <c r="C140" s="2" t="s">
        <v>89</v>
      </c>
      <c r="D140" s="6" t="s">
        <v>90</v>
      </c>
      <c r="E140" s="7">
        <v>25</v>
      </c>
      <c r="F140" s="11">
        <v>0</v>
      </c>
      <c r="G140" s="12">
        <v>0.08</v>
      </c>
      <c r="H140" s="11">
        <f t="shared" si="12"/>
        <v>0</v>
      </c>
      <c r="I140" s="11">
        <f t="shared" si="13"/>
        <v>0</v>
      </c>
      <c r="J140" s="11">
        <f t="shared" si="14"/>
        <v>0</v>
      </c>
      <c r="K140" s="11">
        <f t="shared" si="15"/>
        <v>0</v>
      </c>
    </row>
    <row r="141" spans="1:12">
      <c r="A141" s="30">
        <v>4</v>
      </c>
      <c r="B141" s="1" t="s">
        <v>93</v>
      </c>
      <c r="C141" s="2" t="s">
        <v>94</v>
      </c>
      <c r="D141" s="6" t="s">
        <v>90</v>
      </c>
      <c r="E141" s="7">
        <v>15</v>
      </c>
      <c r="F141" s="11">
        <v>0</v>
      </c>
      <c r="G141" s="12">
        <v>0.08</v>
      </c>
      <c r="H141" s="11">
        <f t="shared" si="12"/>
        <v>0</v>
      </c>
      <c r="I141" s="11">
        <f t="shared" si="13"/>
        <v>0</v>
      </c>
      <c r="J141" s="11">
        <f t="shared" si="14"/>
        <v>0</v>
      </c>
      <c r="K141" s="11">
        <f t="shared" si="15"/>
        <v>0</v>
      </c>
      <c r="L141" s="18"/>
    </row>
    <row r="142" spans="1:12">
      <c r="A142" s="30">
        <v>5</v>
      </c>
      <c r="B142" s="1" t="s">
        <v>95</v>
      </c>
      <c r="C142" s="2" t="s">
        <v>89</v>
      </c>
      <c r="D142" s="6" t="s">
        <v>90</v>
      </c>
      <c r="E142" s="7">
        <v>45</v>
      </c>
      <c r="F142" s="11">
        <v>0</v>
      </c>
      <c r="G142" s="12">
        <v>0.08</v>
      </c>
      <c r="H142" s="11">
        <f t="shared" si="12"/>
        <v>0</v>
      </c>
      <c r="I142" s="11">
        <f t="shared" si="13"/>
        <v>0</v>
      </c>
      <c r="J142" s="11">
        <f t="shared" si="14"/>
        <v>0</v>
      </c>
      <c r="K142" s="11">
        <f t="shared" si="15"/>
        <v>0</v>
      </c>
    </row>
    <row r="143" spans="1:12">
      <c r="A143" s="30">
        <v>6</v>
      </c>
      <c r="B143" s="1" t="s">
        <v>96</v>
      </c>
      <c r="C143" s="2" t="s">
        <v>89</v>
      </c>
      <c r="D143" s="6" t="s">
        <v>90</v>
      </c>
      <c r="E143" s="7">
        <v>25</v>
      </c>
      <c r="F143" s="11">
        <v>0</v>
      </c>
      <c r="G143" s="12">
        <v>0.08</v>
      </c>
      <c r="H143" s="11">
        <f t="shared" si="12"/>
        <v>0</v>
      </c>
      <c r="I143" s="11">
        <f t="shared" si="13"/>
        <v>0</v>
      </c>
      <c r="J143" s="11">
        <f t="shared" si="14"/>
        <v>0</v>
      </c>
      <c r="K143" s="11">
        <f t="shared" si="15"/>
        <v>0</v>
      </c>
    </row>
    <row r="144" spans="1:12" ht="28.5">
      <c r="A144" s="30">
        <v>7</v>
      </c>
      <c r="B144" s="31" t="s">
        <v>97</v>
      </c>
      <c r="C144" s="32"/>
      <c r="D144" s="33"/>
      <c r="E144" s="34">
        <v>1</v>
      </c>
      <c r="F144" s="11">
        <v>0</v>
      </c>
      <c r="G144" s="12">
        <v>0.23</v>
      </c>
      <c r="H144" s="35">
        <f t="shared" si="12"/>
        <v>0</v>
      </c>
      <c r="I144" s="11">
        <f t="shared" si="13"/>
        <v>0</v>
      </c>
      <c r="J144" s="11">
        <f t="shared" si="14"/>
        <v>0</v>
      </c>
      <c r="K144" s="11">
        <f t="shared" si="15"/>
        <v>0</v>
      </c>
    </row>
    <row r="145" spans="1:13">
      <c r="A145" s="30" t="s">
        <v>98</v>
      </c>
      <c r="B145" s="31"/>
      <c r="C145" s="32"/>
      <c r="D145" s="33"/>
      <c r="E145" s="34"/>
      <c r="F145" s="11">
        <v>0</v>
      </c>
      <c r="G145" s="12"/>
      <c r="H145" s="35"/>
      <c r="I145" s="11"/>
      <c r="J145" s="11"/>
      <c r="K145" s="11"/>
    </row>
    <row r="146" spans="1:13">
      <c r="A146" s="30"/>
      <c r="B146" s="31"/>
      <c r="C146" s="32"/>
      <c r="D146" s="33"/>
      <c r="E146" s="34"/>
      <c r="F146" s="11">
        <v>0</v>
      </c>
      <c r="G146" s="12"/>
      <c r="H146" s="35"/>
      <c r="I146" s="11"/>
      <c r="J146" s="11"/>
      <c r="K146" s="11"/>
      <c r="L146"/>
    </row>
    <row r="147" spans="1:13">
      <c r="A147" s="30"/>
      <c r="B147" s="31"/>
      <c r="C147" s="32"/>
      <c r="D147" s="33"/>
      <c r="E147" s="34"/>
      <c r="F147" s="11">
        <v>0</v>
      </c>
      <c r="G147" s="12"/>
      <c r="H147" s="35"/>
      <c r="I147" s="11"/>
      <c r="J147" s="11"/>
      <c r="K147" s="11"/>
      <c r="L147"/>
    </row>
    <row r="148" spans="1:13">
      <c r="A148" s="30"/>
      <c r="B148" s="31"/>
      <c r="C148" s="32"/>
      <c r="D148" s="33"/>
      <c r="E148" s="34"/>
      <c r="F148" s="11">
        <v>0</v>
      </c>
      <c r="G148" s="12"/>
      <c r="H148" s="35"/>
      <c r="I148" s="11"/>
      <c r="J148" s="11"/>
      <c r="K148" s="11"/>
    </row>
    <row r="149" spans="1:13">
      <c r="A149" s="30"/>
      <c r="B149" s="31"/>
      <c r="C149" s="32"/>
      <c r="D149" s="33"/>
      <c r="E149" s="34"/>
      <c r="F149" s="11">
        <v>0</v>
      </c>
      <c r="G149" s="12"/>
      <c r="H149" s="35"/>
      <c r="I149" s="11"/>
      <c r="J149" s="11"/>
      <c r="K149" s="11"/>
    </row>
    <row r="150" spans="1:13">
      <c r="A150" s="30"/>
      <c r="B150" s="31"/>
      <c r="C150" s="32"/>
      <c r="D150" s="33"/>
      <c r="E150" s="34"/>
      <c r="F150" s="11">
        <v>0</v>
      </c>
      <c r="G150" s="12"/>
      <c r="H150" s="35"/>
      <c r="I150" s="11"/>
      <c r="J150" s="11"/>
      <c r="K150" s="11"/>
      <c r="L150" s="36"/>
    </row>
    <row r="151" spans="1:13">
      <c r="A151" s="30"/>
      <c r="B151" s="31"/>
      <c r="C151" s="32"/>
      <c r="D151" s="33"/>
      <c r="E151" s="34"/>
      <c r="F151" s="11">
        <v>0</v>
      </c>
      <c r="G151" s="12"/>
      <c r="H151" s="35"/>
      <c r="I151" s="11">
        <f t="shared" ref="I151:J151" si="16">SUM(I138:I150)</f>
        <v>0</v>
      </c>
      <c r="J151" s="11">
        <f t="shared" si="16"/>
        <v>0</v>
      </c>
      <c r="K151" s="11">
        <f>SUM(K138:K150)</f>
        <v>0</v>
      </c>
    </row>
    <row r="152" spans="1:13">
      <c r="A152" s="30">
        <v>8</v>
      </c>
      <c r="B152" s="1" t="s">
        <v>99</v>
      </c>
      <c r="C152" s="2">
        <v>1</v>
      </c>
      <c r="D152" s="6" t="s">
        <v>100</v>
      </c>
      <c r="E152" s="7">
        <v>24</v>
      </c>
      <c r="F152" s="11">
        <v>0</v>
      </c>
      <c r="G152" s="12">
        <v>0.23</v>
      </c>
      <c r="H152" s="11">
        <f>F152*G152+F152</f>
        <v>0</v>
      </c>
      <c r="I152" s="11">
        <f>F152*E152</f>
        <v>0</v>
      </c>
      <c r="J152" s="11">
        <f>I152*G152</f>
        <v>0</v>
      </c>
      <c r="K152" s="11">
        <f>E152*H152</f>
        <v>0</v>
      </c>
    </row>
    <row r="153" spans="1:13" ht="15">
      <c r="A153" s="37"/>
      <c r="B153" s="38"/>
      <c r="C153" s="39"/>
      <c r="D153" s="40"/>
      <c r="E153" s="41"/>
      <c r="F153" s="11" t="s">
        <v>101</v>
      </c>
      <c r="G153" s="12"/>
      <c r="H153" s="11"/>
      <c r="I153" s="42">
        <f>SUM(I151:I152)</f>
        <v>0</v>
      </c>
      <c r="J153" s="42">
        <f>SUM(J151:J152)</f>
        <v>0</v>
      </c>
      <c r="K153" s="42">
        <f>SUM(K151:K152)</f>
        <v>0</v>
      </c>
    </row>
    <row r="154" spans="1:13" ht="15.75" thickBot="1">
      <c r="A154" s="43"/>
      <c r="B154" s="49"/>
      <c r="C154" s="44"/>
      <c r="D154" s="45"/>
      <c r="E154" s="46"/>
      <c r="F154" s="47"/>
      <c r="G154" s="48"/>
      <c r="H154" s="47"/>
      <c r="I154" s="130"/>
      <c r="J154" s="130"/>
      <c r="K154" s="130"/>
    </row>
    <row r="155" spans="1:13" ht="15.75" thickBot="1">
      <c r="A155" s="131"/>
      <c r="B155" s="132" t="s">
        <v>102</v>
      </c>
      <c r="C155" s="122"/>
      <c r="D155" s="133"/>
      <c r="E155" s="134"/>
      <c r="F155" s="135"/>
      <c r="G155" s="136"/>
      <c r="H155" s="135"/>
      <c r="I155" s="135"/>
      <c r="J155" s="135"/>
      <c r="K155" s="135"/>
      <c r="L155" s="123"/>
      <c r="M155" s="44"/>
    </row>
    <row r="156" spans="1:13">
      <c r="A156" s="113">
        <v>1</v>
      </c>
      <c r="B156" s="156" t="s">
        <v>103</v>
      </c>
      <c r="C156" s="157"/>
      <c r="D156" s="158"/>
      <c r="E156" s="159"/>
      <c r="F156" s="160"/>
      <c r="G156" s="161"/>
      <c r="H156" s="160"/>
      <c r="I156" s="160"/>
      <c r="J156" s="160"/>
      <c r="K156" s="160"/>
      <c r="L156" s="162"/>
      <c r="M156" s="44"/>
    </row>
    <row r="157" spans="1:13">
      <c r="A157" s="114">
        <v>2</v>
      </c>
      <c r="B157" s="163" t="s">
        <v>104</v>
      </c>
      <c r="C157" s="44"/>
      <c r="D157" s="45"/>
      <c r="E157" s="46"/>
      <c r="F157" s="47"/>
      <c r="G157" s="48"/>
      <c r="H157" s="47"/>
      <c r="I157" s="47"/>
      <c r="J157" s="47"/>
      <c r="K157" s="47"/>
      <c r="L157" s="81"/>
      <c r="M157" s="44"/>
    </row>
    <row r="158" spans="1:13">
      <c r="A158" s="115">
        <v>3</v>
      </c>
      <c r="B158" s="164" t="s">
        <v>105</v>
      </c>
      <c r="C158" s="87"/>
      <c r="D158" s="137"/>
      <c r="E158" s="138"/>
      <c r="F158" s="139"/>
      <c r="G158" s="140"/>
      <c r="H158" s="139"/>
      <c r="I158" s="139"/>
      <c r="J158" s="139"/>
      <c r="K158" s="139"/>
      <c r="L158" s="90"/>
      <c r="M158" s="44"/>
    </row>
    <row r="159" spans="1:13">
      <c r="A159" s="114">
        <v>4</v>
      </c>
      <c r="B159" s="163" t="s">
        <v>106</v>
      </c>
      <c r="C159" s="44"/>
      <c r="D159" s="45"/>
      <c r="E159" s="46"/>
      <c r="F159" s="47"/>
      <c r="G159" s="48"/>
      <c r="H159" s="47"/>
      <c r="I159" s="47"/>
      <c r="J159" s="47"/>
      <c r="K159" s="47"/>
      <c r="L159" s="81"/>
      <c r="M159" s="44"/>
    </row>
    <row r="160" spans="1:13">
      <c r="A160" s="115">
        <v>5</v>
      </c>
      <c r="B160" s="164" t="s">
        <v>107</v>
      </c>
      <c r="C160" s="87"/>
      <c r="D160" s="137"/>
      <c r="E160" s="138"/>
      <c r="F160" s="139"/>
      <c r="G160" s="140"/>
      <c r="H160" s="139"/>
      <c r="I160" s="139"/>
      <c r="J160" s="139"/>
      <c r="K160" s="139"/>
      <c r="L160" s="90"/>
      <c r="M160" s="44"/>
    </row>
    <row r="161" spans="1:16">
      <c r="A161" s="114">
        <v>6</v>
      </c>
      <c r="B161" s="163" t="s">
        <v>195</v>
      </c>
      <c r="C161" s="44"/>
      <c r="D161" s="45"/>
      <c r="E161" s="46"/>
      <c r="F161" s="47"/>
      <c r="G161" s="48"/>
      <c r="H161" s="47"/>
      <c r="I161" s="47"/>
      <c r="J161" s="47"/>
      <c r="K161" s="47"/>
      <c r="L161" s="81"/>
      <c r="M161" s="44"/>
    </row>
    <row r="162" spans="1:16">
      <c r="A162" s="114"/>
      <c r="B162" s="163" t="s">
        <v>194</v>
      </c>
      <c r="C162" s="44"/>
      <c r="D162" s="45"/>
      <c r="E162" s="46"/>
      <c r="F162" s="47"/>
      <c r="G162" s="48"/>
      <c r="H162" s="47"/>
      <c r="I162" s="47"/>
      <c r="J162" s="47"/>
      <c r="K162" s="47"/>
      <c r="L162" s="81"/>
      <c r="M162" s="44"/>
    </row>
    <row r="163" spans="1:16" ht="15" thickBot="1">
      <c r="A163" s="141">
        <v>7</v>
      </c>
      <c r="B163" s="165" t="s">
        <v>108</v>
      </c>
      <c r="C163" s="142"/>
      <c r="D163" s="142"/>
      <c r="E163" s="142"/>
      <c r="F163" s="142"/>
      <c r="G163" s="142"/>
      <c r="H163" s="142"/>
      <c r="I163" s="142"/>
      <c r="J163" s="142"/>
      <c r="K163" s="142"/>
      <c r="L163" s="143"/>
      <c r="M163" s="44"/>
    </row>
    <row r="164" spans="1:16" ht="15">
      <c r="A164" s="52"/>
      <c r="B164" s="53"/>
      <c r="D164" s="3"/>
      <c r="E164" s="4"/>
      <c r="F164" s="10"/>
      <c r="G164" s="54"/>
      <c r="H164" s="10"/>
      <c r="I164" s="10"/>
      <c r="J164" s="10"/>
      <c r="K164" s="10"/>
    </row>
    <row r="166" spans="1:16" ht="15.75">
      <c r="A166" s="217" t="s">
        <v>303</v>
      </c>
      <c r="B166" s="229"/>
      <c r="C166" s="230"/>
      <c r="D166" s="231"/>
      <c r="E166" s="232"/>
      <c r="F166" s="219"/>
      <c r="G166" s="219"/>
      <c r="H166" s="219"/>
      <c r="I166" s="219"/>
      <c r="J166" s="219"/>
      <c r="K166" s="219"/>
      <c r="L166" s="219"/>
      <c r="M166" s="219"/>
      <c r="N166" s="219"/>
      <c r="O166" s="222"/>
    </row>
    <row r="167" spans="1:16">
      <c r="B167" s="242"/>
      <c r="C167" s="87"/>
      <c r="D167" s="88"/>
      <c r="E167" s="139"/>
      <c r="F167" s="87"/>
      <c r="G167" s="87"/>
      <c r="H167" s="87"/>
      <c r="I167" s="87"/>
      <c r="J167" s="87"/>
      <c r="K167" s="87"/>
      <c r="L167" s="87"/>
      <c r="M167" s="87"/>
      <c r="N167" s="87"/>
      <c r="O167" s="228"/>
    </row>
    <row r="168" spans="1:16" ht="25.5">
      <c r="A168" s="170" t="s">
        <v>200</v>
      </c>
      <c r="B168" s="233" t="s">
        <v>0</v>
      </c>
      <c r="C168" s="234" t="s">
        <v>201</v>
      </c>
      <c r="D168" s="234" t="s">
        <v>32</v>
      </c>
      <c r="E168" s="234" t="s">
        <v>33</v>
      </c>
      <c r="F168" s="235" t="s">
        <v>202</v>
      </c>
      <c r="G168" s="236" t="s">
        <v>203</v>
      </c>
      <c r="H168" s="237" t="s">
        <v>204</v>
      </c>
      <c r="I168" s="238" t="s">
        <v>205</v>
      </c>
      <c r="J168" s="239" t="s">
        <v>206</v>
      </c>
      <c r="K168" s="239" t="s">
        <v>207</v>
      </c>
      <c r="L168" s="240" t="s">
        <v>208</v>
      </c>
      <c r="M168" s="239" t="s">
        <v>209</v>
      </c>
      <c r="N168" s="241" t="s">
        <v>210</v>
      </c>
      <c r="O168" s="240" t="s">
        <v>48</v>
      </c>
      <c r="P168"/>
    </row>
    <row r="169" spans="1:16">
      <c r="A169" s="199">
        <v>1</v>
      </c>
      <c r="B169" s="198" t="s">
        <v>211</v>
      </c>
      <c r="C169" s="197"/>
      <c r="D169" s="169"/>
      <c r="E169" s="196"/>
      <c r="F169" s="75" t="s">
        <v>212</v>
      </c>
      <c r="G169" s="203" t="s">
        <v>34</v>
      </c>
      <c r="H169" s="200">
        <v>25</v>
      </c>
      <c r="I169" s="169"/>
      <c r="J169" s="171">
        <v>0</v>
      </c>
      <c r="K169" s="172">
        <v>0.08</v>
      </c>
      <c r="L169" s="173">
        <v>0</v>
      </c>
      <c r="M169" s="205">
        <v>0</v>
      </c>
      <c r="N169" s="171">
        <v>0</v>
      </c>
      <c r="O169" s="174">
        <v>0</v>
      </c>
      <c r="P169"/>
    </row>
    <row r="170" spans="1:16">
      <c r="A170" s="199">
        <v>2</v>
      </c>
      <c r="B170" s="198" t="s">
        <v>213</v>
      </c>
      <c r="C170" s="197"/>
      <c r="D170" s="169"/>
      <c r="E170" s="196"/>
      <c r="F170" s="75" t="s">
        <v>212</v>
      </c>
      <c r="G170" s="203" t="s">
        <v>34</v>
      </c>
      <c r="H170" s="200">
        <v>5</v>
      </c>
      <c r="I170" s="169"/>
      <c r="J170" s="171">
        <v>0</v>
      </c>
      <c r="K170" s="172">
        <v>0.08</v>
      </c>
      <c r="L170" s="173">
        <v>0</v>
      </c>
      <c r="M170" s="205">
        <v>0</v>
      </c>
      <c r="N170" s="171">
        <v>0</v>
      </c>
      <c r="O170" s="174">
        <v>0</v>
      </c>
      <c r="P170"/>
    </row>
    <row r="171" spans="1:16" ht="25.5">
      <c r="A171" s="199">
        <v>3</v>
      </c>
      <c r="B171" s="198" t="s">
        <v>214</v>
      </c>
      <c r="C171" s="197"/>
      <c r="D171" s="169"/>
      <c r="E171" s="196"/>
      <c r="F171" s="75" t="s">
        <v>212</v>
      </c>
      <c r="G171" s="203" t="s">
        <v>34</v>
      </c>
      <c r="H171" s="200">
        <v>30</v>
      </c>
      <c r="I171" s="169"/>
      <c r="J171" s="171">
        <v>0</v>
      </c>
      <c r="K171" s="172">
        <v>0.08</v>
      </c>
      <c r="L171" s="204">
        <v>0</v>
      </c>
      <c r="M171" s="205">
        <v>0</v>
      </c>
      <c r="N171" s="171">
        <v>0</v>
      </c>
      <c r="O171" s="174">
        <v>0</v>
      </c>
      <c r="P171"/>
    </row>
    <row r="172" spans="1:16">
      <c r="A172" s="199">
        <v>4</v>
      </c>
      <c r="B172" s="198" t="s">
        <v>215</v>
      </c>
      <c r="C172" s="197"/>
      <c r="D172" s="169"/>
      <c r="E172" s="196"/>
      <c r="F172" s="75" t="s">
        <v>212</v>
      </c>
      <c r="G172" s="203" t="s">
        <v>34</v>
      </c>
      <c r="H172" s="200">
        <v>15</v>
      </c>
      <c r="I172" s="169"/>
      <c r="J172" s="171">
        <v>0</v>
      </c>
      <c r="K172" s="172">
        <v>0.08</v>
      </c>
      <c r="L172" s="204">
        <v>0</v>
      </c>
      <c r="M172" s="205">
        <v>0</v>
      </c>
      <c r="N172" s="171">
        <v>0</v>
      </c>
      <c r="O172" s="174">
        <v>0</v>
      </c>
      <c r="P172"/>
    </row>
    <row r="173" spans="1:16">
      <c r="A173" s="199">
        <v>5</v>
      </c>
      <c r="B173" s="198" t="s">
        <v>216</v>
      </c>
      <c r="C173" s="197"/>
      <c r="D173" s="169"/>
      <c r="E173" s="196"/>
      <c r="F173" s="75" t="s">
        <v>212</v>
      </c>
      <c r="G173" s="203" t="s">
        <v>34</v>
      </c>
      <c r="H173" s="200">
        <v>10</v>
      </c>
      <c r="I173" s="169"/>
      <c r="J173" s="171">
        <v>0</v>
      </c>
      <c r="K173" s="172">
        <v>0.08</v>
      </c>
      <c r="L173" s="173">
        <v>0</v>
      </c>
      <c r="M173" s="205">
        <v>0</v>
      </c>
      <c r="N173" s="171">
        <v>0</v>
      </c>
      <c r="O173" s="174">
        <v>0</v>
      </c>
      <c r="P173"/>
    </row>
    <row r="174" spans="1:16">
      <c r="A174" s="199">
        <v>6</v>
      </c>
      <c r="B174" s="198" t="s">
        <v>217</v>
      </c>
      <c r="C174" s="197"/>
      <c r="D174" s="169"/>
      <c r="E174" s="196"/>
      <c r="F174" s="75" t="s">
        <v>212</v>
      </c>
      <c r="G174" s="203" t="s">
        <v>34</v>
      </c>
      <c r="H174" s="200">
        <v>5</v>
      </c>
      <c r="I174" s="169"/>
      <c r="J174" s="171">
        <v>0</v>
      </c>
      <c r="K174" s="172">
        <v>0.08</v>
      </c>
      <c r="L174" s="173">
        <v>0</v>
      </c>
      <c r="M174" s="205">
        <v>0</v>
      </c>
      <c r="N174" s="171">
        <v>0</v>
      </c>
      <c r="O174" s="174">
        <v>0</v>
      </c>
      <c r="P174"/>
    </row>
    <row r="175" spans="1:16">
      <c r="A175" s="199">
        <v>7</v>
      </c>
      <c r="B175" s="198" t="s">
        <v>218</v>
      </c>
      <c r="C175" s="197"/>
      <c r="D175" s="169"/>
      <c r="E175" s="196"/>
      <c r="F175" s="75" t="s">
        <v>212</v>
      </c>
      <c r="G175" s="203" t="s">
        <v>34</v>
      </c>
      <c r="H175" s="200">
        <v>5</v>
      </c>
      <c r="I175" s="169"/>
      <c r="J175" s="171">
        <v>0</v>
      </c>
      <c r="K175" s="172">
        <v>0.08</v>
      </c>
      <c r="L175" s="173">
        <v>0</v>
      </c>
      <c r="M175" s="205">
        <v>0</v>
      </c>
      <c r="N175" s="171">
        <v>0</v>
      </c>
      <c r="O175" s="174">
        <v>0</v>
      </c>
      <c r="P175"/>
    </row>
    <row r="176" spans="1:16">
      <c r="A176" s="199">
        <v>8</v>
      </c>
      <c r="B176" s="198" t="s">
        <v>219</v>
      </c>
      <c r="C176" s="197"/>
      <c r="D176" s="169"/>
      <c r="E176" s="196"/>
      <c r="F176" s="75" t="s">
        <v>212</v>
      </c>
      <c r="G176" s="203" t="s">
        <v>34</v>
      </c>
      <c r="H176" s="200">
        <v>5</v>
      </c>
      <c r="I176" s="169"/>
      <c r="J176" s="171">
        <v>0</v>
      </c>
      <c r="K176" s="172">
        <v>0.08</v>
      </c>
      <c r="L176" s="173">
        <v>0</v>
      </c>
      <c r="M176" s="205">
        <v>0</v>
      </c>
      <c r="N176" s="171">
        <v>0</v>
      </c>
      <c r="O176" s="174">
        <v>0</v>
      </c>
      <c r="P176"/>
    </row>
    <row r="177" spans="1:16">
      <c r="A177" s="199">
        <v>9</v>
      </c>
      <c r="B177" s="198" t="s">
        <v>220</v>
      </c>
      <c r="C177" s="197"/>
      <c r="D177" s="169"/>
      <c r="E177" s="196"/>
      <c r="F177" s="75" t="s">
        <v>212</v>
      </c>
      <c r="G177" s="203" t="s">
        <v>34</v>
      </c>
      <c r="H177" s="200">
        <v>5</v>
      </c>
      <c r="I177" s="169"/>
      <c r="J177" s="171">
        <v>0</v>
      </c>
      <c r="K177" s="172">
        <v>0.08</v>
      </c>
      <c r="L177" s="173">
        <v>0</v>
      </c>
      <c r="M177" s="205">
        <v>0</v>
      </c>
      <c r="N177" s="171">
        <v>0</v>
      </c>
      <c r="O177" s="174">
        <v>0</v>
      </c>
      <c r="P177"/>
    </row>
    <row r="178" spans="1:16">
      <c r="A178" s="199">
        <v>10</v>
      </c>
      <c r="B178" s="198" t="s">
        <v>221</v>
      </c>
      <c r="C178" s="197"/>
      <c r="D178" s="169"/>
      <c r="E178" s="196"/>
      <c r="F178" s="75" t="s">
        <v>212</v>
      </c>
      <c r="G178" s="203" t="s">
        <v>34</v>
      </c>
      <c r="H178" s="200">
        <v>2</v>
      </c>
      <c r="I178" s="169"/>
      <c r="J178" s="171">
        <v>0</v>
      </c>
      <c r="K178" s="172">
        <v>0.08</v>
      </c>
      <c r="L178" s="173">
        <v>0</v>
      </c>
      <c r="M178" s="205">
        <v>0</v>
      </c>
      <c r="N178" s="171">
        <v>0</v>
      </c>
      <c r="O178" s="174">
        <v>0</v>
      </c>
      <c r="P178"/>
    </row>
    <row r="179" spans="1:16">
      <c r="A179" s="199">
        <v>11</v>
      </c>
      <c r="B179" s="198" t="s">
        <v>222</v>
      </c>
      <c r="C179" s="197"/>
      <c r="D179" s="169"/>
      <c r="E179" s="196"/>
      <c r="F179" s="75" t="s">
        <v>212</v>
      </c>
      <c r="G179" s="203" t="s">
        <v>34</v>
      </c>
      <c r="H179" s="200">
        <v>2</v>
      </c>
      <c r="I179" s="169"/>
      <c r="J179" s="171">
        <v>0</v>
      </c>
      <c r="K179" s="172">
        <v>0.08</v>
      </c>
      <c r="L179" s="173">
        <v>0</v>
      </c>
      <c r="M179" s="205">
        <v>0</v>
      </c>
      <c r="N179" s="171">
        <v>0</v>
      </c>
      <c r="O179" s="174">
        <v>0</v>
      </c>
      <c r="P179"/>
    </row>
    <row r="180" spans="1:16">
      <c r="A180" s="199">
        <v>12</v>
      </c>
      <c r="B180" s="198" t="s">
        <v>223</v>
      </c>
      <c r="C180" s="197"/>
      <c r="D180" s="169"/>
      <c r="E180" s="196"/>
      <c r="F180" s="75" t="s">
        <v>212</v>
      </c>
      <c r="G180" s="203" t="s">
        <v>34</v>
      </c>
      <c r="H180" s="200">
        <v>5</v>
      </c>
      <c r="I180" s="169"/>
      <c r="J180" s="171">
        <v>0</v>
      </c>
      <c r="K180" s="172">
        <v>0.08</v>
      </c>
      <c r="L180" s="173">
        <v>0</v>
      </c>
      <c r="M180" s="205">
        <v>0</v>
      </c>
      <c r="N180" s="171">
        <v>0</v>
      </c>
      <c r="O180" s="174">
        <v>0</v>
      </c>
      <c r="P180"/>
    </row>
    <row r="181" spans="1:16">
      <c r="A181" s="199">
        <v>13</v>
      </c>
      <c r="B181" s="198" t="s">
        <v>224</v>
      </c>
      <c r="C181" s="197"/>
      <c r="D181" s="169"/>
      <c r="E181" s="196"/>
      <c r="F181" s="75" t="s">
        <v>212</v>
      </c>
      <c r="G181" s="203" t="s">
        <v>34</v>
      </c>
      <c r="H181" s="200">
        <v>30</v>
      </c>
      <c r="I181" s="169"/>
      <c r="J181" s="171">
        <v>0</v>
      </c>
      <c r="K181" s="172">
        <v>0.08</v>
      </c>
      <c r="L181" s="173">
        <v>0</v>
      </c>
      <c r="M181" s="205">
        <v>0</v>
      </c>
      <c r="N181" s="171">
        <v>0</v>
      </c>
      <c r="O181" s="174">
        <v>0</v>
      </c>
      <c r="P181"/>
    </row>
    <row r="182" spans="1:16">
      <c r="A182" s="199">
        <v>14</v>
      </c>
      <c r="B182" s="198" t="s">
        <v>225</v>
      </c>
      <c r="C182" s="197"/>
      <c r="D182" s="169"/>
      <c r="E182" s="196"/>
      <c r="F182" s="75" t="s">
        <v>212</v>
      </c>
      <c r="G182" s="203" t="s">
        <v>34</v>
      </c>
      <c r="H182" s="200">
        <v>5</v>
      </c>
      <c r="I182" s="169"/>
      <c r="J182" s="171">
        <v>0</v>
      </c>
      <c r="K182" s="172">
        <v>0.08</v>
      </c>
      <c r="L182" s="173">
        <v>0</v>
      </c>
      <c r="M182" s="205">
        <v>0</v>
      </c>
      <c r="N182" s="171">
        <v>0</v>
      </c>
      <c r="O182" s="174">
        <v>0</v>
      </c>
      <c r="P182"/>
    </row>
    <row r="183" spans="1:16">
      <c r="A183" s="199">
        <v>15</v>
      </c>
      <c r="B183" s="198" t="s">
        <v>226</v>
      </c>
      <c r="C183" s="197"/>
      <c r="D183" s="169"/>
      <c r="E183" s="196"/>
      <c r="F183" s="75" t="s">
        <v>212</v>
      </c>
      <c r="G183" s="203" t="s">
        <v>34</v>
      </c>
      <c r="H183" s="200">
        <v>25</v>
      </c>
      <c r="I183" s="169"/>
      <c r="J183" s="171">
        <v>0</v>
      </c>
      <c r="K183" s="172">
        <v>0.08</v>
      </c>
      <c r="L183" s="173">
        <v>0</v>
      </c>
      <c r="M183" s="205">
        <v>0</v>
      </c>
      <c r="N183" s="171">
        <v>0</v>
      </c>
      <c r="O183" s="174">
        <v>0</v>
      </c>
      <c r="P183"/>
    </row>
    <row r="184" spans="1:16">
      <c r="A184" s="199">
        <v>16</v>
      </c>
      <c r="B184" s="198" t="s">
        <v>227</v>
      </c>
      <c r="C184" s="197"/>
      <c r="D184" s="169"/>
      <c r="E184" s="196"/>
      <c r="F184" s="75" t="s">
        <v>212</v>
      </c>
      <c r="G184" s="203" t="s">
        <v>34</v>
      </c>
      <c r="H184" s="200">
        <v>5</v>
      </c>
      <c r="I184" s="169"/>
      <c r="J184" s="171">
        <v>0</v>
      </c>
      <c r="K184" s="172">
        <v>0.08</v>
      </c>
      <c r="L184" s="173">
        <v>0</v>
      </c>
      <c r="M184" s="205">
        <v>0</v>
      </c>
      <c r="N184" s="171">
        <v>0</v>
      </c>
      <c r="O184" s="174">
        <v>0</v>
      </c>
      <c r="P184"/>
    </row>
    <row r="185" spans="1:16">
      <c r="A185" s="199">
        <v>17</v>
      </c>
      <c r="B185" s="198" t="s">
        <v>228</v>
      </c>
      <c r="C185" s="197"/>
      <c r="D185" s="169"/>
      <c r="E185" s="196"/>
      <c r="F185" s="75" t="s">
        <v>212</v>
      </c>
      <c r="G185" s="203" t="s">
        <v>34</v>
      </c>
      <c r="H185" s="200">
        <v>30</v>
      </c>
      <c r="I185" s="169"/>
      <c r="J185" s="171">
        <v>0</v>
      </c>
      <c r="K185" s="172">
        <v>0.08</v>
      </c>
      <c r="L185" s="173">
        <v>0</v>
      </c>
      <c r="M185" s="205">
        <v>0</v>
      </c>
      <c r="N185" s="171">
        <v>0</v>
      </c>
      <c r="O185" s="174">
        <v>0</v>
      </c>
      <c r="P185"/>
    </row>
    <row r="186" spans="1:16">
      <c r="A186" s="199">
        <v>18</v>
      </c>
      <c r="B186" s="198" t="s">
        <v>229</v>
      </c>
      <c r="C186" s="197"/>
      <c r="D186" s="169"/>
      <c r="E186" s="196"/>
      <c r="F186" s="75" t="s">
        <v>212</v>
      </c>
      <c r="G186" s="203" t="s">
        <v>34</v>
      </c>
      <c r="H186" s="200">
        <v>30</v>
      </c>
      <c r="I186" s="169"/>
      <c r="J186" s="171">
        <v>0</v>
      </c>
      <c r="K186" s="172">
        <v>0.08</v>
      </c>
      <c r="L186" s="173">
        <v>0</v>
      </c>
      <c r="M186" s="205">
        <v>0</v>
      </c>
      <c r="N186" s="171">
        <v>0</v>
      </c>
      <c r="O186" s="174">
        <v>0</v>
      </c>
      <c r="P186"/>
    </row>
    <row r="187" spans="1:16">
      <c r="A187" s="199">
        <v>19</v>
      </c>
      <c r="B187" s="198" t="s">
        <v>230</v>
      </c>
      <c r="C187" s="197"/>
      <c r="D187" s="169"/>
      <c r="E187" s="196"/>
      <c r="F187" s="75" t="s">
        <v>212</v>
      </c>
      <c r="G187" s="203" t="s">
        <v>34</v>
      </c>
      <c r="H187" s="200">
        <v>30</v>
      </c>
      <c r="I187" s="169"/>
      <c r="J187" s="171">
        <v>0</v>
      </c>
      <c r="K187" s="172">
        <v>0.08</v>
      </c>
      <c r="L187" s="173">
        <v>0</v>
      </c>
      <c r="M187" s="205">
        <v>0</v>
      </c>
      <c r="N187" s="171">
        <v>0</v>
      </c>
      <c r="O187" s="174">
        <v>0</v>
      </c>
      <c r="P187"/>
    </row>
    <row r="188" spans="1:16">
      <c r="A188" s="199">
        <v>20</v>
      </c>
      <c r="B188" s="198" t="s">
        <v>231</v>
      </c>
      <c r="C188" s="197"/>
      <c r="D188" s="169"/>
      <c r="E188" s="196"/>
      <c r="F188" s="75" t="s">
        <v>212</v>
      </c>
      <c r="G188" s="203" t="s">
        <v>34</v>
      </c>
      <c r="H188" s="200">
        <v>30</v>
      </c>
      <c r="I188" s="169"/>
      <c r="J188" s="171">
        <v>0</v>
      </c>
      <c r="K188" s="172">
        <v>0.08</v>
      </c>
      <c r="L188" s="173">
        <v>0</v>
      </c>
      <c r="M188" s="205">
        <v>0</v>
      </c>
      <c r="N188" s="171">
        <v>0</v>
      </c>
      <c r="O188" s="174">
        <v>0</v>
      </c>
      <c r="P188"/>
    </row>
    <row r="189" spans="1:16">
      <c r="A189" s="199">
        <v>21</v>
      </c>
      <c r="B189" s="198" t="s">
        <v>232</v>
      </c>
      <c r="C189" s="197"/>
      <c r="D189" s="169"/>
      <c r="E189" s="196"/>
      <c r="F189" s="75" t="s">
        <v>212</v>
      </c>
      <c r="G189" s="203" t="s">
        <v>34</v>
      </c>
      <c r="H189" s="200">
        <v>30</v>
      </c>
      <c r="I189" s="169"/>
      <c r="J189" s="171">
        <v>0</v>
      </c>
      <c r="K189" s="172">
        <v>0.08</v>
      </c>
      <c r="L189" s="173">
        <v>0</v>
      </c>
      <c r="M189" s="205">
        <v>0</v>
      </c>
      <c r="N189" s="171">
        <v>0</v>
      </c>
      <c r="O189" s="174">
        <v>0</v>
      </c>
      <c r="P189"/>
    </row>
    <row r="190" spans="1:16">
      <c r="A190" s="199">
        <v>22</v>
      </c>
      <c r="B190" s="198" t="s">
        <v>233</v>
      </c>
      <c r="C190" s="197"/>
      <c r="D190" s="169"/>
      <c r="E190" s="196"/>
      <c r="F190" s="75" t="s">
        <v>212</v>
      </c>
      <c r="G190" s="203" t="s">
        <v>34</v>
      </c>
      <c r="H190" s="200">
        <v>5</v>
      </c>
      <c r="I190" s="169"/>
      <c r="J190" s="171">
        <v>0</v>
      </c>
      <c r="K190" s="172">
        <v>0.08</v>
      </c>
      <c r="L190" s="173">
        <v>0</v>
      </c>
      <c r="M190" s="205">
        <v>0</v>
      </c>
      <c r="N190" s="171">
        <v>0</v>
      </c>
      <c r="O190" s="174">
        <v>0</v>
      </c>
      <c r="P190"/>
    </row>
    <row r="191" spans="1:16">
      <c r="A191" s="199">
        <v>23</v>
      </c>
      <c r="B191" s="198" t="s">
        <v>234</v>
      </c>
      <c r="C191" s="197"/>
      <c r="D191" s="169"/>
      <c r="E191" s="196"/>
      <c r="F191" s="75" t="s">
        <v>212</v>
      </c>
      <c r="G191" s="203" t="s">
        <v>34</v>
      </c>
      <c r="H191" s="200">
        <v>30</v>
      </c>
      <c r="I191" s="169"/>
      <c r="J191" s="171">
        <v>0</v>
      </c>
      <c r="K191" s="172">
        <v>0.08</v>
      </c>
      <c r="L191" s="173">
        <v>0</v>
      </c>
      <c r="M191" s="205">
        <v>0</v>
      </c>
      <c r="N191" s="171">
        <v>0</v>
      </c>
      <c r="O191" s="174">
        <v>0</v>
      </c>
      <c r="P191"/>
    </row>
    <row r="192" spans="1:16">
      <c r="A192" s="199">
        <v>24</v>
      </c>
      <c r="B192" s="198" t="s">
        <v>235</v>
      </c>
      <c r="C192" s="197"/>
      <c r="D192" s="169"/>
      <c r="E192" s="196"/>
      <c r="F192" s="75" t="s">
        <v>212</v>
      </c>
      <c r="G192" s="203" t="s">
        <v>34</v>
      </c>
      <c r="H192" s="200">
        <v>10</v>
      </c>
      <c r="I192" s="169"/>
      <c r="J192" s="171">
        <v>0</v>
      </c>
      <c r="K192" s="172">
        <v>0.08</v>
      </c>
      <c r="L192" s="173">
        <v>0</v>
      </c>
      <c r="M192" s="205">
        <v>0</v>
      </c>
      <c r="N192" s="171">
        <v>0</v>
      </c>
      <c r="O192" s="174">
        <v>0</v>
      </c>
      <c r="P192"/>
    </row>
    <row r="193" spans="1:16">
      <c r="A193" s="199">
        <v>25</v>
      </c>
      <c r="B193" s="198" t="s">
        <v>236</v>
      </c>
      <c r="C193" s="197"/>
      <c r="D193" s="169"/>
      <c r="E193" s="196"/>
      <c r="F193" s="75" t="s">
        <v>212</v>
      </c>
      <c r="G193" s="203" t="s">
        <v>34</v>
      </c>
      <c r="H193" s="200">
        <v>5</v>
      </c>
      <c r="I193" s="169"/>
      <c r="J193" s="171">
        <v>0</v>
      </c>
      <c r="K193" s="172">
        <v>0.08</v>
      </c>
      <c r="L193" s="173">
        <v>0</v>
      </c>
      <c r="M193" s="205">
        <v>0</v>
      </c>
      <c r="N193" s="171">
        <v>0</v>
      </c>
      <c r="O193" s="174">
        <v>0</v>
      </c>
      <c r="P193"/>
    </row>
    <row r="194" spans="1:16">
      <c r="A194" s="199">
        <v>26</v>
      </c>
      <c r="B194" s="198" t="s">
        <v>237</v>
      </c>
      <c r="C194" s="197"/>
      <c r="D194" s="169"/>
      <c r="E194" s="196"/>
      <c r="F194" s="75" t="s">
        <v>212</v>
      </c>
      <c r="G194" s="203" t="s">
        <v>34</v>
      </c>
      <c r="H194" s="200">
        <v>5</v>
      </c>
      <c r="I194" s="169"/>
      <c r="J194" s="171">
        <v>0</v>
      </c>
      <c r="K194" s="172">
        <v>0.08</v>
      </c>
      <c r="L194" s="173">
        <v>0</v>
      </c>
      <c r="M194" s="205">
        <v>0</v>
      </c>
      <c r="N194" s="171">
        <v>0</v>
      </c>
      <c r="O194" s="174">
        <v>0</v>
      </c>
      <c r="P194"/>
    </row>
    <row r="195" spans="1:16">
      <c r="A195" s="199">
        <v>27</v>
      </c>
      <c r="B195" s="198" t="s">
        <v>238</v>
      </c>
      <c r="C195" s="197"/>
      <c r="D195" s="169"/>
      <c r="E195" s="196"/>
      <c r="F195" s="75" t="s">
        <v>212</v>
      </c>
      <c r="G195" s="203" t="s">
        <v>34</v>
      </c>
      <c r="H195" s="200">
        <v>30</v>
      </c>
      <c r="I195" s="169"/>
      <c r="J195" s="171">
        <v>0</v>
      </c>
      <c r="K195" s="172">
        <v>0.08</v>
      </c>
      <c r="L195" s="173">
        <v>0</v>
      </c>
      <c r="M195" s="205">
        <v>0</v>
      </c>
      <c r="N195" s="171">
        <v>0</v>
      </c>
      <c r="O195" s="174">
        <v>0</v>
      </c>
      <c r="P195"/>
    </row>
    <row r="196" spans="1:16">
      <c r="A196" s="199">
        <v>28</v>
      </c>
      <c r="B196" s="198" t="s">
        <v>239</v>
      </c>
      <c r="C196" s="197"/>
      <c r="D196" s="169"/>
      <c r="E196" s="196"/>
      <c r="F196" s="75" t="s">
        <v>212</v>
      </c>
      <c r="G196" s="203" t="s">
        <v>34</v>
      </c>
      <c r="H196" s="200">
        <v>15</v>
      </c>
      <c r="I196" s="169"/>
      <c r="J196" s="171">
        <v>0</v>
      </c>
      <c r="K196" s="172">
        <v>0.08</v>
      </c>
      <c r="L196" s="173">
        <v>0</v>
      </c>
      <c r="M196" s="205">
        <v>0</v>
      </c>
      <c r="N196" s="171">
        <v>0</v>
      </c>
      <c r="O196" s="174">
        <v>0</v>
      </c>
      <c r="P196"/>
    </row>
    <row r="197" spans="1:16">
      <c r="A197" s="199">
        <v>29</v>
      </c>
      <c r="B197" s="198" t="s">
        <v>240</v>
      </c>
      <c r="C197" s="197"/>
      <c r="D197" s="169"/>
      <c r="E197" s="196"/>
      <c r="F197" s="75" t="s">
        <v>212</v>
      </c>
      <c r="G197" s="203" t="s">
        <v>34</v>
      </c>
      <c r="H197" s="200">
        <v>25</v>
      </c>
      <c r="I197" s="169"/>
      <c r="J197" s="171">
        <v>0</v>
      </c>
      <c r="K197" s="172">
        <v>0.08</v>
      </c>
      <c r="L197" s="173">
        <v>0</v>
      </c>
      <c r="M197" s="205">
        <v>0</v>
      </c>
      <c r="N197" s="171">
        <v>0</v>
      </c>
      <c r="O197" s="174">
        <v>0</v>
      </c>
      <c r="P197"/>
    </row>
    <row r="198" spans="1:16">
      <c r="A198" s="199">
        <v>30</v>
      </c>
      <c r="B198" s="198" t="s">
        <v>241</v>
      </c>
      <c r="C198" s="197"/>
      <c r="D198" s="169"/>
      <c r="E198" s="196"/>
      <c r="F198" s="75" t="s">
        <v>212</v>
      </c>
      <c r="G198" s="203" t="s">
        <v>34</v>
      </c>
      <c r="H198" s="200">
        <v>5</v>
      </c>
      <c r="I198" s="169"/>
      <c r="J198" s="171">
        <v>0</v>
      </c>
      <c r="K198" s="172">
        <v>0.08</v>
      </c>
      <c r="L198" s="173">
        <v>0</v>
      </c>
      <c r="M198" s="205">
        <v>0</v>
      </c>
      <c r="N198" s="171">
        <v>0</v>
      </c>
      <c r="O198" s="174">
        <v>0</v>
      </c>
      <c r="P198"/>
    </row>
    <row r="199" spans="1:16">
      <c r="A199" s="199">
        <v>31</v>
      </c>
      <c r="B199" s="198" t="s">
        <v>242</v>
      </c>
      <c r="C199" s="197"/>
      <c r="D199" s="169"/>
      <c r="E199" s="196"/>
      <c r="F199" s="75" t="s">
        <v>212</v>
      </c>
      <c r="G199" s="203" t="s">
        <v>34</v>
      </c>
      <c r="H199" s="200">
        <v>30</v>
      </c>
      <c r="I199" s="169"/>
      <c r="J199" s="171">
        <v>0</v>
      </c>
      <c r="K199" s="172">
        <v>0.08</v>
      </c>
      <c r="L199" s="173">
        <v>0</v>
      </c>
      <c r="M199" s="205">
        <v>0</v>
      </c>
      <c r="N199" s="171">
        <v>0</v>
      </c>
      <c r="O199" s="174">
        <v>0</v>
      </c>
      <c r="P199"/>
    </row>
    <row r="200" spans="1:16">
      <c r="A200" s="199">
        <v>32</v>
      </c>
      <c r="B200" s="198" t="s">
        <v>243</v>
      </c>
      <c r="C200" s="197"/>
      <c r="D200" s="169"/>
      <c r="E200" s="196"/>
      <c r="F200" s="75" t="s">
        <v>212</v>
      </c>
      <c r="G200" s="203" t="s">
        <v>34</v>
      </c>
      <c r="H200" s="200">
        <v>15</v>
      </c>
      <c r="I200" s="169"/>
      <c r="J200" s="171">
        <v>0</v>
      </c>
      <c r="K200" s="172">
        <v>0.08</v>
      </c>
      <c r="L200" s="173">
        <v>0</v>
      </c>
      <c r="M200" s="205">
        <v>0</v>
      </c>
      <c r="N200" s="171">
        <v>0</v>
      </c>
      <c r="O200" s="174">
        <v>0</v>
      </c>
      <c r="P200"/>
    </row>
    <row r="201" spans="1:16">
      <c r="A201" s="199">
        <v>33</v>
      </c>
      <c r="B201" s="198" t="s">
        <v>244</v>
      </c>
      <c r="C201" s="197"/>
      <c r="D201" s="169"/>
      <c r="E201" s="196"/>
      <c r="F201" s="75" t="s">
        <v>212</v>
      </c>
      <c r="G201" s="203" t="s">
        <v>34</v>
      </c>
      <c r="H201" s="200">
        <v>5</v>
      </c>
      <c r="I201" s="169"/>
      <c r="J201" s="171">
        <v>0</v>
      </c>
      <c r="K201" s="172">
        <v>0.08</v>
      </c>
      <c r="L201" s="173">
        <v>0</v>
      </c>
      <c r="M201" s="205">
        <v>0</v>
      </c>
      <c r="N201" s="171">
        <v>0</v>
      </c>
      <c r="O201" s="174">
        <v>0</v>
      </c>
      <c r="P201"/>
    </row>
    <row r="202" spans="1:16">
      <c r="A202" s="199">
        <v>34</v>
      </c>
      <c r="B202" s="198" t="s">
        <v>245</v>
      </c>
      <c r="C202" s="197"/>
      <c r="D202" s="169"/>
      <c r="E202" s="196"/>
      <c r="F202" s="75" t="s">
        <v>212</v>
      </c>
      <c r="G202" s="203" t="s">
        <v>34</v>
      </c>
      <c r="H202" s="200">
        <v>5</v>
      </c>
      <c r="I202" s="169"/>
      <c r="J202" s="171">
        <v>0</v>
      </c>
      <c r="K202" s="172">
        <v>0.08</v>
      </c>
      <c r="L202" s="173">
        <v>0</v>
      </c>
      <c r="M202" s="205">
        <v>0</v>
      </c>
      <c r="N202" s="171">
        <v>0</v>
      </c>
      <c r="O202" s="174">
        <v>0</v>
      </c>
      <c r="P202"/>
    </row>
    <row r="203" spans="1:16">
      <c r="A203" s="199">
        <v>35</v>
      </c>
      <c r="B203" s="198" t="s">
        <v>246</v>
      </c>
      <c r="C203" s="197"/>
      <c r="D203" s="169"/>
      <c r="E203" s="196"/>
      <c r="F203" s="75" t="s">
        <v>212</v>
      </c>
      <c r="G203" s="203" t="s">
        <v>34</v>
      </c>
      <c r="H203" s="200">
        <v>5</v>
      </c>
      <c r="I203" s="169"/>
      <c r="J203" s="171">
        <v>0</v>
      </c>
      <c r="K203" s="172">
        <v>0.08</v>
      </c>
      <c r="L203" s="173">
        <v>0</v>
      </c>
      <c r="M203" s="205">
        <v>0</v>
      </c>
      <c r="N203" s="171">
        <v>0</v>
      </c>
      <c r="O203" s="174">
        <v>0</v>
      </c>
      <c r="P203"/>
    </row>
    <row r="204" spans="1:16">
      <c r="A204" s="199">
        <v>36</v>
      </c>
      <c r="B204" s="198" t="s">
        <v>247</v>
      </c>
      <c r="C204" s="197"/>
      <c r="D204" s="169"/>
      <c r="E204" s="196"/>
      <c r="F204" s="75" t="s">
        <v>212</v>
      </c>
      <c r="G204" s="203" t="s">
        <v>34</v>
      </c>
      <c r="H204" s="200">
        <v>5</v>
      </c>
      <c r="I204" s="169"/>
      <c r="J204" s="171">
        <v>0</v>
      </c>
      <c r="K204" s="172">
        <v>0.08</v>
      </c>
      <c r="L204" s="173">
        <v>0</v>
      </c>
      <c r="M204" s="205">
        <v>0</v>
      </c>
      <c r="N204" s="171">
        <v>0</v>
      </c>
      <c r="O204" s="174">
        <v>0</v>
      </c>
      <c r="P204"/>
    </row>
    <row r="205" spans="1:16">
      <c r="A205" s="199">
        <v>37</v>
      </c>
      <c r="B205" s="198" t="s">
        <v>248</v>
      </c>
      <c r="C205" s="197"/>
      <c r="D205" s="169"/>
      <c r="E205" s="196"/>
      <c r="F205" s="75" t="s">
        <v>212</v>
      </c>
      <c r="G205" s="203" t="s">
        <v>34</v>
      </c>
      <c r="H205" s="200">
        <v>2</v>
      </c>
      <c r="I205" s="169"/>
      <c r="J205" s="171">
        <v>0</v>
      </c>
      <c r="K205" s="172">
        <v>0.08</v>
      </c>
      <c r="L205" s="173">
        <v>0</v>
      </c>
      <c r="M205" s="205">
        <v>0</v>
      </c>
      <c r="N205" s="171">
        <v>0</v>
      </c>
      <c r="O205" s="174">
        <v>0</v>
      </c>
      <c r="P205"/>
    </row>
    <row r="206" spans="1:16">
      <c r="A206" s="199">
        <v>38</v>
      </c>
      <c r="B206" s="198" t="s">
        <v>249</v>
      </c>
      <c r="C206" s="197"/>
      <c r="D206" s="169"/>
      <c r="E206" s="196"/>
      <c r="F206" s="75" t="s">
        <v>212</v>
      </c>
      <c r="G206" s="203" t="s">
        <v>34</v>
      </c>
      <c r="H206" s="200">
        <v>30</v>
      </c>
      <c r="I206" s="169"/>
      <c r="J206" s="171">
        <v>0</v>
      </c>
      <c r="K206" s="172">
        <v>0.08</v>
      </c>
      <c r="L206" s="173">
        <v>0</v>
      </c>
      <c r="M206" s="205">
        <v>0</v>
      </c>
      <c r="N206" s="171">
        <v>0</v>
      </c>
      <c r="O206" s="174">
        <v>0</v>
      </c>
      <c r="P206"/>
    </row>
    <row r="207" spans="1:16">
      <c r="A207" s="199">
        <v>39</v>
      </c>
      <c r="B207" s="198" t="s">
        <v>250</v>
      </c>
      <c r="C207" s="197"/>
      <c r="D207" s="169"/>
      <c r="E207" s="196"/>
      <c r="F207" s="75" t="s">
        <v>212</v>
      </c>
      <c r="G207" s="203" t="s">
        <v>34</v>
      </c>
      <c r="H207" s="200">
        <v>5</v>
      </c>
      <c r="I207" s="169"/>
      <c r="J207" s="171">
        <v>0</v>
      </c>
      <c r="K207" s="172">
        <v>0.08</v>
      </c>
      <c r="L207" s="204">
        <v>0</v>
      </c>
      <c r="M207" s="205">
        <v>0</v>
      </c>
      <c r="N207" s="171">
        <v>0</v>
      </c>
      <c r="O207" s="174">
        <v>0</v>
      </c>
      <c r="P207"/>
    </row>
    <row r="208" spans="1:16">
      <c r="A208" s="199">
        <v>40</v>
      </c>
      <c r="B208" s="198" t="s">
        <v>251</v>
      </c>
      <c r="C208" s="197"/>
      <c r="D208" s="169"/>
      <c r="E208" s="196"/>
      <c r="F208" s="75" t="s">
        <v>212</v>
      </c>
      <c r="G208" s="203" t="s">
        <v>34</v>
      </c>
      <c r="H208" s="200">
        <v>5</v>
      </c>
      <c r="I208" s="169"/>
      <c r="J208" s="171">
        <v>0</v>
      </c>
      <c r="K208" s="172">
        <v>0.08</v>
      </c>
      <c r="L208" s="204">
        <v>0</v>
      </c>
      <c r="M208" s="205">
        <v>0</v>
      </c>
      <c r="N208" s="171">
        <v>0</v>
      </c>
      <c r="O208" s="174">
        <v>0</v>
      </c>
      <c r="P208"/>
    </row>
    <row r="209" spans="1:16">
      <c r="A209" s="199">
        <v>41</v>
      </c>
      <c r="B209" s="198" t="s">
        <v>252</v>
      </c>
      <c r="C209" s="197"/>
      <c r="D209" s="169"/>
      <c r="E209" s="196"/>
      <c r="F209" s="75" t="s">
        <v>212</v>
      </c>
      <c r="G209" s="203" t="s">
        <v>34</v>
      </c>
      <c r="H209" s="200">
        <v>20</v>
      </c>
      <c r="I209" s="169"/>
      <c r="J209" s="171">
        <v>0</v>
      </c>
      <c r="K209" s="172">
        <v>0.08</v>
      </c>
      <c r="L209" s="204">
        <v>0</v>
      </c>
      <c r="M209" s="205">
        <v>0</v>
      </c>
      <c r="N209" s="171">
        <v>0</v>
      </c>
      <c r="O209" s="174">
        <v>0</v>
      </c>
      <c r="P209"/>
    </row>
    <row r="210" spans="1:16">
      <c r="A210" s="199">
        <v>42</v>
      </c>
      <c r="B210" s="198" t="s">
        <v>253</v>
      </c>
      <c r="C210" s="197"/>
      <c r="D210" s="169"/>
      <c r="E210" s="196"/>
      <c r="F210" s="75" t="s">
        <v>212</v>
      </c>
      <c r="G210" s="203" t="s">
        <v>34</v>
      </c>
      <c r="H210" s="200">
        <v>5</v>
      </c>
      <c r="I210" s="169"/>
      <c r="J210" s="171">
        <v>0</v>
      </c>
      <c r="K210" s="172">
        <v>0.08</v>
      </c>
      <c r="L210" s="204">
        <v>0</v>
      </c>
      <c r="M210" s="205">
        <v>0</v>
      </c>
      <c r="N210" s="171">
        <v>0</v>
      </c>
      <c r="O210" s="174">
        <v>0</v>
      </c>
      <c r="P210"/>
    </row>
    <row r="211" spans="1:16">
      <c r="A211" s="199">
        <v>43</v>
      </c>
      <c r="B211" s="198" t="s">
        <v>254</v>
      </c>
      <c r="C211" s="197"/>
      <c r="D211" s="169"/>
      <c r="E211" s="196"/>
      <c r="F211" s="75" t="s">
        <v>212</v>
      </c>
      <c r="G211" s="203" t="s">
        <v>34</v>
      </c>
      <c r="H211" s="200">
        <v>10</v>
      </c>
      <c r="I211" s="169"/>
      <c r="J211" s="171">
        <v>0</v>
      </c>
      <c r="K211" s="172">
        <v>0.08</v>
      </c>
      <c r="L211" s="204">
        <v>0</v>
      </c>
      <c r="M211" s="205">
        <v>0</v>
      </c>
      <c r="N211" s="171">
        <v>0</v>
      </c>
      <c r="O211" s="174">
        <v>0</v>
      </c>
      <c r="P211"/>
    </row>
    <row r="212" spans="1:16">
      <c r="A212" s="199">
        <v>44</v>
      </c>
      <c r="B212" s="198" t="s">
        <v>255</v>
      </c>
      <c r="C212" s="197"/>
      <c r="D212" s="169"/>
      <c r="E212" s="196"/>
      <c r="F212" s="75" t="s">
        <v>212</v>
      </c>
      <c r="G212" s="203" t="s">
        <v>34</v>
      </c>
      <c r="H212" s="200">
        <v>5</v>
      </c>
      <c r="I212" s="169"/>
      <c r="J212" s="171">
        <v>0</v>
      </c>
      <c r="K212" s="172">
        <v>0.08</v>
      </c>
      <c r="L212" s="204">
        <v>0</v>
      </c>
      <c r="M212" s="205">
        <v>0</v>
      </c>
      <c r="N212" s="171">
        <v>0</v>
      </c>
      <c r="O212" s="174">
        <v>0</v>
      </c>
      <c r="P212"/>
    </row>
    <row r="213" spans="1:16">
      <c r="A213" s="199">
        <v>45</v>
      </c>
      <c r="B213" s="198" t="s">
        <v>256</v>
      </c>
      <c r="C213" s="197"/>
      <c r="D213" s="169"/>
      <c r="E213" s="196"/>
      <c r="F213" s="75" t="s">
        <v>212</v>
      </c>
      <c r="G213" s="203" t="s">
        <v>34</v>
      </c>
      <c r="H213" s="200">
        <v>5</v>
      </c>
      <c r="I213" s="169"/>
      <c r="J213" s="171">
        <v>0</v>
      </c>
      <c r="K213" s="172">
        <v>0.08</v>
      </c>
      <c r="L213" s="204">
        <v>0</v>
      </c>
      <c r="M213" s="205">
        <v>0</v>
      </c>
      <c r="N213" s="171">
        <v>0</v>
      </c>
      <c r="O213" s="174">
        <v>0</v>
      </c>
      <c r="P213"/>
    </row>
    <row r="214" spans="1:16">
      <c r="A214" s="199">
        <v>46</v>
      </c>
      <c r="B214" s="198" t="s">
        <v>257</v>
      </c>
      <c r="C214" s="197"/>
      <c r="D214" s="169"/>
      <c r="E214" s="196"/>
      <c r="F214" s="75" t="s">
        <v>212</v>
      </c>
      <c r="G214" s="203" t="s">
        <v>34</v>
      </c>
      <c r="H214" s="200">
        <v>5</v>
      </c>
      <c r="I214" s="169"/>
      <c r="J214" s="171">
        <v>0</v>
      </c>
      <c r="K214" s="172">
        <v>0.08</v>
      </c>
      <c r="L214" s="204">
        <v>0</v>
      </c>
      <c r="M214" s="205">
        <v>0</v>
      </c>
      <c r="N214" s="171">
        <v>0</v>
      </c>
      <c r="O214" s="174">
        <v>0</v>
      </c>
      <c r="P214"/>
    </row>
    <row r="215" spans="1:16">
      <c r="A215" s="199">
        <v>47</v>
      </c>
      <c r="B215" s="198" t="s">
        <v>258</v>
      </c>
      <c r="C215" s="197"/>
      <c r="D215" s="169"/>
      <c r="E215" s="196"/>
      <c r="F215" s="75" t="s">
        <v>212</v>
      </c>
      <c r="G215" s="203" t="s">
        <v>34</v>
      </c>
      <c r="H215" s="200">
        <v>20</v>
      </c>
      <c r="I215" s="169"/>
      <c r="J215" s="171">
        <v>0</v>
      </c>
      <c r="K215" s="172">
        <v>0.08</v>
      </c>
      <c r="L215" s="204">
        <v>0</v>
      </c>
      <c r="M215" s="205">
        <v>0</v>
      </c>
      <c r="N215" s="171">
        <v>0</v>
      </c>
      <c r="O215" s="174">
        <v>0</v>
      </c>
      <c r="P215"/>
    </row>
    <row r="216" spans="1:16">
      <c r="A216" s="199">
        <v>48</v>
      </c>
      <c r="B216" s="198" t="s">
        <v>259</v>
      </c>
      <c r="C216" s="197"/>
      <c r="D216" s="169"/>
      <c r="E216" s="196"/>
      <c r="F216" s="75" t="s">
        <v>212</v>
      </c>
      <c r="G216" s="203" t="s">
        <v>34</v>
      </c>
      <c r="H216" s="200">
        <v>5</v>
      </c>
      <c r="I216" s="169"/>
      <c r="J216" s="171">
        <v>0</v>
      </c>
      <c r="K216" s="172">
        <v>0.08</v>
      </c>
      <c r="L216" s="204">
        <v>0</v>
      </c>
      <c r="M216" s="205">
        <v>0</v>
      </c>
      <c r="N216" s="171">
        <v>0</v>
      </c>
      <c r="O216" s="174">
        <v>0</v>
      </c>
      <c r="P216"/>
    </row>
    <row r="217" spans="1:16">
      <c r="A217" s="199">
        <v>49</v>
      </c>
      <c r="B217" s="198" t="s">
        <v>260</v>
      </c>
      <c r="C217" s="197"/>
      <c r="D217" s="169"/>
      <c r="E217" s="196"/>
      <c r="F217" s="75" t="s">
        <v>212</v>
      </c>
      <c r="G217" s="203" t="s">
        <v>34</v>
      </c>
      <c r="H217" s="200">
        <v>5</v>
      </c>
      <c r="I217" s="169"/>
      <c r="J217" s="171">
        <v>0</v>
      </c>
      <c r="K217" s="172">
        <v>0.08</v>
      </c>
      <c r="L217" s="204">
        <v>0</v>
      </c>
      <c r="M217" s="205">
        <v>0</v>
      </c>
      <c r="N217" s="171">
        <v>0</v>
      </c>
      <c r="O217" s="174">
        <v>0</v>
      </c>
      <c r="P217"/>
    </row>
    <row r="218" spans="1:16">
      <c r="A218" s="199">
        <v>50</v>
      </c>
      <c r="B218" s="198" t="s">
        <v>261</v>
      </c>
      <c r="C218" s="197"/>
      <c r="D218" s="169"/>
      <c r="E218" s="196"/>
      <c r="F218" s="75" t="s">
        <v>212</v>
      </c>
      <c r="G218" s="203" t="s">
        <v>34</v>
      </c>
      <c r="H218" s="200">
        <v>5</v>
      </c>
      <c r="I218" s="169"/>
      <c r="J218" s="171">
        <v>0</v>
      </c>
      <c r="K218" s="172">
        <v>0.08</v>
      </c>
      <c r="L218" s="204">
        <v>0</v>
      </c>
      <c r="M218" s="205">
        <v>0</v>
      </c>
      <c r="N218" s="171">
        <v>0</v>
      </c>
      <c r="O218" s="174">
        <v>0</v>
      </c>
      <c r="P218"/>
    </row>
    <row r="219" spans="1:16">
      <c r="A219" s="199">
        <v>51</v>
      </c>
      <c r="B219" s="198" t="s">
        <v>262</v>
      </c>
      <c r="C219" s="197"/>
      <c r="D219" s="169"/>
      <c r="E219" s="196"/>
      <c r="F219" s="75" t="s">
        <v>212</v>
      </c>
      <c r="G219" s="203" t="s">
        <v>34</v>
      </c>
      <c r="H219" s="200">
        <v>5</v>
      </c>
      <c r="I219" s="169"/>
      <c r="J219" s="171">
        <v>0</v>
      </c>
      <c r="K219" s="172">
        <v>0.08</v>
      </c>
      <c r="L219" s="204">
        <v>0</v>
      </c>
      <c r="M219" s="205">
        <v>0</v>
      </c>
      <c r="N219" s="171">
        <v>0</v>
      </c>
      <c r="O219" s="174">
        <v>0</v>
      </c>
      <c r="P219"/>
    </row>
    <row r="220" spans="1:16">
      <c r="A220" s="199">
        <v>52</v>
      </c>
      <c r="B220" s="198" t="s">
        <v>263</v>
      </c>
      <c r="C220" s="197"/>
      <c r="D220" s="169"/>
      <c r="E220" s="196"/>
      <c r="F220" s="75" t="s">
        <v>212</v>
      </c>
      <c r="G220" s="203" t="s">
        <v>34</v>
      </c>
      <c r="H220" s="200">
        <v>20</v>
      </c>
      <c r="I220" s="169"/>
      <c r="J220" s="171">
        <v>0</v>
      </c>
      <c r="K220" s="172">
        <v>0.08</v>
      </c>
      <c r="L220" s="204">
        <v>0</v>
      </c>
      <c r="M220" s="205">
        <v>0</v>
      </c>
      <c r="N220" s="171">
        <v>0</v>
      </c>
      <c r="O220" s="174">
        <v>0</v>
      </c>
      <c r="P220"/>
    </row>
    <row r="221" spans="1:16">
      <c r="A221" s="199">
        <v>53</v>
      </c>
      <c r="B221" s="198" t="s">
        <v>264</v>
      </c>
      <c r="C221" s="197"/>
      <c r="D221" s="169"/>
      <c r="E221" s="196"/>
      <c r="F221" s="75" t="s">
        <v>212</v>
      </c>
      <c r="G221" s="203" t="s">
        <v>34</v>
      </c>
      <c r="H221" s="200">
        <v>5</v>
      </c>
      <c r="I221" s="169"/>
      <c r="J221" s="171">
        <v>0</v>
      </c>
      <c r="K221" s="172">
        <v>0.08</v>
      </c>
      <c r="L221" s="204">
        <v>0</v>
      </c>
      <c r="M221" s="205">
        <v>0</v>
      </c>
      <c r="N221" s="171">
        <v>0</v>
      </c>
      <c r="O221" s="174">
        <v>0</v>
      </c>
      <c r="P221"/>
    </row>
    <row r="222" spans="1:16" ht="25.5">
      <c r="A222" s="199">
        <v>54</v>
      </c>
      <c r="B222" s="198" t="s">
        <v>265</v>
      </c>
      <c r="C222" s="197"/>
      <c r="D222" s="169"/>
      <c r="E222" s="196"/>
      <c r="F222" s="75" t="s">
        <v>212</v>
      </c>
      <c r="G222" s="203" t="s">
        <v>34</v>
      </c>
      <c r="H222" s="200">
        <v>30</v>
      </c>
      <c r="I222" s="169"/>
      <c r="J222" s="171">
        <v>0</v>
      </c>
      <c r="K222" s="172">
        <v>0.08</v>
      </c>
      <c r="L222" s="204">
        <v>0</v>
      </c>
      <c r="M222" s="205">
        <v>0</v>
      </c>
      <c r="N222" s="171">
        <v>0</v>
      </c>
      <c r="O222" s="174">
        <v>0</v>
      </c>
      <c r="P222"/>
    </row>
    <row r="223" spans="1:16">
      <c r="A223" s="199">
        <v>55</v>
      </c>
      <c r="B223" s="198" t="s">
        <v>266</v>
      </c>
      <c r="C223" s="197"/>
      <c r="D223" s="169"/>
      <c r="E223" s="196"/>
      <c r="F223" s="75" t="s">
        <v>212</v>
      </c>
      <c r="G223" s="203" t="s">
        <v>34</v>
      </c>
      <c r="H223" s="200">
        <v>5</v>
      </c>
      <c r="I223" s="169"/>
      <c r="J223" s="171">
        <v>0</v>
      </c>
      <c r="K223" s="172">
        <v>0.08</v>
      </c>
      <c r="L223" s="204">
        <v>0</v>
      </c>
      <c r="M223" s="205">
        <v>0</v>
      </c>
      <c r="N223" s="171">
        <v>0</v>
      </c>
      <c r="O223" s="174">
        <v>0</v>
      </c>
      <c r="P223"/>
    </row>
    <row r="224" spans="1:16">
      <c r="A224" s="199">
        <v>56</v>
      </c>
      <c r="B224" s="198" t="s">
        <v>267</v>
      </c>
      <c r="C224" s="197"/>
      <c r="D224" s="169"/>
      <c r="E224" s="196"/>
      <c r="F224" s="75" t="s">
        <v>212</v>
      </c>
      <c r="G224" s="203" t="s">
        <v>34</v>
      </c>
      <c r="H224" s="200">
        <v>5</v>
      </c>
      <c r="I224" s="169"/>
      <c r="J224" s="171">
        <v>0</v>
      </c>
      <c r="K224" s="172">
        <v>0.08</v>
      </c>
      <c r="L224" s="204">
        <v>0</v>
      </c>
      <c r="M224" s="205">
        <v>0</v>
      </c>
      <c r="N224" s="171">
        <v>0</v>
      </c>
      <c r="O224" s="174">
        <v>0</v>
      </c>
      <c r="P224"/>
    </row>
    <row r="225" spans="1:16">
      <c r="A225" s="199">
        <v>57</v>
      </c>
      <c r="B225" s="198" t="s">
        <v>268</v>
      </c>
      <c r="C225" s="197"/>
      <c r="D225" s="169"/>
      <c r="E225" s="196"/>
      <c r="F225" s="75" t="s">
        <v>212</v>
      </c>
      <c r="G225" s="203" t="s">
        <v>34</v>
      </c>
      <c r="H225" s="200">
        <v>5</v>
      </c>
      <c r="I225" s="169"/>
      <c r="J225" s="171">
        <v>0</v>
      </c>
      <c r="K225" s="172">
        <v>0.08</v>
      </c>
      <c r="L225" s="204">
        <v>0</v>
      </c>
      <c r="M225" s="205">
        <v>0</v>
      </c>
      <c r="N225" s="171">
        <v>0</v>
      </c>
      <c r="O225" s="174">
        <v>0</v>
      </c>
      <c r="P225"/>
    </row>
    <row r="226" spans="1:16">
      <c r="A226" s="199">
        <v>58</v>
      </c>
      <c r="B226" s="198" t="s">
        <v>269</v>
      </c>
      <c r="C226" s="197"/>
      <c r="D226" s="169"/>
      <c r="E226" s="196"/>
      <c r="F226" s="75" t="s">
        <v>212</v>
      </c>
      <c r="G226" s="203" t="s">
        <v>34</v>
      </c>
      <c r="H226" s="200">
        <v>5</v>
      </c>
      <c r="I226" s="169"/>
      <c r="J226" s="171">
        <v>0</v>
      </c>
      <c r="K226" s="172">
        <v>0.08</v>
      </c>
      <c r="L226" s="204">
        <v>0</v>
      </c>
      <c r="M226" s="205">
        <v>0</v>
      </c>
      <c r="N226" s="171">
        <v>0</v>
      </c>
      <c r="O226" s="174">
        <v>0</v>
      </c>
      <c r="P226"/>
    </row>
    <row r="227" spans="1:16">
      <c r="A227" s="199">
        <v>59</v>
      </c>
      <c r="B227" s="198" t="s">
        <v>270</v>
      </c>
      <c r="C227" s="197"/>
      <c r="D227" s="169"/>
      <c r="E227" s="196"/>
      <c r="F227" s="75" t="s">
        <v>212</v>
      </c>
      <c r="G227" s="203" t="s">
        <v>34</v>
      </c>
      <c r="H227" s="200">
        <v>5</v>
      </c>
      <c r="I227" s="169"/>
      <c r="J227" s="171">
        <v>0</v>
      </c>
      <c r="K227" s="172">
        <v>0.08</v>
      </c>
      <c r="L227" s="204">
        <v>0</v>
      </c>
      <c r="M227" s="205">
        <v>0</v>
      </c>
      <c r="N227" s="171">
        <v>0</v>
      </c>
      <c r="O227" s="174">
        <v>0</v>
      </c>
      <c r="P227"/>
    </row>
    <row r="228" spans="1:16">
      <c r="A228" s="199">
        <v>60</v>
      </c>
      <c r="B228" s="198" t="s">
        <v>271</v>
      </c>
      <c r="C228" s="197"/>
      <c r="D228" s="169"/>
      <c r="E228" s="196"/>
      <c r="F228" s="75" t="s">
        <v>212</v>
      </c>
      <c r="G228" s="203" t="s">
        <v>34</v>
      </c>
      <c r="H228" s="200">
        <v>10</v>
      </c>
      <c r="I228" s="169"/>
      <c r="J228" s="171">
        <v>0</v>
      </c>
      <c r="K228" s="172">
        <v>0.08</v>
      </c>
      <c r="L228" s="204">
        <v>0</v>
      </c>
      <c r="M228" s="205">
        <v>0</v>
      </c>
      <c r="N228" s="171">
        <v>0</v>
      </c>
      <c r="O228" s="174">
        <v>0</v>
      </c>
      <c r="P228"/>
    </row>
    <row r="229" spans="1:16">
      <c r="A229" s="199">
        <v>61</v>
      </c>
      <c r="B229" s="198" t="s">
        <v>272</v>
      </c>
      <c r="C229" s="197"/>
      <c r="D229" s="169"/>
      <c r="E229" s="196"/>
      <c r="F229" s="75" t="s">
        <v>212</v>
      </c>
      <c r="G229" s="203" t="s">
        <v>34</v>
      </c>
      <c r="H229" s="200">
        <v>10</v>
      </c>
      <c r="I229" s="169"/>
      <c r="J229" s="171">
        <v>0</v>
      </c>
      <c r="K229" s="172">
        <v>0.08</v>
      </c>
      <c r="L229" s="204">
        <v>0</v>
      </c>
      <c r="M229" s="205">
        <v>0</v>
      </c>
      <c r="N229" s="171">
        <v>0</v>
      </c>
      <c r="O229" s="174">
        <v>0</v>
      </c>
      <c r="P229"/>
    </row>
    <row r="230" spans="1:16">
      <c r="A230" s="199">
        <v>62</v>
      </c>
      <c r="B230" s="198" t="s">
        <v>273</v>
      </c>
      <c r="C230" s="197"/>
      <c r="D230" s="169"/>
      <c r="E230" s="196"/>
      <c r="F230" s="75" t="s">
        <v>212</v>
      </c>
      <c r="G230" s="203" t="s">
        <v>34</v>
      </c>
      <c r="H230" s="200">
        <v>5</v>
      </c>
      <c r="I230" s="169"/>
      <c r="J230" s="171">
        <v>0</v>
      </c>
      <c r="K230" s="172">
        <v>0.08</v>
      </c>
      <c r="L230" s="204">
        <v>0</v>
      </c>
      <c r="M230" s="205">
        <v>0</v>
      </c>
      <c r="N230" s="171">
        <v>0</v>
      </c>
      <c r="O230" s="174">
        <v>0</v>
      </c>
      <c r="P230"/>
    </row>
    <row r="231" spans="1:16">
      <c r="A231" s="199">
        <v>63</v>
      </c>
      <c r="B231" s="198" t="s">
        <v>274</v>
      </c>
      <c r="C231" s="197"/>
      <c r="D231" s="169"/>
      <c r="E231" s="196"/>
      <c r="F231" s="75" t="s">
        <v>212</v>
      </c>
      <c r="G231" s="203" t="s">
        <v>34</v>
      </c>
      <c r="H231" s="200">
        <v>10</v>
      </c>
      <c r="I231" s="169"/>
      <c r="J231" s="171">
        <v>0</v>
      </c>
      <c r="K231" s="172">
        <v>0.08</v>
      </c>
      <c r="L231" s="204">
        <v>0</v>
      </c>
      <c r="M231" s="205">
        <v>0</v>
      </c>
      <c r="N231" s="171">
        <v>0</v>
      </c>
      <c r="O231" s="174">
        <v>0</v>
      </c>
      <c r="P231"/>
    </row>
    <row r="232" spans="1:16" ht="25.5">
      <c r="A232" s="199">
        <v>64</v>
      </c>
      <c r="B232" s="198" t="s">
        <v>275</v>
      </c>
      <c r="C232" s="197"/>
      <c r="D232" s="169"/>
      <c r="E232" s="196"/>
      <c r="F232" s="75" t="s">
        <v>212</v>
      </c>
      <c r="G232" s="203" t="s">
        <v>34</v>
      </c>
      <c r="H232" s="200">
        <v>5</v>
      </c>
      <c r="I232" s="169"/>
      <c r="J232" s="171">
        <v>0</v>
      </c>
      <c r="K232" s="172">
        <v>0.08</v>
      </c>
      <c r="L232" s="204">
        <v>0</v>
      </c>
      <c r="M232" s="205">
        <v>0</v>
      </c>
      <c r="N232" s="171">
        <v>0</v>
      </c>
      <c r="O232" s="174">
        <v>0</v>
      </c>
      <c r="P232"/>
    </row>
    <row r="233" spans="1:16" ht="25.5">
      <c r="A233" s="199">
        <v>65</v>
      </c>
      <c r="B233" s="198" t="s">
        <v>276</v>
      </c>
      <c r="C233" s="197"/>
      <c r="D233" s="169"/>
      <c r="E233" s="196"/>
      <c r="F233" s="75" t="s">
        <v>212</v>
      </c>
      <c r="G233" s="203" t="s">
        <v>34</v>
      </c>
      <c r="H233" s="200">
        <v>2</v>
      </c>
      <c r="I233" s="169"/>
      <c r="J233" s="171">
        <v>0</v>
      </c>
      <c r="K233" s="172">
        <v>0.08</v>
      </c>
      <c r="L233" s="204">
        <v>0</v>
      </c>
      <c r="M233" s="205">
        <v>0</v>
      </c>
      <c r="N233" s="171">
        <v>0</v>
      </c>
      <c r="O233" s="174">
        <v>0</v>
      </c>
      <c r="P233"/>
    </row>
    <row r="234" spans="1:16" ht="25.5">
      <c r="A234" s="199">
        <v>66</v>
      </c>
      <c r="B234" s="198" t="s">
        <v>277</v>
      </c>
      <c r="C234" s="197"/>
      <c r="D234" s="169"/>
      <c r="E234" s="196"/>
      <c r="F234" s="75" t="s">
        <v>212</v>
      </c>
      <c r="G234" s="203" t="s">
        <v>34</v>
      </c>
      <c r="H234" s="200">
        <v>2</v>
      </c>
      <c r="I234" s="169"/>
      <c r="J234" s="171">
        <v>0</v>
      </c>
      <c r="K234" s="172">
        <v>0.08</v>
      </c>
      <c r="L234" s="204">
        <v>0</v>
      </c>
      <c r="M234" s="205">
        <v>0</v>
      </c>
      <c r="N234" s="171">
        <v>0</v>
      </c>
      <c r="O234" s="174">
        <v>0</v>
      </c>
      <c r="P234"/>
    </row>
    <row r="235" spans="1:16" ht="25.5">
      <c r="A235" s="199">
        <v>67</v>
      </c>
      <c r="B235" s="198" t="s">
        <v>278</v>
      </c>
      <c r="C235" s="197"/>
      <c r="D235" s="169"/>
      <c r="E235" s="196"/>
      <c r="F235" s="75" t="s">
        <v>279</v>
      </c>
      <c r="G235" s="203" t="s">
        <v>34</v>
      </c>
      <c r="H235" s="200">
        <v>3</v>
      </c>
      <c r="I235" s="169"/>
      <c r="J235" s="171">
        <v>0</v>
      </c>
      <c r="K235" s="172">
        <v>0.08</v>
      </c>
      <c r="L235" s="204">
        <v>0</v>
      </c>
      <c r="M235" s="205">
        <v>0</v>
      </c>
      <c r="N235" s="171">
        <v>0</v>
      </c>
      <c r="O235" s="174">
        <v>0</v>
      </c>
      <c r="P235"/>
    </row>
    <row r="236" spans="1:16">
      <c r="A236" s="199">
        <v>68</v>
      </c>
      <c r="B236" s="198" t="s">
        <v>280</v>
      </c>
      <c r="C236" s="197"/>
      <c r="D236" s="169"/>
      <c r="E236" s="196"/>
      <c r="F236" s="75" t="s">
        <v>212</v>
      </c>
      <c r="G236" s="203" t="s">
        <v>34</v>
      </c>
      <c r="H236" s="200">
        <v>3</v>
      </c>
      <c r="I236" s="169"/>
      <c r="J236" s="171">
        <v>0</v>
      </c>
      <c r="K236" s="172">
        <v>0.08</v>
      </c>
      <c r="L236" s="204">
        <v>0</v>
      </c>
      <c r="M236" s="205">
        <v>0</v>
      </c>
      <c r="N236" s="171">
        <v>0</v>
      </c>
      <c r="O236" s="174">
        <v>0</v>
      </c>
      <c r="P236"/>
    </row>
    <row r="237" spans="1:16">
      <c r="A237" s="199">
        <v>69</v>
      </c>
      <c r="B237" s="198" t="s">
        <v>281</v>
      </c>
      <c r="C237" s="197"/>
      <c r="D237" s="169"/>
      <c r="E237" s="196"/>
      <c r="F237" s="75" t="s">
        <v>212</v>
      </c>
      <c r="G237" s="203" t="s">
        <v>34</v>
      </c>
      <c r="H237" s="200">
        <v>3</v>
      </c>
      <c r="I237" s="169"/>
      <c r="J237" s="171">
        <v>0</v>
      </c>
      <c r="K237" s="172">
        <v>0.08</v>
      </c>
      <c r="L237" s="204">
        <v>0</v>
      </c>
      <c r="M237" s="205">
        <v>0</v>
      </c>
      <c r="N237" s="171">
        <v>0</v>
      </c>
      <c r="O237" s="174">
        <v>0</v>
      </c>
      <c r="P237"/>
    </row>
    <row r="238" spans="1:16">
      <c r="A238" s="199">
        <v>70</v>
      </c>
      <c r="B238" s="198" t="s">
        <v>282</v>
      </c>
      <c r="C238" s="197"/>
      <c r="D238" s="169"/>
      <c r="E238" s="196"/>
      <c r="F238" s="75" t="s">
        <v>212</v>
      </c>
      <c r="G238" s="203" t="s">
        <v>34</v>
      </c>
      <c r="H238" s="200">
        <v>2</v>
      </c>
      <c r="I238" s="169"/>
      <c r="J238" s="171">
        <v>0</v>
      </c>
      <c r="K238" s="172">
        <v>0.08</v>
      </c>
      <c r="L238" s="204">
        <v>0</v>
      </c>
      <c r="M238" s="205">
        <v>0</v>
      </c>
      <c r="N238" s="171">
        <v>0</v>
      </c>
      <c r="O238" s="174">
        <v>0</v>
      </c>
      <c r="P238"/>
    </row>
    <row r="239" spans="1:16">
      <c r="A239" s="199">
        <v>71</v>
      </c>
      <c r="B239" s="198" t="s">
        <v>283</v>
      </c>
      <c r="C239" s="197"/>
      <c r="D239" s="169"/>
      <c r="E239" s="196"/>
      <c r="F239" s="75" t="s">
        <v>212</v>
      </c>
      <c r="G239" s="202" t="s">
        <v>34</v>
      </c>
      <c r="H239" s="201">
        <v>3</v>
      </c>
      <c r="I239" s="169"/>
      <c r="J239" s="171">
        <v>0</v>
      </c>
      <c r="K239" s="172">
        <v>0.08</v>
      </c>
      <c r="L239" s="204">
        <v>0</v>
      </c>
      <c r="M239" s="205">
        <v>0</v>
      </c>
      <c r="N239" s="171">
        <v>0</v>
      </c>
      <c r="O239" s="174">
        <v>0</v>
      </c>
      <c r="P239"/>
    </row>
    <row r="240" spans="1:16" ht="25.5">
      <c r="A240" s="199">
        <v>72</v>
      </c>
      <c r="B240" s="198" t="s">
        <v>284</v>
      </c>
      <c r="C240" s="197"/>
      <c r="D240" s="169"/>
      <c r="E240" s="196"/>
      <c r="F240" s="75"/>
      <c r="G240" s="202" t="s">
        <v>41</v>
      </c>
      <c r="H240" s="201">
        <v>1</v>
      </c>
      <c r="I240" s="169"/>
      <c r="J240" s="171">
        <v>0</v>
      </c>
      <c r="K240" s="249"/>
      <c r="L240" s="204">
        <v>0</v>
      </c>
      <c r="M240" s="205">
        <v>0</v>
      </c>
      <c r="N240" s="171">
        <v>0</v>
      </c>
      <c r="O240" s="174">
        <v>0</v>
      </c>
      <c r="P240"/>
    </row>
    <row r="241" spans="1:16">
      <c r="A241" s="175"/>
      <c r="B241" s="167"/>
      <c r="C241" s="167"/>
      <c r="D241" s="167"/>
      <c r="E241" s="167"/>
      <c r="F241" s="167"/>
      <c r="G241" s="167"/>
      <c r="H241" s="167"/>
      <c r="I241" s="167"/>
      <c r="J241" s="167"/>
      <c r="K241" s="168"/>
      <c r="L241" s="167" t="s">
        <v>285</v>
      </c>
      <c r="M241" s="75">
        <v>0</v>
      </c>
      <c r="N241" s="206">
        <v>0</v>
      </c>
      <c r="O241" s="75">
        <v>0</v>
      </c>
      <c r="P241"/>
    </row>
    <row r="242" spans="1:16">
      <c r="A242" s="167"/>
      <c r="B242" s="176" t="s">
        <v>286</v>
      </c>
      <c r="C242" s="177"/>
      <c r="D242" s="167"/>
      <c r="E242" s="167"/>
      <c r="F242" s="167"/>
      <c r="G242" s="167"/>
      <c r="H242" s="167"/>
      <c r="I242" s="167"/>
      <c r="J242" s="167"/>
      <c r="K242" s="168"/>
      <c r="L242" s="167"/>
      <c r="M242" s="178"/>
      <c r="N242" s="178"/>
      <c r="O242" s="178"/>
      <c r="P242"/>
    </row>
    <row r="243" spans="1:16">
      <c r="A243" s="167"/>
      <c r="B243" s="180" t="s">
        <v>287</v>
      </c>
      <c r="C243" s="179"/>
      <c r="D243" s="167"/>
      <c r="E243" s="167"/>
      <c r="F243" s="167"/>
      <c r="G243" s="167"/>
      <c r="H243" s="167"/>
      <c r="I243" s="167"/>
      <c r="J243" s="167"/>
      <c r="K243" s="168"/>
      <c r="L243" s="167"/>
      <c r="M243" s="178"/>
      <c r="N243" s="178"/>
      <c r="O243" s="178"/>
      <c r="P243"/>
    </row>
    <row r="244" spans="1:16">
      <c r="A244" s="167"/>
      <c r="B244" s="180" t="s">
        <v>288</v>
      </c>
      <c r="C244" s="179"/>
      <c r="D244" s="167"/>
      <c r="E244" s="167"/>
      <c r="F244" s="167"/>
      <c r="G244" s="167"/>
      <c r="H244" s="167"/>
      <c r="I244" s="167"/>
      <c r="J244" s="167"/>
      <c r="K244" s="168"/>
      <c r="L244" s="167"/>
      <c r="M244" s="178"/>
      <c r="N244" s="178"/>
      <c r="O244" s="178"/>
      <c r="P244"/>
    </row>
    <row r="245" spans="1:16">
      <c r="A245" s="167"/>
      <c r="B245" s="180" t="s">
        <v>289</v>
      </c>
      <c r="C245" s="180"/>
      <c r="D245" s="167"/>
      <c r="E245" s="167"/>
      <c r="F245" s="167"/>
      <c r="G245" s="167"/>
      <c r="H245" s="167"/>
      <c r="I245" s="167"/>
      <c r="J245" s="167"/>
      <c r="K245" s="168"/>
      <c r="L245" s="167"/>
      <c r="M245" s="178"/>
      <c r="N245" s="178"/>
      <c r="O245" s="178"/>
      <c r="P245"/>
    </row>
    <row r="246" spans="1:16">
      <c r="A246" s="167"/>
      <c r="B246" s="180" t="s">
        <v>290</v>
      </c>
      <c r="C246" s="179"/>
      <c r="D246" s="167"/>
      <c r="E246" s="167"/>
      <c r="F246" s="167"/>
      <c r="G246" s="167"/>
      <c r="H246" s="167"/>
      <c r="I246" s="167"/>
      <c r="J246" s="167"/>
      <c r="K246" s="168"/>
      <c r="L246" s="167"/>
      <c r="M246" s="178"/>
      <c r="N246" s="178"/>
      <c r="O246" s="178"/>
      <c r="P246"/>
    </row>
    <row r="247" spans="1:16">
      <c r="A247" s="167"/>
      <c r="B247" s="180" t="s">
        <v>291</v>
      </c>
      <c r="C247" s="179"/>
      <c r="D247" s="167"/>
      <c r="E247" s="167"/>
      <c r="F247" s="167"/>
      <c r="G247" s="167"/>
      <c r="H247" s="167"/>
      <c r="I247" s="167"/>
      <c r="J247" s="167"/>
      <c r="K247" s="168"/>
      <c r="L247" s="167"/>
      <c r="M247" s="178"/>
      <c r="N247" s="178"/>
      <c r="O247" s="178"/>
      <c r="P247"/>
    </row>
    <row r="248" spans="1:16">
      <c r="A248" s="167"/>
      <c r="B248" s="179"/>
      <c r="C248" s="179"/>
      <c r="D248" s="167"/>
      <c r="E248" s="167"/>
      <c r="F248" s="167"/>
      <c r="G248" s="167"/>
      <c r="H248" s="167"/>
      <c r="I248" s="167"/>
      <c r="J248" s="167"/>
      <c r="K248" s="168"/>
      <c r="L248" s="167"/>
      <c r="M248" s="178"/>
      <c r="N248" s="178"/>
      <c r="O248" s="178"/>
      <c r="P248"/>
    </row>
    <row r="249" spans="1:16">
      <c r="A249" s="167"/>
      <c r="B249" s="180" t="s">
        <v>301</v>
      </c>
      <c r="C249" s="179"/>
      <c r="D249" s="167"/>
      <c r="E249" s="167"/>
      <c r="F249" s="167"/>
      <c r="G249" s="167"/>
      <c r="H249" s="167"/>
      <c r="I249" s="167"/>
      <c r="J249" s="167"/>
      <c r="K249" s="168"/>
      <c r="L249" s="167"/>
      <c r="M249" s="178"/>
      <c r="N249" s="178"/>
      <c r="O249" s="178"/>
      <c r="P249"/>
    </row>
    <row r="250" spans="1:16">
      <c r="A250" s="167"/>
      <c r="B250" s="180" t="s">
        <v>292</v>
      </c>
      <c r="C250" s="179"/>
      <c r="D250" s="167"/>
      <c r="E250" s="167"/>
      <c r="F250" s="167"/>
      <c r="G250" s="167"/>
      <c r="H250" s="167"/>
      <c r="I250" s="167"/>
      <c r="J250" s="167"/>
      <c r="K250" s="168"/>
      <c r="L250" s="167"/>
      <c r="M250" s="178"/>
      <c r="N250" s="178"/>
      <c r="O250" s="178"/>
      <c r="P250"/>
    </row>
    <row r="251" spans="1:16">
      <c r="A251" s="167"/>
      <c r="B251"/>
      <c r="C251" s="179"/>
      <c r="D251" s="167"/>
      <c r="E251" s="167"/>
      <c r="F251" s="167"/>
      <c r="G251" s="167"/>
      <c r="H251" s="167"/>
      <c r="I251" s="167"/>
      <c r="J251" s="167"/>
      <c r="K251" s="168"/>
      <c r="L251" s="167"/>
      <c r="M251" s="178"/>
      <c r="N251" s="178"/>
      <c r="O251" s="178"/>
      <c r="P251"/>
    </row>
    <row r="252" spans="1:16" ht="15">
      <c r="A252" s="167"/>
      <c r="B252" s="181" t="s">
        <v>302</v>
      </c>
      <c r="C252"/>
      <c r="D252"/>
      <c r="E252"/>
      <c r="F252"/>
      <c r="G252" s="167"/>
      <c r="H252" s="167"/>
      <c r="I252" s="167"/>
      <c r="J252" s="167"/>
      <c r="K252" s="168"/>
      <c r="L252" s="167"/>
      <c r="M252" s="178"/>
      <c r="N252" s="178"/>
      <c r="O252" s="178"/>
      <c r="P252"/>
    </row>
    <row r="253" spans="1:16" ht="15">
      <c r="A253"/>
      <c r="B253" s="181"/>
      <c r="C253"/>
      <c r="D253"/>
      <c r="E253"/>
      <c r="F253"/>
      <c r="G253"/>
      <c r="H253"/>
      <c r="I253"/>
      <c r="J253"/>
      <c r="K253" s="182"/>
      <c r="L253"/>
      <c r="M253" s="178"/>
      <c r="N253" s="178"/>
      <c r="O253" s="178"/>
      <c r="P253"/>
    </row>
    <row r="254" spans="1:16">
      <c r="A254"/>
      <c r="B254" s="246"/>
      <c r="C254" s="246"/>
      <c r="D254" s="246"/>
      <c r="E254" s="246"/>
      <c r="F254" s="246"/>
      <c r="G254" s="246"/>
      <c r="H254" s="246"/>
      <c r="I254" s="246"/>
      <c r="J254" s="246"/>
      <c r="K254" s="182"/>
      <c r="L254"/>
      <c r="M254" s="183"/>
      <c r="N254" s="184"/>
      <c r="O254" s="178"/>
      <c r="P254"/>
    </row>
    <row r="255" spans="1:16">
      <c r="A255"/>
      <c r="B255" s="243" t="s">
        <v>293</v>
      </c>
      <c r="C255" s="244"/>
      <c r="D255" s="244"/>
      <c r="E255" s="244"/>
      <c r="F255" s="244"/>
      <c r="G255" s="244"/>
      <c r="H255" s="244"/>
      <c r="I255" s="244"/>
      <c r="J255"/>
      <c r="K255" s="182"/>
      <c r="L255"/>
      <c r="M255" s="185"/>
      <c r="N255" s="178"/>
      <c r="O255" s="178"/>
      <c r="P255"/>
    </row>
    <row r="256" spans="1:16">
      <c r="A256"/>
      <c r="B256" s="245" t="s">
        <v>294</v>
      </c>
      <c r="C256" s="244"/>
      <c r="D256" s="244"/>
      <c r="E256" s="244"/>
      <c r="F256" s="244"/>
      <c r="G256" s="244"/>
      <c r="H256" s="244"/>
      <c r="I256" s="244"/>
      <c r="J256"/>
      <c r="K256" s="182"/>
      <c r="L256"/>
      <c r="M256" s="185"/>
      <c r="N256" s="178"/>
      <c r="O256" s="178"/>
      <c r="P256"/>
    </row>
    <row r="257" spans="1:16">
      <c r="A257"/>
      <c r="B257" s="245" t="s">
        <v>295</v>
      </c>
      <c r="C257" s="244"/>
      <c r="D257" s="244"/>
      <c r="E257" s="244"/>
      <c r="F257" s="244"/>
      <c r="G257" s="244"/>
      <c r="H257" s="244"/>
      <c r="I257" s="244"/>
      <c r="J257"/>
      <c r="K257" s="182"/>
      <c r="L257"/>
      <c r="M257" s="185"/>
      <c r="N257" s="178"/>
      <c r="O257" s="178"/>
      <c r="P257"/>
    </row>
    <row r="258" spans="1:16">
      <c r="A258"/>
      <c r="B258" s="245" t="s">
        <v>296</v>
      </c>
      <c r="C258" s="244"/>
      <c r="D258" s="244"/>
      <c r="E258" s="244"/>
      <c r="F258" s="244"/>
      <c r="G258" s="244"/>
      <c r="H258" s="244"/>
      <c r="I258" s="244"/>
      <c r="J258"/>
      <c r="K258" s="182"/>
      <c r="L258"/>
      <c r="M258" s="185"/>
      <c r="N258" s="178"/>
      <c r="O258" s="178"/>
      <c r="P258"/>
    </row>
    <row r="259" spans="1:16">
      <c r="A259"/>
      <c r="B259" s="245" t="s">
        <v>297</v>
      </c>
      <c r="C259" s="244"/>
      <c r="D259" s="244"/>
      <c r="E259" s="244"/>
      <c r="F259" s="244"/>
      <c r="G259" s="244"/>
      <c r="H259" s="244"/>
      <c r="I259" s="244"/>
      <c r="J259"/>
      <c r="K259" s="182"/>
      <c r="L259"/>
      <c r="M259" s="185"/>
      <c r="N259" s="178"/>
      <c r="O259" s="178"/>
      <c r="P259"/>
    </row>
    <row r="260" spans="1:16">
      <c r="A260"/>
      <c r="B260" s="245" t="s">
        <v>298</v>
      </c>
      <c r="C260" s="244"/>
      <c r="D260" s="244"/>
      <c r="E260" s="244"/>
      <c r="F260" s="244"/>
      <c r="G260" s="244"/>
      <c r="H260" s="244"/>
      <c r="I260" s="244"/>
      <c r="J260"/>
      <c r="K260" s="182"/>
      <c r="L260"/>
      <c r="M260" s="185"/>
      <c r="N260" s="178"/>
      <c r="O260" s="178"/>
      <c r="P260"/>
    </row>
    <row r="261" spans="1:16">
      <c r="A261"/>
      <c r="B261" s="245" t="s">
        <v>299</v>
      </c>
      <c r="C261" s="244"/>
      <c r="D261" s="244"/>
      <c r="E261" s="244"/>
      <c r="F261" s="244"/>
      <c r="G261" s="244"/>
      <c r="H261" s="244"/>
      <c r="I261" s="244"/>
      <c r="J261"/>
      <c r="K261" s="182"/>
      <c r="L261"/>
      <c r="M261" s="185"/>
      <c r="N261" s="178"/>
      <c r="O261" s="178"/>
      <c r="P261"/>
    </row>
    <row r="262" spans="1:16">
      <c r="A262"/>
      <c r="B262" s="245" t="s">
        <v>300</v>
      </c>
      <c r="C262" s="244"/>
      <c r="D262" s="244"/>
      <c r="E262" s="244"/>
      <c r="F262" s="244"/>
      <c r="G262" s="244"/>
      <c r="H262" s="244"/>
      <c r="I262" s="244"/>
      <c r="J262"/>
      <c r="K262" s="182"/>
      <c r="L262"/>
      <c r="M262" s="185"/>
      <c r="N262" s="178"/>
      <c r="O262" s="178"/>
      <c r="P262"/>
    </row>
    <row r="263" spans="1:16">
      <c r="A263"/>
      <c r="B263" s="248" t="s">
        <v>304</v>
      </c>
      <c r="C263" s="244"/>
      <c r="D263" s="244"/>
      <c r="E263" s="244"/>
      <c r="F263" s="244"/>
      <c r="G263" s="244"/>
      <c r="H263" s="244"/>
      <c r="I263" s="244"/>
      <c r="J263"/>
      <c r="K263"/>
      <c r="L263"/>
      <c r="M263"/>
      <c r="N263"/>
      <c r="O263"/>
      <c r="P263"/>
    </row>
    <row r="267" spans="1:16">
      <c r="M267" s="247"/>
      <c r="O267" s="247"/>
    </row>
  </sheetData>
  <mergeCells count="14">
    <mergeCell ref="D123:D124"/>
    <mergeCell ref="G92:G96"/>
    <mergeCell ref="G97:G100"/>
    <mergeCell ref="B123:B124"/>
    <mergeCell ref="C123:C124"/>
    <mergeCell ref="B121:B122"/>
    <mergeCell ref="C121:C122"/>
    <mergeCell ref="E92:E96"/>
    <mergeCell ref="E97:E100"/>
    <mergeCell ref="K92:K96"/>
    <mergeCell ref="K97:K100"/>
    <mergeCell ref="J92:J96"/>
    <mergeCell ref="J97:J100"/>
    <mergeCell ref="D121:D122"/>
  </mergeCells>
  <phoneticPr fontId="0" type="noConversion"/>
  <pageMargins left="0.25" right="0.25" top="0.75" bottom="0.75" header="0.3" footer="0.3"/>
  <pageSetup paperSize="9" scale="48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2017-04-25T10:18:20Z</cp:lastPrinted>
  <dcterms:created xsi:type="dcterms:W3CDTF">2011-01-17T07:58:23Z</dcterms:created>
  <dcterms:modified xsi:type="dcterms:W3CDTF">2017-05-09T11:27:09Z</dcterms:modified>
</cp:coreProperties>
</file>