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27795" windowHeight="10545"/>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J87" i="1" l="1"/>
  <c r="I87" i="1"/>
  <c r="H87" i="1"/>
  <c r="G87" i="1"/>
  <c r="J86" i="1"/>
  <c r="I86" i="1"/>
  <c r="H86" i="1"/>
  <c r="G86" i="1"/>
  <c r="J85" i="1"/>
  <c r="I85" i="1"/>
  <c r="H85" i="1"/>
  <c r="G85" i="1"/>
  <c r="J84" i="1"/>
  <c r="I84" i="1"/>
  <c r="H84" i="1"/>
  <c r="G84" i="1"/>
  <c r="J83" i="1"/>
  <c r="I83" i="1"/>
  <c r="H83" i="1"/>
  <c r="G83" i="1"/>
  <c r="J82" i="1"/>
  <c r="I82" i="1"/>
  <c r="H82" i="1"/>
  <c r="G82" i="1"/>
  <c r="J81" i="1"/>
  <c r="I81" i="1"/>
  <c r="H81" i="1"/>
  <c r="G81" i="1"/>
  <c r="J80" i="1"/>
  <c r="I80" i="1"/>
  <c r="H80" i="1"/>
  <c r="G80" i="1"/>
  <c r="J79" i="1"/>
  <c r="I79" i="1"/>
  <c r="H79" i="1"/>
  <c r="G79" i="1"/>
  <c r="J78" i="1"/>
  <c r="I78" i="1"/>
  <c r="H78" i="1"/>
  <c r="G78" i="1"/>
  <c r="J77" i="1"/>
  <c r="I77" i="1"/>
  <c r="H77" i="1"/>
  <c r="G77" i="1"/>
  <c r="J76" i="1"/>
  <c r="I76" i="1"/>
  <c r="H76" i="1"/>
  <c r="G76" i="1"/>
  <c r="J75" i="1"/>
  <c r="I75" i="1"/>
  <c r="H75" i="1"/>
  <c r="G75" i="1"/>
  <c r="J74" i="1"/>
  <c r="I74" i="1"/>
  <c r="H74" i="1"/>
  <c r="G74" i="1"/>
  <c r="J73" i="1"/>
  <c r="I73" i="1"/>
  <c r="H73" i="1"/>
  <c r="G73" i="1"/>
  <c r="J72" i="1"/>
  <c r="I72" i="1"/>
  <c r="H72" i="1"/>
  <c r="G72" i="1"/>
  <c r="J71" i="1"/>
  <c r="I71" i="1"/>
  <c r="H71" i="1"/>
  <c r="G71" i="1"/>
  <c r="J70" i="1"/>
  <c r="I70" i="1"/>
  <c r="H70" i="1"/>
  <c r="G70" i="1"/>
  <c r="J69" i="1"/>
  <c r="I69" i="1"/>
  <c r="H69" i="1"/>
  <c r="G69" i="1"/>
  <c r="J68" i="1"/>
  <c r="I68" i="1"/>
  <c r="H68" i="1"/>
  <c r="G68" i="1"/>
  <c r="J67" i="1"/>
  <c r="I67" i="1"/>
  <c r="H67" i="1"/>
  <c r="G67" i="1"/>
  <c r="J66" i="1"/>
  <c r="I66" i="1"/>
  <c r="H66" i="1"/>
  <c r="G66" i="1"/>
  <c r="J65" i="1"/>
  <c r="I65" i="1"/>
  <c r="H65" i="1"/>
  <c r="G65" i="1"/>
  <c r="J64" i="1"/>
  <c r="I64" i="1"/>
  <c r="H64" i="1"/>
  <c r="G64" i="1"/>
  <c r="J63" i="1"/>
  <c r="I63" i="1"/>
  <c r="H63" i="1"/>
  <c r="G63" i="1"/>
  <c r="J62" i="1"/>
  <c r="I62" i="1"/>
  <c r="H62" i="1"/>
  <c r="G62" i="1"/>
  <c r="J61" i="1"/>
  <c r="I61" i="1"/>
  <c r="H61" i="1"/>
  <c r="G61" i="1"/>
  <c r="J60" i="1"/>
  <c r="I60" i="1"/>
  <c r="H60" i="1"/>
  <c r="G60" i="1"/>
  <c r="J59" i="1"/>
  <c r="I59" i="1"/>
  <c r="H59" i="1"/>
  <c r="G59" i="1"/>
  <c r="J58" i="1"/>
  <c r="I58" i="1"/>
  <c r="H58" i="1"/>
  <c r="G58" i="1"/>
  <c r="J57" i="1"/>
  <c r="I57" i="1"/>
  <c r="H57" i="1"/>
  <c r="G57" i="1"/>
  <c r="J56" i="1"/>
  <c r="I56" i="1"/>
  <c r="H56" i="1"/>
  <c r="G56" i="1"/>
  <c r="J55" i="1"/>
  <c r="I55" i="1"/>
  <c r="H55" i="1"/>
  <c r="G55" i="1"/>
  <c r="J54" i="1"/>
  <c r="I54" i="1"/>
  <c r="H54" i="1"/>
  <c r="G54" i="1"/>
  <c r="J53" i="1"/>
  <c r="I53" i="1"/>
  <c r="H53" i="1"/>
  <c r="G53" i="1"/>
  <c r="H52" i="1"/>
  <c r="H88" i="1" s="1"/>
  <c r="G52" i="1"/>
  <c r="J52" i="1" s="1"/>
  <c r="I52" i="1" s="1"/>
  <c r="I88" i="1" s="1"/>
  <c r="H42" i="1"/>
  <c r="G42" i="1"/>
  <c r="J42" i="1" s="1"/>
  <c r="I42" i="1" s="1"/>
  <c r="H41" i="1"/>
  <c r="G41" i="1"/>
  <c r="J41" i="1" s="1"/>
  <c r="I41" i="1" s="1"/>
  <c r="H40" i="1"/>
  <c r="G40" i="1"/>
  <c r="J40" i="1" s="1"/>
  <c r="I40" i="1" s="1"/>
  <c r="H39" i="1"/>
  <c r="G39" i="1"/>
  <c r="J39" i="1" s="1"/>
  <c r="I39" i="1" s="1"/>
  <c r="H38" i="1"/>
  <c r="G38" i="1"/>
  <c r="J38" i="1" s="1"/>
  <c r="I38" i="1" s="1"/>
  <c r="H37" i="1"/>
  <c r="G37" i="1"/>
  <c r="J37" i="1" s="1"/>
  <c r="I37" i="1" s="1"/>
  <c r="H36" i="1"/>
  <c r="G36" i="1"/>
  <c r="J36" i="1" s="1"/>
  <c r="I36" i="1" s="1"/>
  <c r="H35" i="1"/>
  <c r="G35" i="1"/>
  <c r="J35" i="1" s="1"/>
  <c r="I35" i="1" s="1"/>
  <c r="H34" i="1"/>
  <c r="G34" i="1"/>
  <c r="J34" i="1" s="1"/>
  <c r="I34" i="1" s="1"/>
  <c r="H33" i="1"/>
  <c r="G33" i="1"/>
  <c r="J33" i="1" s="1"/>
  <c r="I33" i="1" s="1"/>
  <c r="H32" i="1"/>
  <c r="G32" i="1"/>
  <c r="J32" i="1" s="1"/>
  <c r="I32" i="1" s="1"/>
  <c r="H31" i="1"/>
  <c r="G31" i="1"/>
  <c r="J31" i="1" s="1"/>
  <c r="I31" i="1" s="1"/>
  <c r="H30" i="1"/>
  <c r="G30" i="1"/>
  <c r="J30" i="1" s="1"/>
  <c r="I30" i="1" s="1"/>
  <c r="H29" i="1"/>
  <c r="G29" i="1"/>
  <c r="J29" i="1" s="1"/>
  <c r="I29" i="1" s="1"/>
  <c r="H28" i="1"/>
  <c r="G28" i="1"/>
  <c r="J28" i="1" s="1"/>
  <c r="I28" i="1" s="1"/>
  <c r="H27" i="1"/>
  <c r="G27" i="1"/>
  <c r="J27" i="1" s="1"/>
  <c r="I27" i="1" s="1"/>
  <c r="H26" i="1"/>
  <c r="G26" i="1"/>
  <c r="J26" i="1" s="1"/>
  <c r="I26" i="1" s="1"/>
  <c r="H25" i="1"/>
  <c r="G25" i="1"/>
  <c r="J25" i="1" s="1"/>
  <c r="I25" i="1" s="1"/>
  <c r="H24" i="1"/>
  <c r="G24" i="1"/>
  <c r="J24" i="1" s="1"/>
  <c r="I24" i="1" s="1"/>
  <c r="H23" i="1"/>
  <c r="G23" i="1"/>
  <c r="J23" i="1" s="1"/>
  <c r="I23" i="1" s="1"/>
  <c r="H22" i="1"/>
  <c r="G22" i="1"/>
  <c r="J22" i="1" s="1"/>
  <c r="I22" i="1" s="1"/>
  <c r="H21" i="1"/>
  <c r="G21" i="1"/>
  <c r="J21" i="1" s="1"/>
  <c r="I21" i="1" s="1"/>
  <c r="H20" i="1"/>
  <c r="G20" i="1"/>
  <c r="J20" i="1" s="1"/>
  <c r="I20" i="1" s="1"/>
  <c r="H19" i="1"/>
  <c r="G19" i="1"/>
  <c r="J19" i="1" s="1"/>
  <c r="I19" i="1" s="1"/>
  <c r="H18" i="1"/>
  <c r="G18" i="1"/>
  <c r="J18" i="1" s="1"/>
  <c r="I18" i="1" s="1"/>
  <c r="H17" i="1"/>
  <c r="G17" i="1"/>
  <c r="J17" i="1" s="1"/>
  <c r="I17" i="1" s="1"/>
  <c r="H16" i="1"/>
  <c r="G16" i="1"/>
  <c r="J16" i="1" s="1"/>
  <c r="I16" i="1" s="1"/>
  <c r="H15" i="1"/>
  <c r="G15" i="1"/>
  <c r="J15" i="1" s="1"/>
  <c r="I15" i="1" s="1"/>
  <c r="H14" i="1"/>
  <c r="G14" i="1"/>
  <c r="J14" i="1" s="1"/>
  <c r="I14" i="1" s="1"/>
  <c r="H13" i="1"/>
  <c r="G13" i="1"/>
  <c r="J13" i="1" s="1"/>
  <c r="I13" i="1" s="1"/>
  <c r="H12" i="1"/>
  <c r="G12" i="1"/>
  <c r="J12" i="1" s="1"/>
  <c r="I12" i="1" s="1"/>
  <c r="H11" i="1"/>
  <c r="G11" i="1"/>
  <c r="J11" i="1" s="1"/>
  <c r="I11" i="1" s="1"/>
  <c r="H10" i="1"/>
  <c r="G10" i="1"/>
  <c r="J10" i="1" s="1"/>
  <c r="I10" i="1" s="1"/>
  <c r="H9" i="1"/>
  <c r="G9" i="1"/>
  <c r="J9" i="1" s="1"/>
  <c r="I9" i="1" s="1"/>
  <c r="H8" i="1"/>
  <c r="G8" i="1"/>
  <c r="J8" i="1" s="1"/>
  <c r="I8" i="1" s="1"/>
  <c r="J7" i="1"/>
  <c r="J43" i="1" s="1"/>
  <c r="H7" i="1"/>
  <c r="H43" i="1" s="1"/>
  <c r="G7" i="1"/>
  <c r="I7" i="1" l="1"/>
  <c r="I43" i="1" s="1"/>
  <c r="I95" i="1" s="1"/>
  <c r="H95" i="1"/>
  <c r="H97" i="1" s="1"/>
  <c r="J88" i="1"/>
  <c r="J95" i="1" s="1"/>
</calcChain>
</file>

<file path=xl/sharedStrings.xml><?xml version="1.0" encoding="utf-8"?>
<sst xmlns="http://schemas.openxmlformats.org/spreadsheetml/2006/main" count="187" uniqueCount="96">
  <si>
    <t>P/44/10/2017/ORT</t>
  </si>
  <si>
    <t>Załącznik nr 5 do SIWZ</t>
  </si>
  <si>
    <t>Pakiet nr 1: Endoproteza Stawu Biodrowego</t>
  </si>
  <si>
    <t>Lp.</t>
  </si>
  <si>
    <t>Nazwa oraz parametry</t>
  </si>
  <si>
    <t>Ilość</t>
  </si>
  <si>
    <t>J.m.</t>
  </si>
  <si>
    <t>Cena jednostkowa netto [zł]</t>
  </si>
  <si>
    <t>Stawka VAT [%]</t>
  </si>
  <si>
    <t>Cena jednostkowa brutto [zł]</t>
  </si>
  <si>
    <t>Wartość netto [PLN]</t>
  </si>
  <si>
    <t>Wartość VAT</t>
  </si>
  <si>
    <t>Nr katalogowy producenta</t>
  </si>
  <si>
    <t>Producent i nazwa własna</t>
  </si>
  <si>
    <t>Trzpień endoprotezy stawu biodrowego prosty, proporcjonalny wykonany ze stopu tytanu, w części bliższej pokryty porowatym czystym tytanem i hydroksyapatytem; posiada wzdłużne rowki antyrotacyjne. Szyjka polerowana, kształt trzpienia posiada wyraźne dystalne ścięcie od strony bocznej zapobiegające konfliktowi z boczną korówką, oraz tzw objawom bólowym z dalszego końca trzpienia. Dostępny w 2 opcjach kąta szyjkowo-trzonowego (127 i 132 st.) w 11 rozmiarach dla każdego z katów i długościach od 96 mm do 126 mm. Wraz ze wzrostem rozmiaru zmieniające się krzywizny w części przyśrodkowej jak i bocznej (trzpień wzrasta proporcjonalnie we wszystkich wektorach). Stożek zwiększający zakres ruchu i zmniejszający ryzyko konfliktu szyjkowo-panewkowego o parametrach podstawy: 11,3 i 12,5 mm, wysokości 12,1 mm oraz kącie rozwarcia stożka 5°12”. Możliwe zastosowanie implantu w każdym ze znanych dostępów chirurgicznych.</t>
  </si>
  <si>
    <t>szt</t>
  </si>
  <si>
    <t>Trzpień cementowy prosty w kształcie podwójnego klina, wysokopolerowany, bezkołnierzowy, modularny z offsetem, stalowy, z centralizerem. Stożek zwiększający zakres ruchu i zmniejszający ryzyko konfliktu szyjkowo-panewkowego o parametrach podstawy: 11,3 i 12,5 mm, wysokości 12,1 mm oraz kącie rozwarcia stożka 5°12”.</t>
  </si>
  <si>
    <t>Trzpień prosty, gładki, wysokopolerowany o długościach 200, 220, 240, 260 mm z centralizerem. Stożek zwiększający zakres ruchu i zmniejszający ryzyko konfliktu szyjkowo-panewkowego o parametrach podstawy: 11,3 i 12,5 mm, wysokości 12,1 mm oraz kącie rozwarcia stożka 5°”12.</t>
  </si>
  <si>
    <t>Trzpień wykonany ze stopu tytanu, bezcementowy. Kształt trzpienia oparty o stabilizację w części dystalnej uda – składający się z przedłużki trzpienia w minimum 3 długościach w zakresie od 155 mm do 235 mm oraz średnicy od 14 mm do 28 mm w kształcie prostym i zakrzywionym ze skokiem co 1 mm. Korpus w 4 długościach ze zmiennym ofsetem oraz śruby łączącej oba elementy. Trzpień i korpus endoprotezy połączone poprzez osadzenie na stożku Morse'a i dodatkowo zabezpieczone nakrętką kompresyjną. Stożek zwiększajacy zakres ruchu i zmniejszający ryzyko konfliktu szyjkowo-panewkowego  o parametrach podstawy: 11,3 i 12,5 mm, wysokości 12,1 mm oraz kącie rozwarcia stożka 5°12”.</t>
  </si>
  <si>
    <t>Głowa metalowa o średnicy 22,2 mm, 28 mm, 32 mm i 36 mm w min. trzech rozmiarach długości szyjki.</t>
  </si>
  <si>
    <t>Głowa metalowa o średnicy 40 mm i 44 mm w trzech rozmiarach długości szyjki.</t>
  </si>
  <si>
    <t>Głowa ceramiczna o średnicach 28 mm, 32 mm oraz 36 mm – każda przynajmniej w trzech rozmiarach długości szyjki</t>
  </si>
  <si>
    <t>Panewki sferyczne, bezotworowe, typu press-fit do wkładu 22, 26, 28, 32, 36, 40, 44 mm pokryte hydroksyapatytem. Dostępna w rozmiarach średnicy zewnętrznej od 42 do 72 mm. Celem uzyskania pierwotnej fiksacji w łożu kostnym zastosowano perfekcyjnie wbudowany press-fit o grubości 1.8 mm wokół panewki. Opcjonalnie panewka stawu biodrowego, pierwotna, sferyczna z pokryciem, przestrzenna, trójwymiarową okładziną umożliwiającą przerost tkanką kostną wraz z jej unaczynieniem i unerwieniem oraz biointegrację panewki, zapewniające wysoki współczynnik tarcia (poprawa stabilności) dostępna w opcji pełnej jak i otworowej do dodatkowej fiksacji śrubami w rozmiarach zewnętrznych 44-72 mm, pozwalającym na zastosowanie artykulacji polietylen-metal dla głów 22-44 mm, ceramika – ceramika w zakresie głów 28-44 mm. Panewki uniwersalne dla wkładu ceramicznego i polietylenowego.</t>
  </si>
  <si>
    <t>Panewka sferyczna, bezotworowa, typu press-fit z wbudowanym wkładem ceramicznym pokryta hydroksyapatytem. Celem uzyskania pierwotnej fiksacji w łożu kostnym zastosowano peryferyjnie wbudowany press-fit o grubości 1.8 mm wokół panewki.</t>
  </si>
  <si>
    <t>Panewka hemisferyczna prawa i lewa, w rozmiarach od 54 mm do 80 mm pokryta przestrzenną, trójwymiarową okładziną umożliwiającą przerost tkanką kostną wraz z jej unaczynieniem i unerwieniem oraz biointegrację panewki, zapewniające wysoki współczynnik tarcia (poprawa stabilności) z przesunięciem środka rotacji w dół i do tyłu. Otwory na śruby na obwodzie ustawione kątowo ku górze, do zastosowania ze śrubami 6,5 mm górno-przednia krawędź ścięta.</t>
  </si>
  <si>
    <t>Panewka cementowana polietylenowa, półsferyczna z poszerzonym w części równikowej mankietem polietylenu stanowiącym system uszczelniania płaszcza cementowego pomiędzy kością a zewnętrzną powierzchnia panewki. Zewnętrzna powierzchnia panewki wyposażona w dystanery zbudowane z polimetylmetakrylatu o wysokości 2 mm i 3 mmw zależności od rozmiaru zewnętrznego panewki. Panewka akceptująca połączenia z głowami metalowymi i ceramicznymi o średnicy: 22,2 mm, 28 mm, 32 mm, 36 mm i 40 mm. Minimalny rozmiar zewnętrzny panewki kompatybilnej z głowami o średnicy 40 mm do 56 mm. Panewki w rozmiarach zewnętrznych od 40 mm do 60 mm przy różnicy w wielkości rozmiaru zewnętrznego o 2 mm.</t>
  </si>
  <si>
    <t>Panewka cementowana polietylenowa, dwumobilna w rozmiarach od 44 mm d 60 mm do zastosowania z głowami o średnicy 22,2 mm i 28 mm.</t>
  </si>
  <si>
    <t xml:space="preserve">Wkładka polietylenowa wykonana z polietylenu tzw. III generacji, wysokousieciowanego radiacyjnie (gamma; 9 Mrad; 3 dawki x 3 Mrad) i kolejno trzykrotnie wyżarzanego (temp. 130 st) w wyniku naprzemiennego, sekwencyjnego procesu, sterylizowanego nieradiacyjnie, w plazmie gazu, dostępna z okapem lub bez, o średnicy wewnętrznej 28 mm, 32 mm, 36 mm oraz 40 mm.                  </t>
  </si>
  <si>
    <t>Wkładka ceramiczna typu sandwicz na metalowym amortyzatorze o średnicach wewnętrznych 28, 32, 36 mm. System wymusza wzrost średnicy wewnętrznej wkładki ceramicznej wraz ze wzrostem panewki oraz wzrost wielkości głowy ceramicznej wraz ze wzrostem wkładki,.</t>
  </si>
  <si>
    <t>System wkładek chromokobaltowych implantówanych w czaszach metalowych panewek bezcementowych umożliwiających zastosowanie artykulacji dwupłaszczyznowej. Wkładki akceptujące głowy polietylenowe w rozmiarach 42 mmm od 64 mm wykonane z nowoczesnego ultra usieciowanego polietylenu o wzmocnionej odporności na ścieranie i zwiększonej wytrzymałości mechanicznej. Głowy polietylenowe umożliwiające jednocześnie artykulację wewnętrzną o średnicy 22,2 mm ID i 28 mm ID. Rozmiary wkładek chromokobaltowych: od 36 mm ID do 58 mm ID, o możliwości zastosowania głowy polietylenowej o średnicy zewnętrznej 36 mm już u panewce o rozmiarze 44 mm.</t>
  </si>
  <si>
    <t>Wkładka polietylenowa, umożliwiająca zastosowanie z panewkami o rozmiarach od 44 mm do 60 mm do zastosowania z głowami o średnicy 22,2 mm i 28 mm.</t>
  </si>
  <si>
    <t>Korek do zamknięcia kanału szpikowego</t>
  </si>
  <si>
    <t>Zaślepka</t>
  </si>
  <si>
    <t>Śruba</t>
  </si>
  <si>
    <t>Płyty do stabilizacji złamań okołoprotezowych – krętarzowa.</t>
  </si>
  <si>
    <t>Płyty do stabilizacji złamań okołoprtotezowych – prosta.</t>
  </si>
  <si>
    <t>Linki stalowe do zespoleń okrężnych kości z bloczkiem 2 mm lub 1,6 mm.</t>
  </si>
  <si>
    <t>Zaciski do linek o średnicy 1,6 mm lub 2,0 mm.</t>
  </si>
  <si>
    <t>Linki stalowe o grubości 2 mm do zespoleń okrężnych stosowane do fiksacji płyty.</t>
  </si>
  <si>
    <t>Adapter do głowy ceramicznej</t>
  </si>
  <si>
    <t xml:space="preserve">System panewkowych implantów rewizyjnych do uzupełniania ubytków kostnych w obrębie panewki stawu biodrowego. System umożliwiający zastosowanie zarówno z sferyczną panewką bezcementową jak i z implantami cementowanymi. Implanty systemu wykonane z czystego tytanu (CpTi), w pełni biokompatybilne z tkanką kości ludzkiej o budowie przestrzennej umożliwiającej wrastanie tkanki kostnej w implant. Implanty w kształcie półksiężyca umożliwiające ich stabilizację w tkance kostnej w dwóch wariantach. Implanty w 18rozmiarach i 3 wielkościach: od 46 mm średnicy zewnętrznej do 66 mm średnicy zewnętrznej, o skoku co 4 mm. Średnica wewnętrzna każdego implantu jest o 2 mm mniejsza od średnicy zewnętrznej. Każdy rozmiar posiada wersje w 3 wielkościach: 15 mm, 20 mm i 25 mm. Implanty augmentów wyposażone są w otwory pod druty Kirschnera o średnicy 1,6 mm do 2,0 mm i otwory pod śruby tytanowe do stabilizacji augmentów. </t>
  </si>
  <si>
    <t>Siatka panewkowa</t>
  </si>
  <si>
    <t>Koszyk rewizyjny tytanowy dostępny w rozmiarach 48-72 mm, ze skokiem co  4 mm</t>
  </si>
  <si>
    <t>Substytut kostny</t>
  </si>
  <si>
    <t>Panewki bipolarne głowa metalowa o średnicy 22 mm – panewka zew. o śr. 36-61 mm głowa wew. 26 mm- panewka zew. o śr. 41-42 mm głowa wew. 28 mm- panewka zew. o śr. 44-72 mm.</t>
  </si>
  <si>
    <t>Cement kostny z Kolistyną i Erytromycyną opcjonalnie z Gentamycyną</t>
  </si>
  <si>
    <t>Cement kostny z Tobramycyną</t>
  </si>
  <si>
    <t>Mieszalnik do cementu</t>
  </si>
  <si>
    <t>Ostrze</t>
  </si>
  <si>
    <t>Element proksymalny w wersji bez- i z odtworzeniem krętarza, z możliwością doszycia mięśni do elementu krętarzowego. Konus o podstawach 11,3 mm i 12,5 mm, wysokość komponentu proksymalnego – 70 mm; kąt szyjkowo-trzonowy - 135°</t>
  </si>
  <si>
    <t>Trzpienie śródszpikowe w wersji cementowej i bezcementowej. Trzpienie bezcementowe pokryte warstwą hedroksyapatytu o średnicach od 11 mm do 19 mm (skok co 1 mm) i długościach 125 mm, 150 mm i 20 mm. Trzpienie cementowe o średnicach 11 mm, 13 mm, 15 mm i 17 mm proste i zagięte.</t>
  </si>
  <si>
    <t>Podsumowanie</t>
  </si>
  <si>
    <t>Wymagania dodatkowe - Wykonawca zapewni:</t>
  </si>
  <si>
    <t>napęd w postaci piły oraz wiertarki wraz z niezbędnym do zabiegu oprzyrządowaniem.</t>
  </si>
  <si>
    <t>szkolenia w zakresie technik operacyjnych oferowanych systemów</t>
  </si>
  <si>
    <t>instrumentarium do endoprotezoplastyki pierwotnej stawu biodrowego z uwzględnieniem techniki małoinwazyjnej</t>
  </si>
  <si>
    <t>Pakiet nr 2: Endoproteza Stawu Kolanowego</t>
  </si>
  <si>
    <t>Element Udowy jednoprzedziałowy Chromowo-Cobaltowy dostępny w 6 rozmiarach, odpowiednio do każdego przedziału, jednopromieniowy w łuku funkcjonalnym zakresu zgięcie- wyprost 10-110 stopni do osi przebiegającej w linii przeznadkłykciowej lub równolegle do niej w tylnej części kłykci kości udowej.</t>
  </si>
  <si>
    <t>Element piszczelowy jednoprzedziałowy chromowo-cobaltowy dostępny w 6 rozmiarach, odpowiednio do każdego przedziału</t>
  </si>
  <si>
    <t>Wkładka piszczelowa do elementu jednoprzedziałowego wykonana z polietylenu UHMWPE bez dodatków organicznych, sterylizowanego nieradiacyjnie, w plazmie gazu, dostępna w 4 grubościach 8 mm, 9 mm, 10 mm i 12 mm, mocowana do płyty piszczelowej za pomocą systemu zatrzaskowego. Geometra wkładki i elementu udowego dopasowana względem siebie jako „wycinek kuli w kuli”, co umożliwia swobodne łączenie rozmiarów elementu piszczelowego i udowego oraz swobodniejsze dopasowanie przestrzenne obu elementów względem kości</t>
  </si>
  <si>
    <t xml:space="preserve">Element udowy cementowany jednoosiowy, jednopromieniowy w zakresie 10-110 stopni w osi A/P, osiągający w zgięciu całkowity zakres 150 stopni. Anatomiczny (prawy, lewy) wykonany ze stopu kobaltowo-chromowego, zpodniesioną o 7° przednią częścią zapobiegającą nadmiernemu naciskowi implantu na warstwę korową przedniej części uda. Dostępny w 8 rozmiarach dla każdej ze stron w wersjach pozwalających na zachowanie lub usunięcie więzadła krzyżowego tylnego. Możliwość zastosowania augmentów uzupełniających ubytki kostne dystalne i tylne (5 mm, 10 mm, 15 mm), mocowanych mechanicznie za pomocą śruby bez konieczności stosowania substancji klejącej. </t>
  </si>
  <si>
    <t>Element piszczelowy w postaci monobloku, wykonany ze stopu polietylenu dostępny w grubościach 9 mm, 11 mm, 13 mm i 16 mm.</t>
  </si>
  <si>
    <t>Element piszczelowy modularny, wykonany ze stopu kobaltowo-chromowego, dostępny w 8 rozmiarach.</t>
  </si>
  <si>
    <t>Element piszczelowy modularny, wykonany ze stopu tytanowego Ti64 oraz częściowo z powłoką z czystego tytanu CpTi. Element posiadający 4 pegi o średnicy 7 mm, zlokjalizowane obwodowo, częściowo pokryte strukturą 3D, poprawiające pierwotne umocowanie płyty w kości gąbczastej. Dostępny w oścmiu rozmiaarch, przeznaczony do zastosowania bezcementowego, jak i cementowanego.</t>
  </si>
  <si>
    <t>Wkładka polietylenu III generacji, polietylen wysokousieciowany radiacyjnie, kolejno trzykrotnie wyżarzany (temp. 130 st) w wyniku naprzemiennego, sekwencyjnego procesu, sterylizowany nieradiacyjnie, w plazmie gazu. Wkładka dostępna w 3 wersjach: CR (bez stabilizacji), PS (z tylną stabilizacją), CS (o zwiększonej stabilizacji w płaszczyźnie czołowej, bez konieczności usuwania PCL). Wkładka mocowana do płyty piszczelowej za pomocą systemu zatrzaskowego. Wszystkie wkładki o geometrii zapewniającej poruszanie się elementu udowego po łuku rotacyjnym, zapewniającym rotację min. 20°; w grubościach: 9 mm, 11mm, 13mm, 16 mm.</t>
  </si>
  <si>
    <t>Element udowy cementowany jednoosiowy, jednopromieniowy w zakresie 10-110 stopni w osi A/P, osiągający w zgięciu całkowity zakres 150 stopni. Anatomiczny (prawy, lewy) wykonany ze stopu kobaltowo-chromowego, z podniesioną o 7° przednią częścią zapobiegającą nadmiernemu naciskowi implantu na warstwę korową przedniej części uda. Dostępny w 8 rozmiarach dla każdej ze stron pozwalający na zastosowanie trzpienia przedłużającego. Możliwość zastosowania augmentów uzupełniających ubytki kostne dystalne i tylne (5 mm, 10 mm, 15 mm) mocowanych mechanicznie za pomocą śruby bez konieczności stosowania substancji klejącej.</t>
  </si>
  <si>
    <t>Element piszczelowy uniwersalny dla strony lewej i prawej, wykonany ze stopu kobaltowo-chromowego, dostępny w 8 rozmiarach umożliwiający zastosowanie podkładek piszczelowych mocowanych za pomocą wbudowanego systemu blokującego oraz zastosowanie trzpienia przedłużającego.</t>
  </si>
  <si>
    <t>Wkładka z polietylenu, polietylen wysokousieciowany radiacyjnie, kolejno trzykrotnie wyżarzany (temp. 130 st) w wyniku naprzemiennego, sekwencyjnego procesu, sterylizowany nieradiacyjnie, w plazmie gazu. Wkładka dostępna w grubościach 9 mm, 11 mm, 13 mm, 16 mm z rozbudowanym postem, dodatkowo stabilizowana metalowym bolcem.</t>
  </si>
  <si>
    <t>Bloczki uzupełniające ubytki kostne do elementu udowego (o grubości 5 mm,k 10 mm i 15 mm)</t>
  </si>
  <si>
    <t>Podkładki pod płytkę piszczelową (o grubości 5 mm i 10 mm)</t>
  </si>
  <si>
    <t>Adaptery offsetowe umożliwiające zmianę osi o 2 mm, 4 mm, 6 mm i 8 mm.</t>
  </si>
  <si>
    <t>Trzpienie przedłużające o długości 50 mm, 100 mm i 150 mm z możliwością przesunięcia osi w części udowej oraz piszczelowej o 2mm, 4 mm, 6 mm i 8 mm.</t>
  </si>
  <si>
    <t>Rzepka stawu kolanowego symetryczna dostępna w 6 rozmiarach i grubościach od 8 mm do 11 mm oraz asymetryczna dostępna w 5 rozmiarach i grubościach od 9 mm do 12 mm.</t>
  </si>
  <si>
    <t>Augment wypełnieniający ubytki kostne w części przynasadowej kości udowej i piszczelowej stawu kolanowego zapewniający dodatkową fiksację endoprotezy w kości, jak również biologiczną fiksację augmentu. Element dostępny w 3 wersjach jako symetryczne augmenty piszczelowe dostępne w 5 rozmiarach, asymetryczne augmenty piszczelowe dostępne w 8 rozmiarach po 4 dla strony prawej przyśrodkowej/lewej bocznej i 4 strony prawej bocznej/ lewej przyśrodkowej oraz symetryczne augmenty udowe dostępne w 12 rozmiarach po 6 dla stawu kolanowego prawego i lewego.</t>
  </si>
  <si>
    <t>Element udowy dostępny w minimum 5 rozmiarach (w tym dziecięcy XS), anatomiczny dla kończy6ny prawej i lewej wykonany ze stopu chromo-kobaltowego z możliwością mocowania trzpienia przedłużającego.</t>
  </si>
  <si>
    <t>Element piszczelowy wykonany ze stopu chromo-kobaltoowego, uniwersalny dostępny w czterech rozmiarach (w tym dziecięcy XS) z możliwością mocowania trzpienia przedłużającego.</t>
  </si>
  <si>
    <t>Wkładka polietylenowa dostępna w 4 rozmiarach i 5 grubościach od 10 mm do 24 mm.</t>
  </si>
  <si>
    <t>Augmentacja do elemenhtu piszczelowego (podkładki 5 mm i 10 mm; podkładki skośne) i bloczki do elementu udowego (10mm).</t>
  </si>
  <si>
    <t>Offset 4 mm</t>
  </si>
  <si>
    <t>Trzpienie przedłużające dostępne w 2 długościach (80 mm i 155 mm) i średnicy od 10 mm do 19 mm ze skokiem co 1 mm.</t>
  </si>
  <si>
    <t>Element Rotacyjny</t>
  </si>
  <si>
    <t>Oś do łączenia komponentu udowego i piszczelowego zapewniająca związanie protezy i elementu zapewniającego rotację.</t>
  </si>
  <si>
    <t>Zestaw elementów polietylenowych</t>
  </si>
  <si>
    <t>Zatyczki</t>
  </si>
  <si>
    <t>Elementy przedłużkowe w długościach od 30 mm do 80 mm (skok co 10 mm) oraz od 100 mm do 220 mm (skok co 20 mm). Łączenie elementów na zasadzie stożka, bez dodatkowych elementów łączących (śrub itp.) co umożliwia dowolne rotacyjne ustawienie ante/retrowersji komponentu proksymalnego w stosunku do panewki</t>
  </si>
  <si>
    <t>Element udowy lewy i prawy w 2 rozmiarach: standard (60 mm w M/L i 54 mm w A/P) oraz small (52 mm w M/L i 45 mm w A/P) oba w wysokości i o kącie koślawości 6°</t>
  </si>
  <si>
    <t>Element piszczelowy, resekcyjny, w 2 rozmiarach – standard i small – oba w wysokości 80 mm z otworami umożliwiającymi doszycie tkanek miękkich</t>
  </si>
  <si>
    <t>Trzpień Piszczelowy, resekcyjny</t>
  </si>
  <si>
    <t>System do ciśnieniowego płukania kości</t>
  </si>
  <si>
    <t>Końcówka do płukania</t>
  </si>
  <si>
    <t>Instrumentarium do endoprotezoplastyki pierwotnej i rewizyjnej stawu kolanowego</t>
  </si>
  <si>
    <t>Razem:</t>
  </si>
  <si>
    <t>zł.</t>
  </si>
  <si>
    <t xml:space="preserve">tj. </t>
  </si>
  <si>
    <t>euro</t>
  </si>
  <si>
    <t>Wartość brutto [PLN]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</si>
</sst>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0_ ;\-#,##0.00\ "/>
  </numFmts>
  <fonts count="17" x14ac:knownFonts="1">
    <font>
      <sz val="11"/>
      <color theme="1"/>
      <name val="Calibri"/>
      <family val="2"/>
      <charset val="238"/>
      <scheme val="minor"/>
    </font>
    <font>
      <sz val="11"/>
      <color theme="1"/>
      <name val="Calibri"/>
      <family val="2"/>
      <charset val="238"/>
      <scheme val="minor"/>
    </font>
    <font>
      <b/>
      <sz val="12"/>
      <name val="Calibri"/>
      <family val="2"/>
      <charset val="238"/>
      <scheme val="minor"/>
    </font>
    <font>
      <sz val="12"/>
      <color rgb="FF000000"/>
      <name val="Cambria"/>
      <family val="1"/>
      <charset val="238"/>
    </font>
    <font>
      <sz val="8"/>
      <color theme="1"/>
      <name val="Arial"/>
      <family val="2"/>
      <charset val="238"/>
    </font>
    <font>
      <sz val="8"/>
      <color rgb="FF000000"/>
      <name val="Arial"/>
      <family val="2"/>
      <charset val="238"/>
    </font>
    <font>
      <b/>
      <sz val="8"/>
      <color rgb="FF000000"/>
      <name val="Arial"/>
      <family val="2"/>
      <charset val="238"/>
    </font>
    <font>
      <b/>
      <sz val="8"/>
      <color theme="1"/>
      <name val="Arial"/>
      <family val="2"/>
      <charset val="238"/>
    </font>
    <font>
      <b/>
      <sz val="10"/>
      <color theme="1"/>
      <name val="Arial"/>
      <family val="2"/>
      <charset val="238"/>
    </font>
    <font>
      <b/>
      <sz val="10"/>
      <color rgb="FF000000"/>
      <name val="Arial"/>
      <family val="2"/>
      <charset val="238"/>
    </font>
    <font>
      <sz val="12"/>
      <color indexed="8"/>
      <name val="Calibri"/>
      <family val="2"/>
      <charset val="238"/>
    </font>
    <font>
      <b/>
      <sz val="11"/>
      <color indexed="8"/>
      <name val="Calibri"/>
      <family val="2"/>
      <charset val="238"/>
    </font>
    <font>
      <b/>
      <sz val="12"/>
      <color indexed="8"/>
      <name val="Calibri"/>
      <family val="2"/>
      <charset val="238"/>
    </font>
    <font>
      <sz val="8"/>
      <color theme="1"/>
      <name val="Calibri"/>
      <family val="2"/>
      <charset val="238"/>
      <scheme val="minor"/>
    </font>
    <font>
      <b/>
      <sz val="8"/>
      <name val="Arial"/>
      <family val="2"/>
      <charset val="238"/>
    </font>
    <font>
      <b/>
      <sz val="11"/>
      <color rgb="FFFF0000"/>
      <name val="Calibri"/>
      <family val="2"/>
      <charset val="238"/>
      <scheme val="minor"/>
    </font>
    <font>
      <b/>
      <sz val="8"/>
      <color rgb="FFFF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8" fillId="0" borderId="5" xfId="0" applyFont="1" applyBorder="1" applyAlignment="1">
      <alignment horizontal="center" vertical="center"/>
    </xf>
    <xf numFmtId="0" fontId="10" fillId="0" borderId="0" xfId="0" applyFont="1" applyAlignment="1">
      <alignment horizontal="left" vertical="center"/>
    </xf>
    <xf numFmtId="0" fontId="8" fillId="0" borderId="4" xfId="0" applyFont="1" applyBorder="1" applyAlignment="1">
      <alignment horizontal="center" vertical="center"/>
    </xf>
    <xf numFmtId="0" fontId="0" fillId="0" borderId="0" xfId="0"/>
    <xf numFmtId="4" fontId="0" fillId="0" borderId="0" xfId="0" applyNumberFormat="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justify" vertical="center"/>
    </xf>
    <xf numFmtId="0" fontId="4" fillId="0" borderId="1" xfId="0" applyFont="1" applyBorder="1" applyAlignment="1">
      <alignment horizontal="center" vertical="center"/>
    </xf>
    <xf numFmtId="0" fontId="5" fillId="0" borderId="1" xfId="0" applyFont="1" applyBorder="1" applyAlignment="1">
      <alignment horizontal="justify" vertical="center"/>
    </xf>
    <xf numFmtId="44" fontId="4" fillId="0" borderId="1" xfId="1" applyFont="1" applyBorder="1" applyAlignment="1">
      <alignment horizontal="center" vertical="center"/>
    </xf>
    <xf numFmtId="9" fontId="4" fillId="0" borderId="1" xfId="2" applyFont="1" applyBorder="1" applyAlignment="1">
      <alignment horizontal="center" vertical="center"/>
    </xf>
    <xf numFmtId="0" fontId="4" fillId="0" borderId="1"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164" fontId="4" fillId="0" borderId="1" xfId="1" applyNumberFormat="1" applyFont="1" applyBorder="1" applyAlignment="1">
      <alignment horizontal="right" vertical="center"/>
    </xf>
    <xf numFmtId="4" fontId="4" fillId="0" borderId="1" xfId="0" quotePrefix="1" applyNumberFormat="1" applyFont="1" applyBorder="1" applyAlignment="1">
      <alignment horizontal="right" vertical="center" wrapText="1"/>
    </xf>
    <xf numFmtId="164" fontId="5" fillId="3" borderId="1" xfId="1" applyNumberFormat="1" applyFont="1" applyFill="1" applyBorder="1" applyAlignment="1">
      <alignment horizontal="right" vertical="center" wrapText="1"/>
    </xf>
    <xf numFmtId="4" fontId="4" fillId="0" borderId="1" xfId="0" applyNumberFormat="1" applyFont="1" applyBorder="1" applyAlignment="1">
      <alignment horizontal="right" vertical="center"/>
    </xf>
    <xf numFmtId="164" fontId="5" fillId="0" borderId="1" xfId="1" applyNumberFormat="1" applyFont="1" applyBorder="1" applyAlignment="1">
      <alignment horizontal="right" vertical="center"/>
    </xf>
    <xf numFmtId="0" fontId="11" fillId="0" borderId="0" xfId="0" applyFont="1"/>
    <xf numFmtId="0" fontId="12" fillId="0" borderId="0" xfId="0" applyFont="1" applyAlignment="1">
      <alignment horizontal="center" vertical="center"/>
    </xf>
    <xf numFmtId="0" fontId="8" fillId="0" borderId="0" xfId="0" applyFont="1" applyBorder="1" applyAlignment="1">
      <alignment horizontal="center" vertical="center"/>
    </xf>
    <xf numFmtId="44" fontId="9" fillId="3" borderId="0" xfId="1" applyFont="1" applyFill="1" applyBorder="1" applyAlignment="1">
      <alignment horizontal="right" vertical="center" wrapText="1"/>
    </xf>
    <xf numFmtId="9" fontId="8" fillId="0" borderId="0" xfId="2" applyFont="1" applyBorder="1" applyAlignment="1">
      <alignment horizontal="center" vertical="center"/>
    </xf>
    <xf numFmtId="4" fontId="8" fillId="0" borderId="0" xfId="0" applyNumberFormat="1" applyFont="1" applyBorder="1" applyAlignment="1">
      <alignment horizontal="right" vertical="center"/>
    </xf>
    <xf numFmtId="4" fontId="0" fillId="0" borderId="0" xfId="0" applyNumberFormat="1" applyBorder="1" applyAlignment="1">
      <alignment horizontal="center" vertical="center"/>
    </xf>
    <xf numFmtId="0" fontId="6" fillId="0" borderId="0" xfId="0" applyFont="1" applyBorder="1" applyAlignment="1">
      <alignment horizontal="justify" vertical="center"/>
    </xf>
    <xf numFmtId="0" fontId="7" fillId="0" borderId="0" xfId="0" applyFont="1" applyBorder="1" applyAlignment="1">
      <alignment horizontal="center" vertical="center"/>
    </xf>
    <xf numFmtId="0" fontId="5" fillId="0" borderId="0" xfId="0" applyFont="1" applyBorder="1" applyAlignment="1">
      <alignment horizontal="justify" vertical="center"/>
    </xf>
    <xf numFmtId="4" fontId="7" fillId="0" borderId="1" xfId="0" applyNumberFormat="1" applyFont="1" applyBorder="1" applyAlignment="1">
      <alignment horizontal="right" vertical="center"/>
    </xf>
    <xf numFmtId="0" fontId="5" fillId="0" borderId="0" xfId="0" applyFont="1" applyBorder="1" applyAlignment="1">
      <alignment horizontal="left" vertical="center" wrapText="1"/>
    </xf>
    <xf numFmtId="0" fontId="7" fillId="0" borderId="1" xfId="0" applyFont="1" applyBorder="1" applyAlignment="1">
      <alignment vertical="center"/>
    </xf>
    <xf numFmtId="0" fontId="13" fillId="0" borderId="0" xfId="0" applyFont="1" applyAlignment="1">
      <alignment horizontal="left" vertical="center"/>
    </xf>
    <xf numFmtId="4" fontId="4" fillId="0" borderId="1" xfId="2" applyNumberFormat="1" applyFont="1" applyBorder="1" applyAlignment="1">
      <alignment horizontal="center" vertical="center"/>
    </xf>
    <xf numFmtId="4" fontId="8" fillId="0" borderId="0" xfId="2" applyNumberFormat="1" applyFont="1" applyBorder="1" applyAlignment="1">
      <alignment horizontal="center" vertical="center"/>
    </xf>
    <xf numFmtId="4" fontId="7" fillId="0" borderId="1" xfId="0" applyNumberFormat="1" applyFont="1" applyBorder="1" applyAlignment="1">
      <alignment vertical="center"/>
    </xf>
    <xf numFmtId="0" fontId="15" fillId="0" borderId="0" xfId="0" applyFont="1" applyAlignment="1">
      <alignment horizontal="center"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4" fontId="15" fillId="0" borderId="0" xfId="0" applyNumberFormat="1"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8" fillId="0" borderId="6" xfId="0" applyFont="1" applyBorder="1" applyAlignment="1">
      <alignment horizontal="center" vertical="center"/>
    </xf>
    <xf numFmtId="0" fontId="4" fillId="0" borderId="0" xfId="0" applyFont="1" applyAlignment="1">
      <alignment horizontal="left" vertical="center" wrapText="1"/>
    </xf>
    <xf numFmtId="0" fontId="2" fillId="2" borderId="0" xfId="0" applyFont="1" applyFill="1" applyAlignment="1">
      <alignment horizontal="left" vertical="center"/>
    </xf>
    <xf numFmtId="0" fontId="4" fillId="0" borderId="0" xfId="0" applyFont="1" applyAlignment="1">
      <alignment horizontal="left" vertical="center"/>
    </xf>
    <xf numFmtId="0" fontId="2" fillId="2" borderId="8" xfId="0" applyFont="1" applyFill="1" applyBorder="1" applyAlignment="1">
      <alignment horizontal="left" vertical="center"/>
    </xf>
    <xf numFmtId="0" fontId="7" fillId="0" borderId="0" xfId="0" applyFont="1" applyAlignment="1">
      <alignment horizontal="left" vertical="center"/>
    </xf>
    <xf numFmtId="4" fontId="4" fillId="0" borderId="1" xfId="0" quotePrefix="1" applyNumberFormat="1" applyFont="1" applyBorder="1" applyAlignment="1">
      <alignment horizontal="right" vertical="center" wrapText="1"/>
    </xf>
    <xf numFmtId="4" fontId="4" fillId="0" borderId="1" xfId="0" applyNumberFormat="1" applyFont="1" applyBorder="1" applyAlignment="1">
      <alignment horizontal="right"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wrapText="1"/>
    </xf>
    <xf numFmtId="4" fontId="14" fillId="4" borderId="3" xfId="0" applyNumberFormat="1" applyFont="1" applyFill="1" applyBorder="1" applyAlignment="1">
      <alignment horizontal="center" vertical="center" wrapText="1"/>
    </xf>
    <xf numFmtId="1" fontId="14" fillId="4" borderId="3" xfId="0"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4" fontId="4" fillId="0" borderId="1" xfId="2" applyNumberFormat="1" applyFont="1" applyBorder="1" applyAlignment="1">
      <alignment horizontal="center" vertical="center"/>
    </xf>
  </cellXfs>
  <cellStyles count="3">
    <cellStyle name="Normalny" xfId="0" builtinId="0"/>
    <cellStyle name="Procentowy" xfId="2"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abSelected="1" workbookViewId="0">
      <selection activeCell="E7" sqref="E7"/>
    </sheetView>
  </sheetViews>
  <sheetFormatPr defaultRowHeight="15" x14ac:dyDescent="0.25"/>
  <cols>
    <col min="1" max="1" width="4" customWidth="1"/>
    <col min="2" max="2" width="73.85546875" customWidth="1"/>
    <col min="3" max="4" width="7.140625" customWidth="1"/>
    <col min="5" max="5" width="12" customWidth="1"/>
    <col min="7" max="7" width="11.85546875" customWidth="1"/>
    <col min="8" max="8" width="12.42578125" customWidth="1"/>
    <col min="9" max="9" width="11.28515625" customWidth="1"/>
    <col min="10" max="10" width="12.85546875" customWidth="1"/>
    <col min="11" max="11" width="13.140625" customWidth="1"/>
    <col min="12" max="12" width="12.140625" customWidth="1"/>
  </cols>
  <sheetData>
    <row r="1" spans="1:12" ht="15.75" x14ac:dyDescent="0.25">
      <c r="A1" s="2" t="s">
        <v>0</v>
      </c>
      <c r="B1" s="2"/>
      <c r="C1" s="2"/>
      <c r="D1" s="22"/>
      <c r="E1" s="4"/>
      <c r="F1" s="4"/>
      <c r="G1" s="4"/>
      <c r="H1" s="4"/>
      <c r="I1" s="4"/>
      <c r="J1" s="4"/>
      <c r="K1" s="4"/>
      <c r="L1" s="4"/>
    </row>
    <row r="2" spans="1:12" ht="15.75" x14ac:dyDescent="0.25">
      <c r="A2" s="23"/>
      <c r="B2" s="23" t="s">
        <v>1</v>
      </c>
      <c r="C2" s="23"/>
      <c r="D2" s="4"/>
      <c r="E2" s="4"/>
      <c r="F2" s="4"/>
      <c r="G2" s="4"/>
      <c r="H2" s="4"/>
      <c r="I2" s="4"/>
      <c r="J2" s="4"/>
      <c r="K2" s="4"/>
      <c r="L2" s="4"/>
    </row>
    <row r="4" spans="1:12" ht="15.75" x14ac:dyDescent="0.25">
      <c r="A4" s="47" t="s">
        <v>2</v>
      </c>
      <c r="B4" s="47"/>
      <c r="C4" s="47"/>
      <c r="D4" s="47"/>
      <c r="E4" s="47"/>
      <c r="F4" s="47"/>
      <c r="G4" s="47"/>
      <c r="H4" s="47"/>
      <c r="I4" s="4"/>
      <c r="J4" s="4"/>
      <c r="K4" s="4"/>
      <c r="L4" s="4"/>
    </row>
    <row r="5" spans="1:12" ht="15.75" thickBot="1" x14ac:dyDescent="0.3">
      <c r="A5" s="4"/>
      <c r="B5" s="4"/>
      <c r="C5" s="4"/>
      <c r="D5" s="4"/>
      <c r="E5" s="4"/>
      <c r="F5" s="4"/>
      <c r="G5" s="4"/>
      <c r="H5" s="4"/>
      <c r="I5" s="4"/>
      <c r="J5" s="4"/>
      <c r="K5" s="4"/>
      <c r="L5" s="4"/>
    </row>
    <row r="6" spans="1:12" ht="45.75" thickBot="1" x14ac:dyDescent="0.3">
      <c r="A6" s="53" t="s">
        <v>3</v>
      </c>
      <c r="B6" s="54" t="s">
        <v>4</v>
      </c>
      <c r="C6" s="54" t="s">
        <v>5</v>
      </c>
      <c r="D6" s="54" t="s">
        <v>6</v>
      </c>
      <c r="E6" s="54" t="s">
        <v>7</v>
      </c>
      <c r="F6" s="56" t="s">
        <v>8</v>
      </c>
      <c r="G6" s="54" t="s">
        <v>9</v>
      </c>
      <c r="H6" s="55" t="s">
        <v>10</v>
      </c>
      <c r="I6" s="56" t="s">
        <v>11</v>
      </c>
      <c r="J6" s="56" t="s">
        <v>95</v>
      </c>
      <c r="K6" s="57" t="s">
        <v>12</v>
      </c>
      <c r="L6" s="57" t="s">
        <v>13</v>
      </c>
    </row>
    <row r="7" spans="1:12" ht="112.5" x14ac:dyDescent="0.25">
      <c r="A7" s="8">
        <v>1</v>
      </c>
      <c r="B7" s="9" t="s">
        <v>14</v>
      </c>
      <c r="C7" s="13">
        <v>50</v>
      </c>
      <c r="D7" s="10" t="s">
        <v>15</v>
      </c>
      <c r="E7" s="17"/>
      <c r="F7" s="11">
        <v>0.08</v>
      </c>
      <c r="G7" s="36">
        <f>E7*F7+E7</f>
        <v>0</v>
      </c>
      <c r="H7" s="18">
        <f>C7*E7</f>
        <v>0</v>
      </c>
      <c r="I7" s="36">
        <f>J7-H7</f>
        <v>0</v>
      </c>
      <c r="J7" s="20">
        <f>C7*G7</f>
        <v>0</v>
      </c>
      <c r="K7" s="8"/>
      <c r="L7" s="8"/>
    </row>
    <row r="8" spans="1:12" ht="45" x14ac:dyDescent="0.25">
      <c r="A8" s="8">
        <v>2</v>
      </c>
      <c r="B8" s="9" t="s">
        <v>16</v>
      </c>
      <c r="C8" s="13">
        <v>20</v>
      </c>
      <c r="D8" s="10" t="s">
        <v>15</v>
      </c>
      <c r="E8" s="17"/>
      <c r="F8" s="11">
        <v>0.08</v>
      </c>
      <c r="G8" s="58">
        <f t="shared" ref="G8:G42" si="0">E8*F8+E8</f>
        <v>0</v>
      </c>
      <c r="H8" s="51">
        <f t="shared" ref="H8:H42" si="1">C8*E8</f>
        <v>0</v>
      </c>
      <c r="I8" s="58">
        <f t="shared" ref="I8:I42" si="2">J8-H8</f>
        <v>0</v>
      </c>
      <c r="J8" s="52">
        <f t="shared" ref="J8:J42" si="3">C8*G8</f>
        <v>0</v>
      </c>
      <c r="K8" s="8"/>
      <c r="L8" s="8"/>
    </row>
    <row r="9" spans="1:12" ht="33.75" x14ac:dyDescent="0.25">
      <c r="A9" s="8">
        <v>3</v>
      </c>
      <c r="B9" s="9" t="s">
        <v>17</v>
      </c>
      <c r="C9" s="13">
        <v>1</v>
      </c>
      <c r="D9" s="10" t="s">
        <v>15</v>
      </c>
      <c r="E9" s="17"/>
      <c r="F9" s="11">
        <v>0.08</v>
      </c>
      <c r="G9" s="58">
        <f t="shared" si="0"/>
        <v>0</v>
      </c>
      <c r="H9" s="51">
        <f t="shared" si="1"/>
        <v>0</v>
      </c>
      <c r="I9" s="58">
        <f t="shared" si="2"/>
        <v>0</v>
      </c>
      <c r="J9" s="52">
        <f t="shared" si="3"/>
        <v>0</v>
      </c>
      <c r="K9" s="8"/>
      <c r="L9" s="8"/>
    </row>
    <row r="10" spans="1:12" ht="90" x14ac:dyDescent="0.25">
      <c r="A10" s="8">
        <v>4</v>
      </c>
      <c r="B10" s="9" t="s">
        <v>18</v>
      </c>
      <c r="C10" s="13">
        <v>1</v>
      </c>
      <c r="D10" s="10" t="s">
        <v>15</v>
      </c>
      <c r="E10" s="17"/>
      <c r="F10" s="11">
        <v>0.08</v>
      </c>
      <c r="G10" s="58">
        <f t="shared" si="0"/>
        <v>0</v>
      </c>
      <c r="H10" s="51">
        <f t="shared" si="1"/>
        <v>0</v>
      </c>
      <c r="I10" s="58">
        <f t="shared" si="2"/>
        <v>0</v>
      </c>
      <c r="J10" s="52">
        <f t="shared" si="3"/>
        <v>0</v>
      </c>
      <c r="K10" s="8"/>
      <c r="L10" s="8"/>
    </row>
    <row r="11" spans="1:12" x14ac:dyDescent="0.25">
      <c r="A11" s="8">
        <v>5</v>
      </c>
      <c r="B11" s="9" t="s">
        <v>19</v>
      </c>
      <c r="C11" s="13">
        <v>20</v>
      </c>
      <c r="D11" s="10" t="s">
        <v>15</v>
      </c>
      <c r="E11" s="17"/>
      <c r="F11" s="11">
        <v>0.08</v>
      </c>
      <c r="G11" s="58">
        <f t="shared" si="0"/>
        <v>0</v>
      </c>
      <c r="H11" s="51">
        <f t="shared" si="1"/>
        <v>0</v>
      </c>
      <c r="I11" s="58">
        <f t="shared" si="2"/>
        <v>0</v>
      </c>
      <c r="J11" s="52">
        <f t="shared" si="3"/>
        <v>0</v>
      </c>
      <c r="K11" s="8"/>
      <c r="L11" s="8"/>
    </row>
    <row r="12" spans="1:12" x14ac:dyDescent="0.25">
      <c r="A12" s="8">
        <v>6</v>
      </c>
      <c r="B12" s="9" t="s">
        <v>20</v>
      </c>
      <c r="C12" s="13">
        <v>1</v>
      </c>
      <c r="D12" s="10" t="s">
        <v>15</v>
      </c>
      <c r="E12" s="17"/>
      <c r="F12" s="11">
        <v>0.08</v>
      </c>
      <c r="G12" s="58">
        <f t="shared" si="0"/>
        <v>0</v>
      </c>
      <c r="H12" s="51">
        <f t="shared" si="1"/>
        <v>0</v>
      </c>
      <c r="I12" s="58">
        <f t="shared" si="2"/>
        <v>0</v>
      </c>
      <c r="J12" s="52">
        <f t="shared" si="3"/>
        <v>0</v>
      </c>
      <c r="K12" s="8"/>
      <c r="L12" s="8"/>
    </row>
    <row r="13" spans="1:12" ht="22.5" x14ac:dyDescent="0.25">
      <c r="A13" s="8">
        <v>7</v>
      </c>
      <c r="B13" s="9" t="s">
        <v>21</v>
      </c>
      <c r="C13" s="13">
        <v>50</v>
      </c>
      <c r="D13" s="10" t="s">
        <v>15</v>
      </c>
      <c r="E13" s="17"/>
      <c r="F13" s="11">
        <v>0.08</v>
      </c>
      <c r="G13" s="58">
        <f t="shared" si="0"/>
        <v>0</v>
      </c>
      <c r="H13" s="51">
        <f t="shared" si="1"/>
        <v>0</v>
      </c>
      <c r="I13" s="58">
        <f t="shared" si="2"/>
        <v>0</v>
      </c>
      <c r="J13" s="52">
        <f t="shared" si="3"/>
        <v>0</v>
      </c>
      <c r="K13" s="8"/>
      <c r="L13" s="8"/>
    </row>
    <row r="14" spans="1:12" ht="112.5" x14ac:dyDescent="0.25">
      <c r="A14" s="8">
        <v>8</v>
      </c>
      <c r="B14" s="9" t="s">
        <v>22</v>
      </c>
      <c r="C14" s="13">
        <v>50</v>
      </c>
      <c r="D14" s="10" t="s">
        <v>15</v>
      </c>
      <c r="E14" s="17"/>
      <c r="F14" s="11">
        <v>0.08</v>
      </c>
      <c r="G14" s="58">
        <f t="shared" si="0"/>
        <v>0</v>
      </c>
      <c r="H14" s="51">
        <f t="shared" si="1"/>
        <v>0</v>
      </c>
      <c r="I14" s="58">
        <f t="shared" si="2"/>
        <v>0</v>
      </c>
      <c r="J14" s="52">
        <f t="shared" si="3"/>
        <v>0</v>
      </c>
      <c r="K14" s="8"/>
      <c r="L14" s="8"/>
    </row>
    <row r="15" spans="1:12" ht="33.75" x14ac:dyDescent="0.25">
      <c r="A15" s="8">
        <v>9</v>
      </c>
      <c r="B15" s="9" t="s">
        <v>23</v>
      </c>
      <c r="C15" s="13">
        <v>1</v>
      </c>
      <c r="D15" s="10" t="s">
        <v>15</v>
      </c>
      <c r="E15" s="17"/>
      <c r="F15" s="11">
        <v>0.08</v>
      </c>
      <c r="G15" s="58">
        <f t="shared" si="0"/>
        <v>0</v>
      </c>
      <c r="H15" s="51">
        <f t="shared" si="1"/>
        <v>0</v>
      </c>
      <c r="I15" s="58">
        <f t="shared" si="2"/>
        <v>0</v>
      </c>
      <c r="J15" s="52">
        <f t="shared" si="3"/>
        <v>0</v>
      </c>
      <c r="K15" s="8"/>
      <c r="L15" s="8"/>
    </row>
    <row r="16" spans="1:12" ht="56.25" x14ac:dyDescent="0.25">
      <c r="A16" s="8">
        <v>10</v>
      </c>
      <c r="B16" s="9" t="s">
        <v>24</v>
      </c>
      <c r="C16" s="13">
        <v>1</v>
      </c>
      <c r="D16" s="10" t="s">
        <v>15</v>
      </c>
      <c r="E16" s="17"/>
      <c r="F16" s="11">
        <v>0.08</v>
      </c>
      <c r="G16" s="58">
        <f t="shared" si="0"/>
        <v>0</v>
      </c>
      <c r="H16" s="51">
        <f t="shared" si="1"/>
        <v>0</v>
      </c>
      <c r="I16" s="58">
        <f t="shared" si="2"/>
        <v>0</v>
      </c>
      <c r="J16" s="52">
        <f t="shared" si="3"/>
        <v>0</v>
      </c>
      <c r="K16" s="8"/>
      <c r="L16" s="8"/>
    </row>
    <row r="17" spans="1:12" ht="90" x14ac:dyDescent="0.25">
      <c r="A17" s="8">
        <v>11</v>
      </c>
      <c r="B17" s="9" t="s">
        <v>25</v>
      </c>
      <c r="C17" s="13">
        <v>1</v>
      </c>
      <c r="D17" s="10" t="s">
        <v>15</v>
      </c>
      <c r="E17" s="17"/>
      <c r="F17" s="11">
        <v>0.08</v>
      </c>
      <c r="G17" s="58">
        <f t="shared" si="0"/>
        <v>0</v>
      </c>
      <c r="H17" s="51">
        <f t="shared" si="1"/>
        <v>0</v>
      </c>
      <c r="I17" s="58">
        <f t="shared" si="2"/>
        <v>0</v>
      </c>
      <c r="J17" s="52">
        <f t="shared" si="3"/>
        <v>0</v>
      </c>
      <c r="K17" s="8"/>
      <c r="L17" s="8"/>
    </row>
    <row r="18" spans="1:12" ht="22.5" x14ac:dyDescent="0.25">
      <c r="A18" s="8">
        <v>12</v>
      </c>
      <c r="B18" s="9" t="s">
        <v>26</v>
      </c>
      <c r="C18" s="13">
        <v>1</v>
      </c>
      <c r="D18" s="10" t="s">
        <v>15</v>
      </c>
      <c r="E18" s="17"/>
      <c r="F18" s="11">
        <v>0.08</v>
      </c>
      <c r="G18" s="58">
        <f t="shared" si="0"/>
        <v>0</v>
      </c>
      <c r="H18" s="51">
        <f t="shared" si="1"/>
        <v>0</v>
      </c>
      <c r="I18" s="58">
        <f t="shared" si="2"/>
        <v>0</v>
      </c>
      <c r="J18" s="52">
        <f t="shared" si="3"/>
        <v>0</v>
      </c>
      <c r="K18" s="8"/>
      <c r="L18" s="8"/>
    </row>
    <row r="19" spans="1:12" ht="45" x14ac:dyDescent="0.25">
      <c r="A19" s="8">
        <v>13</v>
      </c>
      <c r="B19" s="9" t="s">
        <v>27</v>
      </c>
      <c r="C19" s="13">
        <v>50</v>
      </c>
      <c r="D19" s="10" t="s">
        <v>15</v>
      </c>
      <c r="E19" s="17"/>
      <c r="F19" s="11">
        <v>0.08</v>
      </c>
      <c r="G19" s="58">
        <f t="shared" si="0"/>
        <v>0</v>
      </c>
      <c r="H19" s="51">
        <f t="shared" si="1"/>
        <v>0</v>
      </c>
      <c r="I19" s="58">
        <f t="shared" si="2"/>
        <v>0</v>
      </c>
      <c r="J19" s="52">
        <f t="shared" si="3"/>
        <v>0</v>
      </c>
      <c r="K19" s="8"/>
      <c r="L19" s="8"/>
    </row>
    <row r="20" spans="1:12" ht="33.75" x14ac:dyDescent="0.25">
      <c r="A20" s="8">
        <v>14</v>
      </c>
      <c r="B20" s="9" t="s">
        <v>28</v>
      </c>
      <c r="C20" s="13">
        <v>1</v>
      </c>
      <c r="D20" s="10" t="s">
        <v>15</v>
      </c>
      <c r="E20" s="17"/>
      <c r="F20" s="11">
        <v>0.08</v>
      </c>
      <c r="G20" s="58">
        <f t="shared" si="0"/>
        <v>0</v>
      </c>
      <c r="H20" s="51">
        <f t="shared" si="1"/>
        <v>0</v>
      </c>
      <c r="I20" s="58">
        <f t="shared" si="2"/>
        <v>0</v>
      </c>
      <c r="J20" s="52">
        <f t="shared" si="3"/>
        <v>0</v>
      </c>
      <c r="K20" s="8"/>
      <c r="L20" s="8"/>
    </row>
    <row r="21" spans="1:12" ht="90" x14ac:dyDescent="0.25">
      <c r="A21" s="8">
        <v>15</v>
      </c>
      <c r="B21" s="9" t="s">
        <v>29</v>
      </c>
      <c r="C21" s="13">
        <v>1</v>
      </c>
      <c r="D21" s="10" t="s">
        <v>15</v>
      </c>
      <c r="E21" s="17"/>
      <c r="F21" s="11">
        <v>0.08</v>
      </c>
      <c r="G21" s="58">
        <f t="shared" si="0"/>
        <v>0</v>
      </c>
      <c r="H21" s="51">
        <f t="shared" si="1"/>
        <v>0</v>
      </c>
      <c r="I21" s="58">
        <f t="shared" si="2"/>
        <v>0</v>
      </c>
      <c r="J21" s="52">
        <f t="shared" si="3"/>
        <v>0</v>
      </c>
      <c r="K21" s="8"/>
      <c r="L21" s="8"/>
    </row>
    <row r="22" spans="1:12" ht="22.5" x14ac:dyDescent="0.25">
      <c r="A22" s="8">
        <v>16</v>
      </c>
      <c r="B22" s="9" t="s">
        <v>30</v>
      </c>
      <c r="C22" s="13">
        <v>1</v>
      </c>
      <c r="D22" s="10" t="s">
        <v>15</v>
      </c>
      <c r="E22" s="17"/>
      <c r="F22" s="11">
        <v>0.08</v>
      </c>
      <c r="G22" s="58">
        <f t="shared" si="0"/>
        <v>0</v>
      </c>
      <c r="H22" s="51">
        <f t="shared" si="1"/>
        <v>0</v>
      </c>
      <c r="I22" s="58">
        <f t="shared" si="2"/>
        <v>0</v>
      </c>
      <c r="J22" s="52">
        <f t="shared" si="3"/>
        <v>0</v>
      </c>
      <c r="K22" s="8"/>
      <c r="L22" s="8"/>
    </row>
    <row r="23" spans="1:12" x14ac:dyDescent="0.25">
      <c r="A23" s="8">
        <v>17</v>
      </c>
      <c r="B23" s="9" t="s">
        <v>31</v>
      </c>
      <c r="C23" s="13">
        <v>25</v>
      </c>
      <c r="D23" s="10" t="s">
        <v>15</v>
      </c>
      <c r="E23" s="17"/>
      <c r="F23" s="11">
        <v>0.08</v>
      </c>
      <c r="G23" s="58">
        <f t="shared" si="0"/>
        <v>0</v>
      </c>
      <c r="H23" s="51">
        <f t="shared" si="1"/>
        <v>0</v>
      </c>
      <c r="I23" s="58">
        <f t="shared" si="2"/>
        <v>0</v>
      </c>
      <c r="J23" s="52">
        <f t="shared" si="3"/>
        <v>0</v>
      </c>
      <c r="K23" s="8"/>
      <c r="L23" s="8"/>
    </row>
    <row r="24" spans="1:12" x14ac:dyDescent="0.25">
      <c r="A24" s="8">
        <v>18</v>
      </c>
      <c r="B24" s="9" t="s">
        <v>32</v>
      </c>
      <c r="C24" s="13">
        <v>1</v>
      </c>
      <c r="D24" s="10" t="s">
        <v>15</v>
      </c>
      <c r="E24" s="17"/>
      <c r="F24" s="11">
        <v>0.08</v>
      </c>
      <c r="G24" s="58">
        <f t="shared" si="0"/>
        <v>0</v>
      </c>
      <c r="H24" s="51">
        <f t="shared" si="1"/>
        <v>0</v>
      </c>
      <c r="I24" s="58">
        <f t="shared" si="2"/>
        <v>0</v>
      </c>
      <c r="J24" s="52">
        <f t="shared" si="3"/>
        <v>0</v>
      </c>
      <c r="K24" s="8"/>
      <c r="L24" s="8"/>
    </row>
    <row r="25" spans="1:12" x14ac:dyDescent="0.25">
      <c r="A25" s="8">
        <v>19</v>
      </c>
      <c r="B25" s="9" t="s">
        <v>33</v>
      </c>
      <c r="C25" s="13">
        <v>10</v>
      </c>
      <c r="D25" s="10" t="s">
        <v>15</v>
      </c>
      <c r="E25" s="17"/>
      <c r="F25" s="11">
        <v>0.08</v>
      </c>
      <c r="G25" s="58">
        <f t="shared" si="0"/>
        <v>0</v>
      </c>
      <c r="H25" s="51">
        <f t="shared" si="1"/>
        <v>0</v>
      </c>
      <c r="I25" s="58">
        <f t="shared" si="2"/>
        <v>0</v>
      </c>
      <c r="J25" s="52">
        <f t="shared" si="3"/>
        <v>0</v>
      </c>
      <c r="K25" s="8"/>
      <c r="L25" s="8"/>
    </row>
    <row r="26" spans="1:12" x14ac:dyDescent="0.25">
      <c r="A26" s="8">
        <v>20</v>
      </c>
      <c r="B26" s="9" t="s">
        <v>34</v>
      </c>
      <c r="C26" s="13">
        <v>2</v>
      </c>
      <c r="D26" s="10" t="s">
        <v>15</v>
      </c>
      <c r="E26" s="17"/>
      <c r="F26" s="11">
        <v>0.08</v>
      </c>
      <c r="G26" s="58">
        <f t="shared" si="0"/>
        <v>0</v>
      </c>
      <c r="H26" s="51">
        <f t="shared" si="1"/>
        <v>0</v>
      </c>
      <c r="I26" s="58">
        <f t="shared" si="2"/>
        <v>0</v>
      </c>
      <c r="J26" s="52">
        <f t="shared" si="3"/>
        <v>0</v>
      </c>
      <c r="K26" s="8"/>
      <c r="L26" s="8"/>
    </row>
    <row r="27" spans="1:12" x14ac:dyDescent="0.25">
      <c r="A27" s="8">
        <v>21</v>
      </c>
      <c r="B27" s="9" t="s">
        <v>35</v>
      </c>
      <c r="C27" s="13">
        <v>2</v>
      </c>
      <c r="D27" s="10" t="s">
        <v>15</v>
      </c>
      <c r="E27" s="17"/>
      <c r="F27" s="11">
        <v>0.08</v>
      </c>
      <c r="G27" s="58">
        <f t="shared" si="0"/>
        <v>0</v>
      </c>
      <c r="H27" s="51">
        <f t="shared" si="1"/>
        <v>0</v>
      </c>
      <c r="I27" s="58">
        <f t="shared" si="2"/>
        <v>0</v>
      </c>
      <c r="J27" s="52">
        <f t="shared" si="3"/>
        <v>0</v>
      </c>
      <c r="K27" s="8"/>
      <c r="L27" s="8"/>
    </row>
    <row r="28" spans="1:12" x14ac:dyDescent="0.25">
      <c r="A28" s="8">
        <v>22</v>
      </c>
      <c r="B28" s="9" t="s">
        <v>36</v>
      </c>
      <c r="C28" s="13">
        <v>2</v>
      </c>
      <c r="D28" s="10" t="s">
        <v>15</v>
      </c>
      <c r="E28" s="17"/>
      <c r="F28" s="11">
        <v>0.08</v>
      </c>
      <c r="G28" s="58">
        <f t="shared" si="0"/>
        <v>0</v>
      </c>
      <c r="H28" s="51">
        <f t="shared" si="1"/>
        <v>0</v>
      </c>
      <c r="I28" s="58">
        <f t="shared" si="2"/>
        <v>0</v>
      </c>
      <c r="J28" s="52">
        <f t="shared" si="3"/>
        <v>0</v>
      </c>
      <c r="K28" s="8"/>
      <c r="L28" s="8"/>
    </row>
    <row r="29" spans="1:12" x14ac:dyDescent="0.25">
      <c r="A29" s="8">
        <v>23</v>
      </c>
      <c r="B29" s="9" t="s">
        <v>37</v>
      </c>
      <c r="C29" s="13">
        <v>4</v>
      </c>
      <c r="D29" s="10" t="s">
        <v>15</v>
      </c>
      <c r="E29" s="17"/>
      <c r="F29" s="11">
        <v>0.08</v>
      </c>
      <c r="G29" s="58">
        <f t="shared" si="0"/>
        <v>0</v>
      </c>
      <c r="H29" s="51">
        <f t="shared" si="1"/>
        <v>0</v>
      </c>
      <c r="I29" s="58">
        <f t="shared" si="2"/>
        <v>0</v>
      </c>
      <c r="J29" s="52">
        <f t="shared" si="3"/>
        <v>0</v>
      </c>
      <c r="K29" s="8"/>
      <c r="L29" s="8"/>
    </row>
    <row r="30" spans="1:12" x14ac:dyDescent="0.25">
      <c r="A30" s="8">
        <v>24</v>
      </c>
      <c r="B30" s="9" t="s">
        <v>38</v>
      </c>
      <c r="C30" s="13">
        <v>2</v>
      </c>
      <c r="D30" s="10" t="s">
        <v>15</v>
      </c>
      <c r="E30" s="17"/>
      <c r="F30" s="11">
        <v>0.08</v>
      </c>
      <c r="G30" s="58">
        <f t="shared" si="0"/>
        <v>0</v>
      </c>
      <c r="H30" s="51">
        <f t="shared" si="1"/>
        <v>0</v>
      </c>
      <c r="I30" s="58">
        <f t="shared" si="2"/>
        <v>0</v>
      </c>
      <c r="J30" s="52">
        <f t="shared" si="3"/>
        <v>0</v>
      </c>
      <c r="K30" s="8"/>
      <c r="L30" s="8"/>
    </row>
    <row r="31" spans="1:12" x14ac:dyDescent="0.25">
      <c r="A31" s="8">
        <v>25</v>
      </c>
      <c r="B31" s="9" t="s">
        <v>39</v>
      </c>
      <c r="C31" s="13">
        <v>1</v>
      </c>
      <c r="D31" s="10" t="s">
        <v>15</v>
      </c>
      <c r="E31" s="17"/>
      <c r="F31" s="11">
        <v>0.08</v>
      </c>
      <c r="G31" s="58">
        <f t="shared" si="0"/>
        <v>0</v>
      </c>
      <c r="H31" s="51">
        <f t="shared" si="1"/>
        <v>0</v>
      </c>
      <c r="I31" s="58">
        <f t="shared" si="2"/>
        <v>0</v>
      </c>
      <c r="J31" s="52">
        <f t="shared" si="3"/>
        <v>0</v>
      </c>
      <c r="K31" s="8"/>
      <c r="L31" s="8"/>
    </row>
    <row r="32" spans="1:12" ht="112.5" x14ac:dyDescent="0.25">
      <c r="A32" s="8">
        <v>26</v>
      </c>
      <c r="B32" s="9" t="s">
        <v>40</v>
      </c>
      <c r="C32" s="13">
        <v>1</v>
      </c>
      <c r="D32" s="10" t="s">
        <v>15</v>
      </c>
      <c r="E32" s="17"/>
      <c r="F32" s="11">
        <v>0.08</v>
      </c>
      <c r="G32" s="58">
        <f t="shared" si="0"/>
        <v>0</v>
      </c>
      <c r="H32" s="51">
        <f t="shared" si="1"/>
        <v>0</v>
      </c>
      <c r="I32" s="58">
        <f t="shared" si="2"/>
        <v>0</v>
      </c>
      <c r="J32" s="52">
        <f t="shared" si="3"/>
        <v>0</v>
      </c>
      <c r="K32" s="8"/>
      <c r="L32" s="8"/>
    </row>
    <row r="33" spans="1:12" x14ac:dyDescent="0.25">
      <c r="A33" s="8">
        <v>27</v>
      </c>
      <c r="B33" s="9" t="s">
        <v>41</v>
      </c>
      <c r="C33" s="13">
        <v>1</v>
      </c>
      <c r="D33" s="10" t="s">
        <v>15</v>
      </c>
      <c r="E33" s="17"/>
      <c r="F33" s="11">
        <v>0.08</v>
      </c>
      <c r="G33" s="58">
        <f t="shared" si="0"/>
        <v>0</v>
      </c>
      <c r="H33" s="51">
        <f t="shared" si="1"/>
        <v>0</v>
      </c>
      <c r="I33" s="58">
        <f t="shared" si="2"/>
        <v>0</v>
      </c>
      <c r="J33" s="52">
        <f t="shared" si="3"/>
        <v>0</v>
      </c>
      <c r="K33" s="8"/>
      <c r="L33" s="8"/>
    </row>
    <row r="34" spans="1:12" x14ac:dyDescent="0.25">
      <c r="A34" s="8">
        <v>28</v>
      </c>
      <c r="B34" s="9" t="s">
        <v>42</v>
      </c>
      <c r="C34" s="13">
        <v>1</v>
      </c>
      <c r="D34" s="10" t="s">
        <v>15</v>
      </c>
      <c r="E34" s="17"/>
      <c r="F34" s="11">
        <v>0.08</v>
      </c>
      <c r="G34" s="58">
        <f t="shared" si="0"/>
        <v>0</v>
      </c>
      <c r="H34" s="51">
        <f t="shared" si="1"/>
        <v>0</v>
      </c>
      <c r="I34" s="58">
        <f t="shared" si="2"/>
        <v>0</v>
      </c>
      <c r="J34" s="52">
        <f t="shared" si="3"/>
        <v>0</v>
      </c>
      <c r="K34" s="8"/>
      <c r="L34" s="8"/>
    </row>
    <row r="35" spans="1:12" x14ac:dyDescent="0.25">
      <c r="A35" s="8">
        <v>29</v>
      </c>
      <c r="B35" s="9" t="s">
        <v>43</v>
      </c>
      <c r="C35" s="13">
        <v>1</v>
      </c>
      <c r="D35" s="10" t="s">
        <v>15</v>
      </c>
      <c r="E35" s="17"/>
      <c r="F35" s="11">
        <v>0.08</v>
      </c>
      <c r="G35" s="58">
        <f t="shared" si="0"/>
        <v>0</v>
      </c>
      <c r="H35" s="51">
        <f t="shared" si="1"/>
        <v>0</v>
      </c>
      <c r="I35" s="58">
        <f t="shared" si="2"/>
        <v>0</v>
      </c>
      <c r="J35" s="52">
        <f t="shared" si="3"/>
        <v>0</v>
      </c>
      <c r="K35" s="8"/>
      <c r="L35" s="8"/>
    </row>
    <row r="36" spans="1:12" ht="22.5" x14ac:dyDescent="0.25">
      <c r="A36" s="8">
        <v>30</v>
      </c>
      <c r="B36" s="9" t="s">
        <v>44</v>
      </c>
      <c r="C36" s="13">
        <v>20</v>
      </c>
      <c r="D36" s="10" t="s">
        <v>15</v>
      </c>
      <c r="E36" s="17"/>
      <c r="F36" s="11">
        <v>0.08</v>
      </c>
      <c r="G36" s="58">
        <f t="shared" si="0"/>
        <v>0</v>
      </c>
      <c r="H36" s="51">
        <f t="shared" si="1"/>
        <v>0</v>
      </c>
      <c r="I36" s="58">
        <f t="shared" si="2"/>
        <v>0</v>
      </c>
      <c r="J36" s="52">
        <f t="shared" si="3"/>
        <v>0</v>
      </c>
      <c r="K36" s="8"/>
      <c r="L36" s="8"/>
    </row>
    <row r="37" spans="1:12" x14ac:dyDescent="0.25">
      <c r="A37" s="8">
        <v>31</v>
      </c>
      <c r="B37" s="9" t="s">
        <v>45</v>
      </c>
      <c r="C37" s="13">
        <v>1</v>
      </c>
      <c r="D37" s="10" t="s">
        <v>15</v>
      </c>
      <c r="E37" s="19"/>
      <c r="F37" s="11">
        <v>0.08</v>
      </c>
      <c r="G37" s="58">
        <f t="shared" si="0"/>
        <v>0</v>
      </c>
      <c r="H37" s="51">
        <f t="shared" si="1"/>
        <v>0</v>
      </c>
      <c r="I37" s="58">
        <f t="shared" si="2"/>
        <v>0</v>
      </c>
      <c r="J37" s="52">
        <f t="shared" si="3"/>
        <v>0</v>
      </c>
      <c r="K37" s="8"/>
      <c r="L37" s="8"/>
    </row>
    <row r="38" spans="1:12" x14ac:dyDescent="0.25">
      <c r="A38" s="8">
        <v>32</v>
      </c>
      <c r="B38" s="9" t="s">
        <v>46</v>
      </c>
      <c r="C38" s="13">
        <v>1</v>
      </c>
      <c r="D38" s="10" t="s">
        <v>15</v>
      </c>
      <c r="E38" s="19"/>
      <c r="F38" s="11">
        <v>0.08</v>
      </c>
      <c r="G38" s="58">
        <f t="shared" si="0"/>
        <v>0</v>
      </c>
      <c r="H38" s="51">
        <f t="shared" si="1"/>
        <v>0</v>
      </c>
      <c r="I38" s="58">
        <f t="shared" si="2"/>
        <v>0</v>
      </c>
      <c r="J38" s="52">
        <f t="shared" si="3"/>
        <v>0</v>
      </c>
      <c r="K38" s="8"/>
      <c r="L38" s="8"/>
    </row>
    <row r="39" spans="1:12" x14ac:dyDescent="0.25">
      <c r="A39" s="8">
        <v>33</v>
      </c>
      <c r="B39" s="9" t="s">
        <v>47</v>
      </c>
      <c r="C39" s="13">
        <v>1</v>
      </c>
      <c r="D39" s="10" t="s">
        <v>15</v>
      </c>
      <c r="E39" s="19"/>
      <c r="F39" s="11">
        <v>0.08</v>
      </c>
      <c r="G39" s="58">
        <f t="shared" si="0"/>
        <v>0</v>
      </c>
      <c r="H39" s="51">
        <f t="shared" si="1"/>
        <v>0</v>
      </c>
      <c r="I39" s="58">
        <f t="shared" si="2"/>
        <v>0</v>
      </c>
      <c r="J39" s="52">
        <f t="shared" si="3"/>
        <v>0</v>
      </c>
      <c r="K39" s="8"/>
      <c r="L39" s="8"/>
    </row>
    <row r="40" spans="1:12" x14ac:dyDescent="0.25">
      <c r="A40" s="8">
        <v>34</v>
      </c>
      <c r="B40" s="9" t="s">
        <v>48</v>
      </c>
      <c r="C40" s="13">
        <v>50</v>
      </c>
      <c r="D40" s="10" t="s">
        <v>15</v>
      </c>
      <c r="E40" s="19"/>
      <c r="F40" s="11">
        <v>0.08</v>
      </c>
      <c r="G40" s="58">
        <f t="shared" si="0"/>
        <v>0</v>
      </c>
      <c r="H40" s="51">
        <f t="shared" si="1"/>
        <v>0</v>
      </c>
      <c r="I40" s="58">
        <f t="shared" si="2"/>
        <v>0</v>
      </c>
      <c r="J40" s="52">
        <f t="shared" si="3"/>
        <v>0</v>
      </c>
      <c r="K40" s="8"/>
      <c r="L40" s="8"/>
    </row>
    <row r="41" spans="1:12" ht="33.75" x14ac:dyDescent="0.25">
      <c r="A41" s="8">
        <v>35</v>
      </c>
      <c r="B41" s="9" t="s">
        <v>49</v>
      </c>
      <c r="C41" s="14">
        <v>1</v>
      </c>
      <c r="D41" s="10" t="s">
        <v>15</v>
      </c>
      <c r="E41" s="19"/>
      <c r="F41" s="11">
        <v>0.08</v>
      </c>
      <c r="G41" s="58">
        <f t="shared" si="0"/>
        <v>0</v>
      </c>
      <c r="H41" s="51">
        <f t="shared" si="1"/>
        <v>0</v>
      </c>
      <c r="I41" s="58">
        <f t="shared" si="2"/>
        <v>0</v>
      </c>
      <c r="J41" s="52">
        <f t="shared" si="3"/>
        <v>0</v>
      </c>
      <c r="K41" s="8"/>
      <c r="L41" s="8"/>
    </row>
    <row r="42" spans="1:12" ht="33.75" x14ac:dyDescent="0.25">
      <c r="A42" s="8">
        <v>36</v>
      </c>
      <c r="B42" s="9" t="s">
        <v>50</v>
      </c>
      <c r="C42" s="14">
        <v>1</v>
      </c>
      <c r="D42" s="10" t="s">
        <v>15</v>
      </c>
      <c r="E42" s="19"/>
      <c r="F42" s="11">
        <v>0.08</v>
      </c>
      <c r="G42" s="58">
        <f t="shared" si="0"/>
        <v>0</v>
      </c>
      <c r="H42" s="51">
        <f t="shared" si="1"/>
        <v>0</v>
      </c>
      <c r="I42" s="58">
        <f t="shared" si="2"/>
        <v>0</v>
      </c>
      <c r="J42" s="52">
        <f t="shared" si="3"/>
        <v>0</v>
      </c>
      <c r="K42" s="8"/>
      <c r="L42" s="8"/>
    </row>
    <row r="43" spans="1:12" ht="15.75" x14ac:dyDescent="0.25">
      <c r="A43" s="6"/>
      <c r="B43" s="7"/>
      <c r="C43" s="3" t="s">
        <v>51</v>
      </c>
      <c r="D43" s="1"/>
      <c r="E43" s="45"/>
      <c r="F43" s="32"/>
      <c r="G43" s="32"/>
      <c r="H43" s="32">
        <f>SUM(H7:H42)</f>
        <v>0</v>
      </c>
      <c r="I43" s="32">
        <f>SUM(I7:I42)</f>
        <v>0</v>
      </c>
      <c r="J43" s="32">
        <f>SUM(J7:J42)</f>
        <v>0</v>
      </c>
      <c r="K43" s="4"/>
      <c r="L43" s="4"/>
    </row>
    <row r="44" spans="1:12" x14ac:dyDescent="0.25">
      <c r="A44" s="6"/>
      <c r="B44" s="29" t="s">
        <v>52</v>
      </c>
      <c r="C44" s="30"/>
      <c r="D44" s="24"/>
      <c r="E44" s="24"/>
      <c r="F44" s="26"/>
      <c r="G44" s="26"/>
      <c r="H44" s="25"/>
      <c r="I44" s="37"/>
      <c r="J44" s="27"/>
      <c r="K44" s="4"/>
      <c r="L44" s="4"/>
    </row>
    <row r="45" spans="1:12" x14ac:dyDescent="0.25">
      <c r="A45" s="6"/>
      <c r="B45" s="31" t="s">
        <v>53</v>
      </c>
      <c r="C45" s="30"/>
      <c r="D45" s="24"/>
      <c r="E45" s="24"/>
      <c r="F45" s="26"/>
      <c r="G45" s="26"/>
      <c r="H45" s="25"/>
      <c r="I45" s="37"/>
      <c r="J45" s="27"/>
      <c r="K45" s="4"/>
      <c r="L45" s="4"/>
    </row>
    <row r="46" spans="1:12" x14ac:dyDescent="0.25">
      <c r="A46" s="6"/>
      <c r="B46" s="31" t="s">
        <v>54</v>
      </c>
      <c r="C46" s="30"/>
      <c r="D46" s="24"/>
      <c r="E46" s="24"/>
      <c r="F46" s="26"/>
      <c r="G46" s="26"/>
      <c r="H46" s="25"/>
      <c r="I46" s="37"/>
      <c r="J46" s="27"/>
      <c r="K46" s="4"/>
      <c r="L46" s="4"/>
    </row>
    <row r="47" spans="1:12" ht="22.5" x14ac:dyDescent="0.25">
      <c r="A47" s="6"/>
      <c r="B47" s="33" t="s">
        <v>55</v>
      </c>
      <c r="C47" s="30"/>
      <c r="D47" s="24"/>
      <c r="E47" s="24"/>
      <c r="F47" s="26"/>
      <c r="G47" s="26"/>
      <c r="H47" s="25"/>
      <c r="I47" s="37"/>
      <c r="J47" s="27"/>
      <c r="K47" s="4"/>
      <c r="L47" s="4"/>
    </row>
    <row r="48" spans="1:12" ht="15.75" x14ac:dyDescent="0.25">
      <c r="A48" s="6"/>
      <c r="B48" s="7"/>
      <c r="C48" s="24"/>
      <c r="D48" s="24"/>
      <c r="E48" s="24"/>
      <c r="F48" s="26"/>
      <c r="G48" s="26"/>
      <c r="H48" s="25"/>
      <c r="I48" s="37"/>
      <c r="J48" s="27"/>
      <c r="K48" s="4"/>
      <c r="L48" s="4"/>
    </row>
    <row r="49" spans="1:12" x14ac:dyDescent="0.25">
      <c r="A49" s="6"/>
      <c r="B49" s="6"/>
      <c r="C49" s="6"/>
      <c r="D49" s="6"/>
      <c r="E49" s="6"/>
      <c r="F49" s="4"/>
      <c r="G49" s="4"/>
      <c r="H49" s="28"/>
      <c r="I49" s="5"/>
      <c r="J49" s="4"/>
      <c r="K49" s="4"/>
      <c r="L49" s="4"/>
    </row>
    <row r="50" spans="1:12" ht="16.5" thickBot="1" x14ac:dyDescent="0.3">
      <c r="A50" s="49" t="s">
        <v>56</v>
      </c>
      <c r="B50" s="49"/>
      <c r="C50" s="49"/>
      <c r="D50" s="49"/>
      <c r="E50" s="49"/>
      <c r="F50" s="49"/>
      <c r="G50" s="49"/>
      <c r="H50" s="49"/>
      <c r="I50" s="5"/>
      <c r="J50" s="4"/>
      <c r="K50" s="4"/>
      <c r="L50" s="4"/>
    </row>
    <row r="51" spans="1:12" ht="34.5" thickBot="1" x14ac:dyDescent="0.3">
      <c r="A51" s="53" t="s">
        <v>3</v>
      </c>
      <c r="B51" s="54" t="s">
        <v>4</v>
      </c>
      <c r="C51" s="54" t="s">
        <v>5</v>
      </c>
      <c r="D51" s="54" t="s">
        <v>6</v>
      </c>
      <c r="E51" s="54" t="s">
        <v>7</v>
      </c>
      <c r="F51" s="56" t="s">
        <v>8</v>
      </c>
      <c r="G51" s="54" t="s">
        <v>9</v>
      </c>
      <c r="H51" s="55" t="s">
        <v>10</v>
      </c>
      <c r="I51" s="56" t="s">
        <v>11</v>
      </c>
      <c r="J51" s="56" t="s">
        <v>95</v>
      </c>
      <c r="K51" s="57" t="s">
        <v>12</v>
      </c>
      <c r="L51" s="57" t="s">
        <v>13</v>
      </c>
    </row>
    <row r="52" spans="1:12" ht="45" x14ac:dyDescent="0.25">
      <c r="A52" s="8">
        <v>1</v>
      </c>
      <c r="B52" s="9" t="s">
        <v>57</v>
      </c>
      <c r="C52" s="8">
        <v>1</v>
      </c>
      <c r="D52" s="10" t="s">
        <v>15</v>
      </c>
      <c r="E52" s="21"/>
      <c r="F52" s="11">
        <v>0.08</v>
      </c>
      <c r="G52" s="58">
        <f t="shared" ref="G52:G87" si="4">E52*F52+E52</f>
        <v>0</v>
      </c>
      <c r="H52" s="51">
        <f t="shared" ref="H52:H87" si="5">C52*E52</f>
        <v>0</v>
      </c>
      <c r="I52" s="58">
        <f t="shared" ref="I52:I87" si="6">J52-H52</f>
        <v>0</v>
      </c>
      <c r="J52" s="52">
        <f t="shared" ref="J52:J87" si="7">C52*G52</f>
        <v>0</v>
      </c>
      <c r="K52" s="8"/>
      <c r="L52" s="8"/>
    </row>
    <row r="53" spans="1:12" ht="22.5" x14ac:dyDescent="0.25">
      <c r="A53" s="8">
        <v>2</v>
      </c>
      <c r="B53" s="9" t="s">
        <v>58</v>
      </c>
      <c r="C53" s="8">
        <v>1</v>
      </c>
      <c r="D53" s="10" t="s">
        <v>15</v>
      </c>
      <c r="E53" s="21"/>
      <c r="F53" s="11">
        <v>0.08</v>
      </c>
      <c r="G53" s="58">
        <f t="shared" si="4"/>
        <v>0</v>
      </c>
      <c r="H53" s="51">
        <f t="shared" si="5"/>
        <v>0</v>
      </c>
      <c r="I53" s="58">
        <f t="shared" si="6"/>
        <v>0</v>
      </c>
      <c r="J53" s="52">
        <f t="shared" si="7"/>
        <v>0</v>
      </c>
      <c r="K53" s="8"/>
      <c r="L53" s="8"/>
    </row>
    <row r="54" spans="1:12" ht="67.5" x14ac:dyDescent="0.25">
      <c r="A54" s="8">
        <v>3</v>
      </c>
      <c r="B54" s="9" t="s">
        <v>59</v>
      </c>
      <c r="C54" s="8">
        <v>1</v>
      </c>
      <c r="D54" s="10" t="s">
        <v>15</v>
      </c>
      <c r="E54" s="21"/>
      <c r="F54" s="11">
        <v>0.08</v>
      </c>
      <c r="G54" s="58">
        <f t="shared" si="4"/>
        <v>0</v>
      </c>
      <c r="H54" s="51">
        <f t="shared" si="5"/>
        <v>0</v>
      </c>
      <c r="I54" s="58">
        <f t="shared" si="6"/>
        <v>0</v>
      </c>
      <c r="J54" s="52">
        <f t="shared" si="7"/>
        <v>0</v>
      </c>
      <c r="K54" s="8"/>
      <c r="L54" s="8"/>
    </row>
    <row r="55" spans="1:12" ht="78.75" x14ac:dyDescent="0.25">
      <c r="A55" s="8">
        <v>4</v>
      </c>
      <c r="B55" s="9" t="s">
        <v>60</v>
      </c>
      <c r="C55" s="8">
        <v>50</v>
      </c>
      <c r="D55" s="10" t="s">
        <v>15</v>
      </c>
      <c r="E55" s="21"/>
      <c r="F55" s="11">
        <v>0.08</v>
      </c>
      <c r="G55" s="58">
        <f t="shared" si="4"/>
        <v>0</v>
      </c>
      <c r="H55" s="51">
        <f t="shared" si="5"/>
        <v>0</v>
      </c>
      <c r="I55" s="58">
        <f t="shared" si="6"/>
        <v>0</v>
      </c>
      <c r="J55" s="52">
        <f t="shared" si="7"/>
        <v>0</v>
      </c>
      <c r="K55" s="8"/>
      <c r="L55" s="8"/>
    </row>
    <row r="56" spans="1:12" ht="22.5" x14ac:dyDescent="0.25">
      <c r="A56" s="8">
        <v>5</v>
      </c>
      <c r="B56" s="9" t="s">
        <v>61</v>
      </c>
      <c r="C56" s="8">
        <v>1</v>
      </c>
      <c r="D56" s="10" t="s">
        <v>15</v>
      </c>
      <c r="E56" s="21"/>
      <c r="F56" s="11">
        <v>0.08</v>
      </c>
      <c r="G56" s="58">
        <f t="shared" si="4"/>
        <v>0</v>
      </c>
      <c r="H56" s="51">
        <f t="shared" si="5"/>
        <v>0</v>
      </c>
      <c r="I56" s="58">
        <f t="shared" si="6"/>
        <v>0</v>
      </c>
      <c r="J56" s="52">
        <f t="shared" si="7"/>
        <v>0</v>
      </c>
      <c r="K56" s="8"/>
      <c r="L56" s="8"/>
    </row>
    <row r="57" spans="1:12" ht="22.5" x14ac:dyDescent="0.25">
      <c r="A57" s="8">
        <v>6</v>
      </c>
      <c r="B57" s="9" t="s">
        <v>62</v>
      </c>
      <c r="C57" s="8">
        <v>50</v>
      </c>
      <c r="D57" s="10" t="s">
        <v>15</v>
      </c>
      <c r="E57" s="21"/>
      <c r="F57" s="11">
        <v>0.08</v>
      </c>
      <c r="G57" s="58">
        <f t="shared" si="4"/>
        <v>0</v>
      </c>
      <c r="H57" s="51">
        <f t="shared" si="5"/>
        <v>0</v>
      </c>
      <c r="I57" s="58">
        <f t="shared" si="6"/>
        <v>0</v>
      </c>
      <c r="J57" s="52">
        <f t="shared" si="7"/>
        <v>0</v>
      </c>
      <c r="K57" s="8"/>
      <c r="L57" s="8"/>
    </row>
    <row r="58" spans="1:12" ht="56.25" x14ac:dyDescent="0.25">
      <c r="A58" s="8">
        <v>7</v>
      </c>
      <c r="B58" s="9" t="s">
        <v>63</v>
      </c>
      <c r="C58" s="8">
        <v>1</v>
      </c>
      <c r="D58" s="10" t="s">
        <v>15</v>
      </c>
      <c r="E58" s="21"/>
      <c r="F58" s="11">
        <v>0.08</v>
      </c>
      <c r="G58" s="58">
        <f t="shared" si="4"/>
        <v>0</v>
      </c>
      <c r="H58" s="51">
        <f t="shared" si="5"/>
        <v>0</v>
      </c>
      <c r="I58" s="58">
        <f t="shared" si="6"/>
        <v>0</v>
      </c>
      <c r="J58" s="52">
        <f t="shared" si="7"/>
        <v>0</v>
      </c>
      <c r="K58" s="8"/>
      <c r="L58" s="8"/>
    </row>
    <row r="59" spans="1:12" ht="78.75" x14ac:dyDescent="0.25">
      <c r="A59" s="8">
        <v>8</v>
      </c>
      <c r="B59" s="9" t="s">
        <v>64</v>
      </c>
      <c r="C59" s="8">
        <v>50</v>
      </c>
      <c r="D59" s="10" t="s">
        <v>15</v>
      </c>
      <c r="E59" s="21"/>
      <c r="F59" s="11">
        <v>0.08</v>
      </c>
      <c r="G59" s="58">
        <f t="shared" si="4"/>
        <v>0</v>
      </c>
      <c r="H59" s="51">
        <f t="shared" si="5"/>
        <v>0</v>
      </c>
      <c r="I59" s="58">
        <f t="shared" si="6"/>
        <v>0</v>
      </c>
      <c r="J59" s="52">
        <f t="shared" si="7"/>
        <v>0</v>
      </c>
      <c r="K59" s="8"/>
      <c r="L59" s="8"/>
    </row>
    <row r="60" spans="1:12" ht="78.75" x14ac:dyDescent="0.25">
      <c r="A60" s="8">
        <v>9</v>
      </c>
      <c r="B60" s="9" t="s">
        <v>65</v>
      </c>
      <c r="C60" s="8">
        <v>5</v>
      </c>
      <c r="D60" s="10" t="s">
        <v>15</v>
      </c>
      <c r="E60" s="21"/>
      <c r="F60" s="11">
        <v>0.08</v>
      </c>
      <c r="G60" s="58">
        <f t="shared" si="4"/>
        <v>0</v>
      </c>
      <c r="H60" s="51">
        <f t="shared" si="5"/>
        <v>0</v>
      </c>
      <c r="I60" s="58">
        <f t="shared" si="6"/>
        <v>0</v>
      </c>
      <c r="J60" s="52">
        <f t="shared" si="7"/>
        <v>0</v>
      </c>
      <c r="K60" s="8"/>
      <c r="L60" s="8"/>
    </row>
    <row r="61" spans="1:12" ht="45" x14ac:dyDescent="0.25">
      <c r="A61" s="8">
        <v>10</v>
      </c>
      <c r="B61" s="9" t="s">
        <v>66</v>
      </c>
      <c r="C61" s="8">
        <v>10</v>
      </c>
      <c r="D61" s="10" t="s">
        <v>15</v>
      </c>
      <c r="E61" s="21"/>
      <c r="F61" s="11">
        <v>0.08</v>
      </c>
      <c r="G61" s="58">
        <f t="shared" si="4"/>
        <v>0</v>
      </c>
      <c r="H61" s="51">
        <f t="shared" si="5"/>
        <v>0</v>
      </c>
      <c r="I61" s="58">
        <f t="shared" si="6"/>
        <v>0</v>
      </c>
      <c r="J61" s="52">
        <f t="shared" si="7"/>
        <v>0</v>
      </c>
      <c r="K61" s="8"/>
      <c r="L61" s="8"/>
    </row>
    <row r="62" spans="1:12" ht="45" x14ac:dyDescent="0.25">
      <c r="A62" s="8">
        <v>11</v>
      </c>
      <c r="B62" s="9" t="s">
        <v>67</v>
      </c>
      <c r="C62" s="8">
        <v>10</v>
      </c>
      <c r="D62" s="10" t="s">
        <v>15</v>
      </c>
      <c r="E62" s="21"/>
      <c r="F62" s="11">
        <v>0.08</v>
      </c>
      <c r="G62" s="58">
        <f t="shared" si="4"/>
        <v>0</v>
      </c>
      <c r="H62" s="51">
        <f t="shared" si="5"/>
        <v>0</v>
      </c>
      <c r="I62" s="58">
        <f t="shared" si="6"/>
        <v>0</v>
      </c>
      <c r="J62" s="52">
        <f t="shared" si="7"/>
        <v>0</v>
      </c>
      <c r="K62" s="8"/>
      <c r="L62" s="8"/>
    </row>
    <row r="63" spans="1:12" x14ac:dyDescent="0.25">
      <c r="A63" s="8">
        <v>12</v>
      </c>
      <c r="B63" s="9" t="s">
        <v>68</v>
      </c>
      <c r="C63" s="8">
        <v>10</v>
      </c>
      <c r="D63" s="10" t="s">
        <v>15</v>
      </c>
      <c r="E63" s="21"/>
      <c r="F63" s="11">
        <v>0.08</v>
      </c>
      <c r="G63" s="58">
        <f t="shared" si="4"/>
        <v>0</v>
      </c>
      <c r="H63" s="51">
        <f t="shared" si="5"/>
        <v>0</v>
      </c>
      <c r="I63" s="58">
        <f t="shared" si="6"/>
        <v>0</v>
      </c>
      <c r="J63" s="52">
        <f t="shared" si="7"/>
        <v>0</v>
      </c>
      <c r="K63" s="8"/>
      <c r="L63" s="8"/>
    </row>
    <row r="64" spans="1:12" x14ac:dyDescent="0.25">
      <c r="A64" s="8">
        <v>13</v>
      </c>
      <c r="B64" s="9" t="s">
        <v>69</v>
      </c>
      <c r="C64" s="8">
        <v>10</v>
      </c>
      <c r="D64" s="10" t="s">
        <v>15</v>
      </c>
      <c r="E64" s="21"/>
      <c r="F64" s="11">
        <v>0.08</v>
      </c>
      <c r="G64" s="58">
        <f t="shared" si="4"/>
        <v>0</v>
      </c>
      <c r="H64" s="51">
        <f t="shared" si="5"/>
        <v>0</v>
      </c>
      <c r="I64" s="58">
        <f t="shared" si="6"/>
        <v>0</v>
      </c>
      <c r="J64" s="52">
        <f t="shared" si="7"/>
        <v>0</v>
      </c>
      <c r="K64" s="8"/>
      <c r="L64" s="8"/>
    </row>
    <row r="65" spans="1:12" x14ac:dyDescent="0.25">
      <c r="A65" s="8">
        <v>14</v>
      </c>
      <c r="B65" s="9" t="s">
        <v>70</v>
      </c>
      <c r="C65" s="8">
        <v>5</v>
      </c>
      <c r="D65" s="10" t="s">
        <v>15</v>
      </c>
      <c r="E65" s="21"/>
      <c r="F65" s="11">
        <v>0.08</v>
      </c>
      <c r="G65" s="58">
        <f t="shared" si="4"/>
        <v>0</v>
      </c>
      <c r="H65" s="51">
        <f t="shared" si="5"/>
        <v>0</v>
      </c>
      <c r="I65" s="58">
        <f t="shared" si="6"/>
        <v>0</v>
      </c>
      <c r="J65" s="52">
        <f t="shared" si="7"/>
        <v>0</v>
      </c>
      <c r="K65" s="8"/>
      <c r="L65" s="8"/>
    </row>
    <row r="66" spans="1:12" ht="22.5" x14ac:dyDescent="0.25">
      <c r="A66" s="8">
        <v>15</v>
      </c>
      <c r="B66" s="9" t="s">
        <v>71</v>
      </c>
      <c r="C66" s="8">
        <v>20</v>
      </c>
      <c r="D66" s="10" t="s">
        <v>15</v>
      </c>
      <c r="E66" s="21"/>
      <c r="F66" s="11">
        <v>0.08</v>
      </c>
      <c r="G66" s="58">
        <f t="shared" si="4"/>
        <v>0</v>
      </c>
      <c r="H66" s="51">
        <f t="shared" si="5"/>
        <v>0</v>
      </c>
      <c r="I66" s="58">
        <f t="shared" si="6"/>
        <v>0</v>
      </c>
      <c r="J66" s="52">
        <f t="shared" si="7"/>
        <v>0</v>
      </c>
      <c r="K66" s="8"/>
      <c r="L66" s="8"/>
    </row>
    <row r="67" spans="1:12" ht="22.5" x14ac:dyDescent="0.25">
      <c r="A67" s="8">
        <v>16</v>
      </c>
      <c r="B67" s="9" t="s">
        <v>72</v>
      </c>
      <c r="C67" s="8">
        <v>1</v>
      </c>
      <c r="D67" s="10" t="s">
        <v>15</v>
      </c>
      <c r="E67" s="21"/>
      <c r="F67" s="11">
        <v>0.08</v>
      </c>
      <c r="G67" s="58">
        <f t="shared" si="4"/>
        <v>0</v>
      </c>
      <c r="H67" s="51">
        <f t="shared" si="5"/>
        <v>0</v>
      </c>
      <c r="I67" s="58">
        <f t="shared" si="6"/>
        <v>0</v>
      </c>
      <c r="J67" s="52">
        <f t="shared" si="7"/>
        <v>0</v>
      </c>
      <c r="K67" s="8"/>
      <c r="L67" s="8"/>
    </row>
    <row r="68" spans="1:12" ht="67.5" x14ac:dyDescent="0.25">
      <c r="A68" s="8">
        <v>17</v>
      </c>
      <c r="B68" s="9" t="s">
        <v>73</v>
      </c>
      <c r="C68" s="8">
        <v>1</v>
      </c>
      <c r="D68" s="10" t="s">
        <v>15</v>
      </c>
      <c r="E68" s="21"/>
      <c r="F68" s="11">
        <v>0.08</v>
      </c>
      <c r="G68" s="58">
        <f t="shared" si="4"/>
        <v>0</v>
      </c>
      <c r="H68" s="51">
        <f t="shared" si="5"/>
        <v>0</v>
      </c>
      <c r="I68" s="58">
        <f t="shared" si="6"/>
        <v>0</v>
      </c>
      <c r="J68" s="52">
        <f t="shared" si="7"/>
        <v>0</v>
      </c>
      <c r="K68" s="8"/>
      <c r="L68" s="8"/>
    </row>
    <row r="69" spans="1:12" ht="33.75" x14ac:dyDescent="0.25">
      <c r="A69" s="8">
        <v>18</v>
      </c>
      <c r="B69" s="9" t="s">
        <v>74</v>
      </c>
      <c r="C69" s="8">
        <v>1</v>
      </c>
      <c r="D69" s="10" t="s">
        <v>15</v>
      </c>
      <c r="E69" s="19"/>
      <c r="F69" s="11">
        <v>0.08</v>
      </c>
      <c r="G69" s="58">
        <f t="shared" si="4"/>
        <v>0</v>
      </c>
      <c r="H69" s="51">
        <f t="shared" si="5"/>
        <v>0</v>
      </c>
      <c r="I69" s="58">
        <f t="shared" si="6"/>
        <v>0</v>
      </c>
      <c r="J69" s="52">
        <f t="shared" si="7"/>
        <v>0</v>
      </c>
      <c r="K69" s="8"/>
      <c r="L69" s="8"/>
    </row>
    <row r="70" spans="1:12" ht="22.5" x14ac:dyDescent="0.25">
      <c r="A70" s="8">
        <v>19</v>
      </c>
      <c r="B70" s="9" t="s">
        <v>75</v>
      </c>
      <c r="C70" s="8">
        <v>1</v>
      </c>
      <c r="D70" s="10" t="s">
        <v>15</v>
      </c>
      <c r="E70" s="19"/>
      <c r="F70" s="11">
        <v>0.08</v>
      </c>
      <c r="G70" s="58">
        <f t="shared" si="4"/>
        <v>0</v>
      </c>
      <c r="H70" s="51">
        <f t="shared" si="5"/>
        <v>0</v>
      </c>
      <c r="I70" s="58">
        <f t="shared" si="6"/>
        <v>0</v>
      </c>
      <c r="J70" s="52">
        <f t="shared" si="7"/>
        <v>0</v>
      </c>
      <c r="K70" s="8"/>
      <c r="L70" s="8"/>
    </row>
    <row r="71" spans="1:12" x14ac:dyDescent="0.25">
      <c r="A71" s="8">
        <v>20</v>
      </c>
      <c r="B71" s="9" t="s">
        <v>76</v>
      </c>
      <c r="C71" s="8">
        <v>1</v>
      </c>
      <c r="D71" s="10" t="s">
        <v>15</v>
      </c>
      <c r="E71" s="19"/>
      <c r="F71" s="11">
        <v>0.08</v>
      </c>
      <c r="G71" s="58">
        <f t="shared" si="4"/>
        <v>0</v>
      </c>
      <c r="H71" s="51">
        <f t="shared" si="5"/>
        <v>0</v>
      </c>
      <c r="I71" s="58">
        <f t="shared" si="6"/>
        <v>0</v>
      </c>
      <c r="J71" s="52">
        <f t="shared" si="7"/>
        <v>0</v>
      </c>
      <c r="K71" s="8"/>
      <c r="L71" s="8"/>
    </row>
    <row r="72" spans="1:12" ht="22.5" x14ac:dyDescent="0.25">
      <c r="A72" s="8">
        <v>21</v>
      </c>
      <c r="B72" s="9" t="s">
        <v>77</v>
      </c>
      <c r="C72" s="8">
        <v>1</v>
      </c>
      <c r="D72" s="10" t="s">
        <v>15</v>
      </c>
      <c r="E72" s="19"/>
      <c r="F72" s="11">
        <v>0.08</v>
      </c>
      <c r="G72" s="58">
        <f t="shared" si="4"/>
        <v>0</v>
      </c>
      <c r="H72" s="51">
        <f t="shared" si="5"/>
        <v>0</v>
      </c>
      <c r="I72" s="58">
        <f t="shared" si="6"/>
        <v>0</v>
      </c>
      <c r="J72" s="52">
        <f t="shared" si="7"/>
        <v>0</v>
      </c>
      <c r="K72" s="8"/>
      <c r="L72" s="8"/>
    </row>
    <row r="73" spans="1:12" x14ac:dyDescent="0.25">
      <c r="A73" s="8">
        <v>22</v>
      </c>
      <c r="B73" s="9" t="s">
        <v>78</v>
      </c>
      <c r="C73" s="8">
        <v>1</v>
      </c>
      <c r="D73" s="10" t="s">
        <v>15</v>
      </c>
      <c r="E73" s="19"/>
      <c r="F73" s="11">
        <v>0.08</v>
      </c>
      <c r="G73" s="58">
        <f t="shared" si="4"/>
        <v>0</v>
      </c>
      <c r="H73" s="51">
        <f t="shared" si="5"/>
        <v>0</v>
      </c>
      <c r="I73" s="58">
        <f t="shared" si="6"/>
        <v>0</v>
      </c>
      <c r="J73" s="52">
        <f t="shared" si="7"/>
        <v>0</v>
      </c>
      <c r="K73" s="8"/>
      <c r="L73" s="8"/>
    </row>
    <row r="74" spans="1:12" ht="22.5" x14ac:dyDescent="0.25">
      <c r="A74" s="8">
        <v>23</v>
      </c>
      <c r="B74" s="9" t="s">
        <v>79</v>
      </c>
      <c r="C74" s="8">
        <v>1</v>
      </c>
      <c r="D74" s="10" t="s">
        <v>15</v>
      </c>
      <c r="E74" s="19"/>
      <c r="F74" s="11">
        <v>0.08</v>
      </c>
      <c r="G74" s="58">
        <f t="shared" si="4"/>
        <v>0</v>
      </c>
      <c r="H74" s="51">
        <f t="shared" si="5"/>
        <v>0</v>
      </c>
      <c r="I74" s="58">
        <f t="shared" si="6"/>
        <v>0</v>
      </c>
      <c r="J74" s="52">
        <f t="shared" si="7"/>
        <v>0</v>
      </c>
      <c r="K74" s="8"/>
      <c r="L74" s="8"/>
    </row>
    <row r="75" spans="1:12" x14ac:dyDescent="0.25">
      <c r="A75" s="8">
        <v>24</v>
      </c>
      <c r="B75" s="9" t="s">
        <v>80</v>
      </c>
      <c r="C75" s="8">
        <v>1</v>
      </c>
      <c r="D75" s="10" t="s">
        <v>15</v>
      </c>
      <c r="E75" s="19"/>
      <c r="F75" s="11">
        <v>0.08</v>
      </c>
      <c r="G75" s="58">
        <f t="shared" si="4"/>
        <v>0</v>
      </c>
      <c r="H75" s="51">
        <f t="shared" si="5"/>
        <v>0</v>
      </c>
      <c r="I75" s="58">
        <f t="shared" si="6"/>
        <v>0</v>
      </c>
      <c r="J75" s="52">
        <f t="shared" si="7"/>
        <v>0</v>
      </c>
      <c r="K75" s="8"/>
      <c r="L75" s="8"/>
    </row>
    <row r="76" spans="1:12" ht="22.5" x14ac:dyDescent="0.25">
      <c r="A76" s="8">
        <v>25</v>
      </c>
      <c r="B76" s="9" t="s">
        <v>81</v>
      </c>
      <c r="C76" s="8">
        <v>1</v>
      </c>
      <c r="D76" s="10" t="s">
        <v>15</v>
      </c>
      <c r="E76" s="19"/>
      <c r="F76" s="11">
        <v>0.08</v>
      </c>
      <c r="G76" s="58">
        <f t="shared" si="4"/>
        <v>0</v>
      </c>
      <c r="H76" s="51">
        <f t="shared" si="5"/>
        <v>0</v>
      </c>
      <c r="I76" s="58">
        <f t="shared" si="6"/>
        <v>0</v>
      </c>
      <c r="J76" s="52">
        <f t="shared" si="7"/>
        <v>0</v>
      </c>
      <c r="K76" s="8"/>
      <c r="L76" s="8"/>
    </row>
    <row r="77" spans="1:12" x14ac:dyDescent="0.25">
      <c r="A77" s="8">
        <v>26</v>
      </c>
      <c r="B77" s="9" t="s">
        <v>82</v>
      </c>
      <c r="C77" s="8">
        <v>1</v>
      </c>
      <c r="D77" s="10" t="s">
        <v>15</v>
      </c>
      <c r="E77" s="19"/>
      <c r="F77" s="11">
        <v>0.08</v>
      </c>
      <c r="G77" s="58">
        <f t="shared" si="4"/>
        <v>0</v>
      </c>
      <c r="H77" s="51">
        <f t="shared" si="5"/>
        <v>0</v>
      </c>
      <c r="I77" s="58">
        <f t="shared" si="6"/>
        <v>0</v>
      </c>
      <c r="J77" s="52">
        <f t="shared" si="7"/>
        <v>0</v>
      </c>
      <c r="K77" s="8"/>
      <c r="L77" s="8"/>
    </row>
    <row r="78" spans="1:12" x14ac:dyDescent="0.25">
      <c r="A78" s="8">
        <v>27</v>
      </c>
      <c r="B78" s="12" t="s">
        <v>83</v>
      </c>
      <c r="C78" s="8">
        <v>2</v>
      </c>
      <c r="D78" s="10" t="s">
        <v>15</v>
      </c>
      <c r="E78" s="19"/>
      <c r="F78" s="11">
        <v>0.08</v>
      </c>
      <c r="G78" s="58">
        <f t="shared" si="4"/>
        <v>0</v>
      </c>
      <c r="H78" s="51">
        <f t="shared" si="5"/>
        <v>0</v>
      </c>
      <c r="I78" s="58">
        <f t="shared" si="6"/>
        <v>0</v>
      </c>
      <c r="J78" s="52">
        <f t="shared" si="7"/>
        <v>0</v>
      </c>
      <c r="K78" s="8"/>
      <c r="L78" s="8"/>
    </row>
    <row r="79" spans="1:12" ht="45" x14ac:dyDescent="0.25">
      <c r="A79" s="8">
        <v>28</v>
      </c>
      <c r="B79" s="9" t="s">
        <v>84</v>
      </c>
      <c r="C79" s="8">
        <v>1</v>
      </c>
      <c r="D79" s="10" t="s">
        <v>15</v>
      </c>
      <c r="E79" s="19"/>
      <c r="F79" s="11">
        <v>0.08</v>
      </c>
      <c r="G79" s="58">
        <f t="shared" si="4"/>
        <v>0</v>
      </c>
      <c r="H79" s="51">
        <f t="shared" si="5"/>
        <v>0</v>
      </c>
      <c r="I79" s="58">
        <f t="shared" si="6"/>
        <v>0</v>
      </c>
      <c r="J79" s="52">
        <f t="shared" si="7"/>
        <v>0</v>
      </c>
      <c r="K79" s="8"/>
      <c r="L79" s="8"/>
    </row>
    <row r="80" spans="1:12" ht="22.5" x14ac:dyDescent="0.25">
      <c r="A80" s="8">
        <v>29</v>
      </c>
      <c r="B80" s="9" t="s">
        <v>85</v>
      </c>
      <c r="C80" s="8">
        <v>1</v>
      </c>
      <c r="D80" s="10" t="s">
        <v>15</v>
      </c>
      <c r="E80" s="19"/>
      <c r="F80" s="11">
        <v>0.08</v>
      </c>
      <c r="G80" s="58">
        <f t="shared" si="4"/>
        <v>0</v>
      </c>
      <c r="H80" s="51">
        <f t="shared" si="5"/>
        <v>0</v>
      </c>
      <c r="I80" s="58">
        <f t="shared" si="6"/>
        <v>0</v>
      </c>
      <c r="J80" s="52">
        <f t="shared" si="7"/>
        <v>0</v>
      </c>
      <c r="K80" s="8"/>
      <c r="L80" s="8"/>
    </row>
    <row r="81" spans="1:12" ht="22.5" x14ac:dyDescent="0.25">
      <c r="A81" s="8">
        <v>30</v>
      </c>
      <c r="B81" s="9" t="s">
        <v>86</v>
      </c>
      <c r="C81" s="8">
        <v>1</v>
      </c>
      <c r="D81" s="10" t="s">
        <v>15</v>
      </c>
      <c r="E81" s="19"/>
      <c r="F81" s="11">
        <v>0.08</v>
      </c>
      <c r="G81" s="58">
        <f t="shared" si="4"/>
        <v>0</v>
      </c>
      <c r="H81" s="51">
        <f t="shared" si="5"/>
        <v>0</v>
      </c>
      <c r="I81" s="58">
        <f t="shared" si="6"/>
        <v>0</v>
      </c>
      <c r="J81" s="52">
        <f t="shared" si="7"/>
        <v>0</v>
      </c>
      <c r="K81" s="8"/>
      <c r="L81" s="8"/>
    </row>
    <row r="82" spans="1:12" x14ac:dyDescent="0.25">
      <c r="A82" s="8">
        <v>31</v>
      </c>
      <c r="B82" s="9" t="s">
        <v>87</v>
      </c>
      <c r="C82" s="8">
        <v>1</v>
      </c>
      <c r="D82" s="10" t="s">
        <v>15</v>
      </c>
      <c r="E82" s="19"/>
      <c r="F82" s="11">
        <v>0.08</v>
      </c>
      <c r="G82" s="58">
        <f t="shared" si="4"/>
        <v>0</v>
      </c>
      <c r="H82" s="51">
        <f t="shared" si="5"/>
        <v>0</v>
      </c>
      <c r="I82" s="58">
        <f t="shared" si="6"/>
        <v>0</v>
      </c>
      <c r="J82" s="52">
        <f t="shared" si="7"/>
        <v>0</v>
      </c>
      <c r="K82" s="8"/>
      <c r="L82" s="8"/>
    </row>
    <row r="83" spans="1:12" x14ac:dyDescent="0.25">
      <c r="A83" s="8">
        <v>32</v>
      </c>
      <c r="B83" s="9" t="s">
        <v>45</v>
      </c>
      <c r="C83" s="8">
        <v>10</v>
      </c>
      <c r="D83" s="10" t="s">
        <v>15</v>
      </c>
      <c r="E83" s="19"/>
      <c r="F83" s="11">
        <v>0.08</v>
      </c>
      <c r="G83" s="58">
        <f t="shared" si="4"/>
        <v>0</v>
      </c>
      <c r="H83" s="51">
        <f t="shared" si="5"/>
        <v>0</v>
      </c>
      <c r="I83" s="58">
        <f t="shared" si="6"/>
        <v>0</v>
      </c>
      <c r="J83" s="52">
        <f t="shared" si="7"/>
        <v>0</v>
      </c>
      <c r="K83" s="8"/>
      <c r="L83" s="8"/>
    </row>
    <row r="84" spans="1:12" x14ac:dyDescent="0.25">
      <c r="A84" s="8">
        <v>33</v>
      </c>
      <c r="B84" s="9" t="s">
        <v>46</v>
      </c>
      <c r="C84" s="8">
        <v>10</v>
      </c>
      <c r="D84" s="10" t="s">
        <v>15</v>
      </c>
      <c r="E84" s="19"/>
      <c r="F84" s="11">
        <v>0.08</v>
      </c>
      <c r="G84" s="58">
        <f t="shared" si="4"/>
        <v>0</v>
      </c>
      <c r="H84" s="51">
        <f t="shared" si="5"/>
        <v>0</v>
      </c>
      <c r="I84" s="58">
        <f t="shared" si="6"/>
        <v>0</v>
      </c>
      <c r="J84" s="52">
        <f t="shared" si="7"/>
        <v>0</v>
      </c>
      <c r="K84" s="8"/>
      <c r="L84" s="8"/>
    </row>
    <row r="85" spans="1:12" x14ac:dyDescent="0.25">
      <c r="A85" s="8">
        <v>34</v>
      </c>
      <c r="B85" s="9" t="s">
        <v>88</v>
      </c>
      <c r="C85" s="8">
        <v>1</v>
      </c>
      <c r="D85" s="10" t="s">
        <v>15</v>
      </c>
      <c r="E85" s="19"/>
      <c r="F85" s="11">
        <v>0.08</v>
      </c>
      <c r="G85" s="58">
        <f t="shared" si="4"/>
        <v>0</v>
      </c>
      <c r="H85" s="51">
        <f t="shared" si="5"/>
        <v>0</v>
      </c>
      <c r="I85" s="58">
        <f t="shared" si="6"/>
        <v>0</v>
      </c>
      <c r="J85" s="52">
        <f t="shared" si="7"/>
        <v>0</v>
      </c>
      <c r="K85" s="8"/>
      <c r="L85" s="8"/>
    </row>
    <row r="86" spans="1:12" x14ac:dyDescent="0.25">
      <c r="A86" s="8">
        <v>35</v>
      </c>
      <c r="B86" s="9" t="s">
        <v>89</v>
      </c>
      <c r="C86" s="8">
        <v>1</v>
      </c>
      <c r="D86" s="10" t="s">
        <v>15</v>
      </c>
      <c r="E86" s="19"/>
      <c r="F86" s="11">
        <v>0.08</v>
      </c>
      <c r="G86" s="58">
        <f t="shared" si="4"/>
        <v>0</v>
      </c>
      <c r="H86" s="51">
        <f t="shared" si="5"/>
        <v>0</v>
      </c>
      <c r="I86" s="58">
        <f t="shared" si="6"/>
        <v>0</v>
      </c>
      <c r="J86" s="52">
        <f t="shared" si="7"/>
        <v>0</v>
      </c>
      <c r="K86" s="8"/>
      <c r="L86" s="8"/>
    </row>
    <row r="87" spans="1:12" x14ac:dyDescent="0.25">
      <c r="A87" s="8">
        <v>36</v>
      </c>
      <c r="B87" s="9" t="s">
        <v>48</v>
      </c>
      <c r="C87" s="8">
        <v>60</v>
      </c>
      <c r="D87" s="10" t="s">
        <v>15</v>
      </c>
      <c r="E87" s="19"/>
      <c r="F87" s="11">
        <v>0.08</v>
      </c>
      <c r="G87" s="58">
        <f t="shared" si="4"/>
        <v>0</v>
      </c>
      <c r="H87" s="51">
        <f t="shared" si="5"/>
        <v>0</v>
      </c>
      <c r="I87" s="58">
        <f t="shared" si="6"/>
        <v>0</v>
      </c>
      <c r="J87" s="52">
        <f t="shared" si="7"/>
        <v>0</v>
      </c>
      <c r="K87" s="8"/>
      <c r="L87" s="8"/>
    </row>
    <row r="88" spans="1:12" x14ac:dyDescent="0.25">
      <c r="A88" s="4"/>
      <c r="B88" s="4"/>
      <c r="C88" s="3" t="s">
        <v>51</v>
      </c>
      <c r="D88" s="1"/>
      <c r="E88" s="45"/>
      <c r="F88" s="34"/>
      <c r="G88" s="34"/>
      <c r="H88" s="32">
        <f>SUM(H52:H87)</f>
        <v>0</v>
      </c>
      <c r="I88" s="38">
        <f>SUM(I52:I87)</f>
        <v>0</v>
      </c>
      <c r="J88" s="32">
        <f>SUM(J52:J87)</f>
        <v>0</v>
      </c>
      <c r="K88" s="4"/>
      <c r="L88" s="4"/>
    </row>
    <row r="90" spans="1:12" x14ac:dyDescent="0.25">
      <c r="A90" s="50" t="s">
        <v>52</v>
      </c>
      <c r="B90" s="50"/>
      <c r="C90" s="15"/>
      <c r="D90" s="15"/>
      <c r="E90" s="15"/>
      <c r="F90" s="4"/>
      <c r="G90" s="4"/>
      <c r="H90" s="16"/>
      <c r="I90" s="4"/>
      <c r="J90" s="4"/>
      <c r="K90" s="4"/>
      <c r="L90" s="4"/>
    </row>
    <row r="91" spans="1:12" x14ac:dyDescent="0.25">
      <c r="A91" s="48" t="s">
        <v>53</v>
      </c>
      <c r="B91" s="48"/>
      <c r="C91" s="48"/>
      <c r="D91" s="48"/>
      <c r="E91" s="48"/>
      <c r="F91" s="48"/>
      <c r="G91" s="48"/>
      <c r="H91" s="48"/>
      <c r="I91" s="4"/>
      <c r="J91" s="4"/>
      <c r="K91" s="4"/>
      <c r="L91" s="4"/>
    </row>
    <row r="92" spans="1:12" x14ac:dyDescent="0.25">
      <c r="A92" s="48" t="s">
        <v>54</v>
      </c>
      <c r="B92" s="48"/>
      <c r="C92" s="48"/>
      <c r="D92" s="48"/>
      <c r="E92" s="48"/>
      <c r="F92" s="48"/>
      <c r="G92" s="48"/>
      <c r="H92" s="48"/>
      <c r="I92" s="4"/>
      <c r="J92" s="4"/>
      <c r="K92" s="4"/>
      <c r="L92" s="4"/>
    </row>
    <row r="93" spans="1:12" x14ac:dyDescent="0.25">
      <c r="A93" s="48" t="s">
        <v>90</v>
      </c>
      <c r="B93" s="48"/>
      <c r="C93" s="48"/>
      <c r="D93" s="48"/>
      <c r="E93" s="48"/>
      <c r="F93" s="48"/>
      <c r="G93" s="48"/>
      <c r="H93" s="48"/>
      <c r="I93" s="4"/>
      <c r="J93" s="4"/>
      <c r="K93" s="4"/>
      <c r="L93" s="4"/>
    </row>
    <row r="94" spans="1:12" x14ac:dyDescent="0.25">
      <c r="A94" s="46"/>
      <c r="B94" s="46"/>
      <c r="C94" s="46"/>
      <c r="D94" s="46"/>
      <c r="E94" s="46"/>
      <c r="F94" s="46"/>
      <c r="G94" s="46"/>
      <c r="H94" s="46"/>
      <c r="I94" s="4"/>
      <c r="J94" s="4"/>
      <c r="K94" s="4"/>
      <c r="L94" s="4"/>
    </row>
    <row r="95" spans="1:12" x14ac:dyDescent="0.25">
      <c r="A95" s="4"/>
      <c r="B95" s="4"/>
      <c r="C95" s="4"/>
      <c r="D95" s="4"/>
      <c r="E95" s="39" t="s">
        <v>91</v>
      </c>
      <c r="F95" s="40" t="s">
        <v>92</v>
      </c>
      <c r="G95" s="40"/>
      <c r="H95" s="41">
        <f>H88+H43</f>
        <v>0</v>
      </c>
      <c r="I95" s="40">
        <f>I88+I43</f>
        <v>0</v>
      </c>
      <c r="J95" s="41">
        <f>J88+J43</f>
        <v>0</v>
      </c>
      <c r="K95" s="35"/>
      <c r="L95" s="4"/>
    </row>
    <row r="96" spans="1:12" x14ac:dyDescent="0.25">
      <c r="A96" s="4"/>
      <c r="B96" s="4"/>
      <c r="C96" s="4"/>
      <c r="D96" s="4"/>
      <c r="E96" s="39"/>
      <c r="F96" s="39"/>
      <c r="G96" s="39"/>
      <c r="H96" s="42"/>
      <c r="I96" s="39"/>
      <c r="J96" s="39"/>
      <c r="K96" s="4"/>
      <c r="L96" s="4"/>
    </row>
    <row r="97" spans="2:10" x14ac:dyDescent="0.25">
      <c r="B97" s="4"/>
      <c r="C97" s="4"/>
      <c r="D97" s="4"/>
      <c r="E97" s="43" t="s">
        <v>93</v>
      </c>
      <c r="F97" s="44" t="s">
        <v>94</v>
      </c>
      <c r="G97" s="44"/>
      <c r="H97" s="41">
        <f>H95/4.1749</f>
        <v>0</v>
      </c>
      <c r="I97" s="44" t="s">
        <v>94</v>
      </c>
      <c r="J97" s="39"/>
    </row>
  </sheetData>
  <mergeCells count="10">
    <mergeCell ref="A1:C1"/>
    <mergeCell ref="C88:E88"/>
    <mergeCell ref="C43:E43"/>
    <mergeCell ref="A94:H94"/>
    <mergeCell ref="A4:H4"/>
    <mergeCell ref="A93:H93"/>
    <mergeCell ref="A50:H50"/>
    <mergeCell ref="A90:B90"/>
    <mergeCell ref="A91:H91"/>
    <mergeCell ref="A92:H9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dcterms:created xsi:type="dcterms:W3CDTF">2017-09-28T12:11:12Z</dcterms:created>
  <dcterms:modified xsi:type="dcterms:W3CDTF">2017-09-28T12:20:38Z</dcterms:modified>
</cp:coreProperties>
</file>