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Arkusz1!$H$1:$H$514</definedName>
    <definedName name="_xlnm.Print_Area" localSheetId="0">Arkusz1!$A$392:$M$399</definedName>
  </definedNames>
  <calcPr calcId="145621" iterateDelta="1E-4"/>
</workbook>
</file>

<file path=xl/calcChain.xml><?xml version="1.0" encoding="utf-8"?>
<calcChain xmlns="http://schemas.openxmlformats.org/spreadsheetml/2006/main">
  <c r="K496" i="1" l="1"/>
  <c r="K497" i="1" s="1"/>
  <c r="K500" i="1" s="1"/>
  <c r="J496" i="1"/>
  <c r="M496" i="1" s="1"/>
  <c r="K495" i="1"/>
  <c r="J495" i="1"/>
  <c r="M495" i="1" s="1"/>
  <c r="L496" i="1" l="1"/>
  <c r="M497" i="1"/>
  <c r="M500" i="1" s="1"/>
  <c r="L495" i="1"/>
  <c r="L497" i="1" s="1"/>
  <c r="K177" i="1" l="1"/>
  <c r="J177" i="1"/>
  <c r="M177" i="1" s="1"/>
  <c r="L177" i="1" s="1"/>
  <c r="K176" i="1"/>
  <c r="J176" i="1"/>
  <c r="M176" i="1" s="1"/>
  <c r="L176" i="1" s="1"/>
  <c r="M175" i="1"/>
  <c r="K175" i="1"/>
  <c r="J175" i="1"/>
  <c r="K174" i="1"/>
  <c r="J174" i="1"/>
  <c r="M174" i="1" s="1"/>
  <c r="L174" i="1" s="1"/>
  <c r="K173" i="1"/>
  <c r="J173" i="1"/>
  <c r="M173" i="1" s="1"/>
  <c r="L173" i="1" l="1"/>
  <c r="L175" i="1"/>
  <c r="K290" i="1"/>
  <c r="J290" i="1"/>
  <c r="M290" i="1" s="1"/>
  <c r="J288" i="1"/>
  <c r="M288" i="1" s="1"/>
  <c r="L288" i="1" s="1"/>
  <c r="K288" i="1"/>
  <c r="J289" i="1"/>
  <c r="M289" i="1" s="1"/>
  <c r="L289" i="1" s="1"/>
  <c r="K289" i="1"/>
  <c r="J291" i="1"/>
  <c r="M291" i="1" s="1"/>
  <c r="L291" i="1" s="1"/>
  <c r="K291" i="1"/>
  <c r="L290" i="1" l="1"/>
  <c r="K272" i="1"/>
  <c r="J272" i="1"/>
  <c r="M272" i="1" s="1"/>
  <c r="L272" i="1" s="1"/>
  <c r="K271" i="1"/>
  <c r="J271" i="1"/>
  <c r="M271" i="1" s="1"/>
  <c r="L271" i="1" s="1"/>
  <c r="K270" i="1"/>
  <c r="J270" i="1"/>
  <c r="M270" i="1" s="1"/>
  <c r="L270" i="1" s="1"/>
  <c r="K269" i="1"/>
  <c r="J269" i="1"/>
  <c r="M269" i="1" s="1"/>
  <c r="L269" i="1" s="1"/>
  <c r="K268" i="1"/>
  <c r="J268" i="1"/>
  <c r="M268" i="1" s="1"/>
  <c r="L268" i="1" s="1"/>
  <c r="K267" i="1"/>
  <c r="J267" i="1"/>
  <c r="M267" i="1" s="1"/>
  <c r="L267" i="1" s="1"/>
  <c r="K266" i="1"/>
  <c r="J266" i="1"/>
  <c r="M266" i="1" s="1"/>
  <c r="L266" i="1" s="1"/>
  <c r="K265" i="1"/>
  <c r="J265" i="1"/>
  <c r="M265" i="1" s="1"/>
  <c r="L265" i="1" s="1"/>
  <c r="K264" i="1"/>
  <c r="J264" i="1"/>
  <c r="M264" i="1" s="1"/>
  <c r="L264" i="1" s="1"/>
  <c r="K263" i="1"/>
  <c r="J263" i="1"/>
  <c r="M263" i="1" s="1"/>
  <c r="L263" i="1" s="1"/>
  <c r="K262" i="1"/>
  <c r="J262" i="1"/>
  <c r="M262" i="1" s="1"/>
  <c r="L262" i="1" s="1"/>
  <c r="K261" i="1"/>
  <c r="J261" i="1"/>
  <c r="M261" i="1" s="1"/>
  <c r="L261" i="1" s="1"/>
  <c r="K260" i="1"/>
  <c r="J260" i="1"/>
  <c r="M260" i="1" s="1"/>
  <c r="L260" i="1" s="1"/>
  <c r="K259" i="1"/>
  <c r="J259" i="1"/>
  <c r="M259" i="1" s="1"/>
  <c r="L259" i="1" s="1"/>
  <c r="K258" i="1"/>
  <c r="J258" i="1"/>
  <c r="M258" i="1" s="1"/>
  <c r="L258" i="1" s="1"/>
  <c r="K257" i="1"/>
  <c r="J257" i="1"/>
  <c r="M257" i="1" s="1"/>
  <c r="L257" i="1" s="1"/>
  <c r="K256" i="1"/>
  <c r="J256" i="1"/>
  <c r="M256" i="1" s="1"/>
  <c r="L256" i="1" s="1"/>
  <c r="K255" i="1"/>
  <c r="J255" i="1"/>
  <c r="M255" i="1" s="1"/>
  <c r="L255" i="1" s="1"/>
  <c r="K254" i="1"/>
  <c r="J254" i="1"/>
  <c r="M254" i="1" s="1"/>
  <c r="L254" i="1" s="1"/>
  <c r="K253" i="1"/>
  <c r="J253" i="1"/>
  <c r="M253" i="1" s="1"/>
  <c r="L253" i="1" s="1"/>
  <c r="K252" i="1"/>
  <c r="J252" i="1"/>
  <c r="M252" i="1" s="1"/>
  <c r="L252" i="1" s="1"/>
  <c r="K251" i="1"/>
  <c r="J251" i="1"/>
  <c r="M251" i="1" s="1"/>
  <c r="L251" i="1" s="1"/>
  <c r="K490" i="1"/>
  <c r="K491" i="1" s="1"/>
  <c r="J490" i="1"/>
  <c r="M490" i="1" s="1"/>
  <c r="M491" i="1" s="1"/>
  <c r="K14" i="1"/>
  <c r="J14" i="1"/>
  <c r="M14" i="1" s="1"/>
  <c r="K13" i="1"/>
  <c r="J13" i="1"/>
  <c r="M13" i="1" s="1"/>
  <c r="L13" i="1" s="1"/>
  <c r="L14" i="1" l="1"/>
  <c r="L490" i="1"/>
  <c r="L491" i="1" s="1"/>
  <c r="K480" i="1"/>
  <c r="J480" i="1"/>
  <c r="M480" i="1" s="1"/>
  <c r="L480" i="1" l="1"/>
  <c r="K485" i="1"/>
  <c r="K486" i="1" s="1"/>
  <c r="J485" i="1"/>
  <c r="M485" i="1" s="1"/>
  <c r="M486" i="1" s="1"/>
  <c r="L485" i="1" l="1"/>
  <c r="L486" i="1" s="1"/>
  <c r="J478" i="1"/>
  <c r="M478" i="1" s="1"/>
  <c r="K478" i="1"/>
  <c r="J479" i="1"/>
  <c r="M479" i="1" s="1"/>
  <c r="K479" i="1"/>
  <c r="K477" i="1"/>
  <c r="J477" i="1"/>
  <c r="M477" i="1" s="1"/>
  <c r="K72" i="1"/>
  <c r="J72" i="1"/>
  <c r="M72" i="1" s="1"/>
  <c r="K71" i="1"/>
  <c r="J71" i="1"/>
  <c r="M71" i="1" s="1"/>
  <c r="K70" i="1"/>
  <c r="J70" i="1"/>
  <c r="M70" i="1" s="1"/>
  <c r="K481" i="1" l="1"/>
  <c r="L479" i="1"/>
  <c r="M481" i="1"/>
  <c r="L478" i="1"/>
  <c r="L71" i="1"/>
  <c r="L70" i="1"/>
  <c r="L477" i="1"/>
  <c r="L72" i="1"/>
  <c r="J25" i="1"/>
  <c r="M25" i="1" s="1"/>
  <c r="K25" i="1"/>
  <c r="J24" i="1"/>
  <c r="M24" i="1" s="1"/>
  <c r="K24" i="1"/>
  <c r="J359" i="1"/>
  <c r="M359" i="1" s="1"/>
  <c r="K359" i="1"/>
  <c r="J358" i="1"/>
  <c r="M358" i="1" s="1"/>
  <c r="K358" i="1"/>
  <c r="L481" i="1" l="1"/>
  <c r="L25" i="1"/>
  <c r="L24" i="1"/>
  <c r="L358" i="1"/>
  <c r="L359" i="1"/>
  <c r="J428" i="1" l="1"/>
  <c r="M428" i="1" s="1"/>
  <c r="K428" i="1"/>
  <c r="K357" i="1"/>
  <c r="J357" i="1"/>
  <c r="M357" i="1" s="1"/>
  <c r="J356" i="1"/>
  <c r="M356" i="1" s="1"/>
  <c r="K356" i="1"/>
  <c r="L428" i="1" l="1"/>
  <c r="L357" i="1"/>
  <c r="L356" i="1"/>
  <c r="K341" i="1" l="1"/>
  <c r="J341" i="1"/>
  <c r="M341" i="1" s="1"/>
  <c r="J151" i="1"/>
  <c r="L341" i="1" l="1"/>
  <c r="K178" i="1" l="1"/>
  <c r="M178" i="1"/>
  <c r="K168" i="1"/>
  <c r="J168" i="1"/>
  <c r="M168" i="1" s="1"/>
  <c r="K167" i="1"/>
  <c r="J167" i="1"/>
  <c r="M167" i="1" s="1"/>
  <c r="K166" i="1"/>
  <c r="J166" i="1"/>
  <c r="M166" i="1" s="1"/>
  <c r="K165" i="1"/>
  <c r="J165" i="1"/>
  <c r="M165" i="1" s="1"/>
  <c r="K164" i="1"/>
  <c r="J164" i="1"/>
  <c r="M164" i="1" s="1"/>
  <c r="K163" i="1"/>
  <c r="J163" i="1"/>
  <c r="M163" i="1" s="1"/>
  <c r="K162" i="1"/>
  <c r="J162" i="1"/>
  <c r="M162" i="1" s="1"/>
  <c r="K156" i="1"/>
  <c r="J156" i="1"/>
  <c r="M156" i="1" s="1"/>
  <c r="K155" i="1"/>
  <c r="J155" i="1"/>
  <c r="M155" i="1" s="1"/>
  <c r="K154" i="1"/>
  <c r="J154" i="1"/>
  <c r="M154" i="1" s="1"/>
  <c r="K153" i="1"/>
  <c r="J153" i="1"/>
  <c r="M153" i="1" s="1"/>
  <c r="K152" i="1"/>
  <c r="J152" i="1"/>
  <c r="M152" i="1" s="1"/>
  <c r="K151" i="1"/>
  <c r="M151" i="1"/>
  <c r="K73" i="1"/>
  <c r="L163" i="1" l="1"/>
  <c r="L154" i="1"/>
  <c r="L156" i="1"/>
  <c r="L164" i="1"/>
  <c r="L166" i="1"/>
  <c r="L168" i="1"/>
  <c r="L178" i="1"/>
  <c r="K157" i="1"/>
  <c r="L151" i="1"/>
  <c r="L165" i="1"/>
  <c r="L167" i="1"/>
  <c r="K169" i="1"/>
  <c r="L162" i="1"/>
  <c r="L152" i="1"/>
  <c r="L155" i="1"/>
  <c r="L153" i="1"/>
  <c r="M157" i="1"/>
  <c r="M169" i="1"/>
  <c r="L73" i="1"/>
  <c r="M73" i="1"/>
  <c r="J471" i="1"/>
  <c r="M471" i="1" s="1"/>
  <c r="K471" i="1"/>
  <c r="J472" i="1"/>
  <c r="M472" i="1" s="1"/>
  <c r="K472" i="1"/>
  <c r="L157" i="1" l="1"/>
  <c r="L169" i="1"/>
  <c r="L471" i="1"/>
  <c r="L472" i="1"/>
  <c r="K473" i="1"/>
  <c r="K465" i="1"/>
  <c r="J465" i="1"/>
  <c r="M465" i="1" s="1"/>
  <c r="K464" i="1"/>
  <c r="J464" i="1"/>
  <c r="M464" i="1" s="1"/>
  <c r="K459" i="1"/>
  <c r="J459" i="1"/>
  <c r="M459" i="1" s="1"/>
  <c r="K452" i="1"/>
  <c r="J452" i="1"/>
  <c r="M452" i="1" s="1"/>
  <c r="K447" i="1"/>
  <c r="J447" i="1"/>
  <c r="M447" i="1" s="1"/>
  <c r="K446" i="1"/>
  <c r="J446" i="1"/>
  <c r="M446" i="1" s="1"/>
  <c r="K445" i="1"/>
  <c r="J445" i="1"/>
  <c r="M445" i="1" s="1"/>
  <c r="K439" i="1"/>
  <c r="J439" i="1"/>
  <c r="M439" i="1" s="1"/>
  <c r="K434" i="1"/>
  <c r="J434" i="1"/>
  <c r="M434" i="1" s="1"/>
  <c r="K429" i="1"/>
  <c r="J429" i="1"/>
  <c r="M429" i="1" s="1"/>
  <c r="K427" i="1"/>
  <c r="J427" i="1"/>
  <c r="M427" i="1" s="1"/>
  <c r="K426" i="1"/>
  <c r="J426" i="1"/>
  <c r="M426" i="1" s="1"/>
  <c r="K425" i="1"/>
  <c r="J425" i="1"/>
  <c r="M425" i="1" s="1"/>
  <c r="K424" i="1"/>
  <c r="J424" i="1"/>
  <c r="M424" i="1" s="1"/>
  <c r="K419" i="1"/>
  <c r="J419" i="1"/>
  <c r="M419" i="1" s="1"/>
  <c r="K412" i="1"/>
  <c r="J412" i="1"/>
  <c r="M412" i="1" s="1"/>
  <c r="K411" i="1"/>
  <c r="J411" i="1"/>
  <c r="M411" i="1" s="1"/>
  <c r="K410" i="1"/>
  <c r="J410" i="1"/>
  <c r="M410" i="1" s="1"/>
  <c r="K404" i="1"/>
  <c r="J404" i="1"/>
  <c r="M404" i="1" s="1"/>
  <c r="K398" i="1"/>
  <c r="J398" i="1"/>
  <c r="M398" i="1" s="1"/>
  <c r="K397" i="1"/>
  <c r="J397" i="1"/>
  <c r="M397" i="1" s="1"/>
  <c r="K396" i="1"/>
  <c r="J396" i="1"/>
  <c r="M396" i="1" s="1"/>
  <c r="K395" i="1"/>
  <c r="J395" i="1"/>
  <c r="M395" i="1" s="1"/>
  <c r="K394" i="1"/>
  <c r="J394" i="1"/>
  <c r="M394" i="1" s="1"/>
  <c r="K389" i="1"/>
  <c r="J389" i="1"/>
  <c r="M389" i="1" s="1"/>
  <c r="K384" i="1"/>
  <c r="J384" i="1"/>
  <c r="M384" i="1" s="1"/>
  <c r="K383" i="1"/>
  <c r="J383" i="1"/>
  <c r="M383" i="1" s="1"/>
  <c r="K378" i="1"/>
  <c r="J378" i="1"/>
  <c r="M378" i="1" s="1"/>
  <c r="K373" i="1"/>
  <c r="J373" i="1"/>
  <c r="M373" i="1" s="1"/>
  <c r="K368" i="1"/>
  <c r="J368" i="1"/>
  <c r="M368" i="1" s="1"/>
  <c r="K367" i="1"/>
  <c r="J367" i="1"/>
  <c r="M367" i="1" s="1"/>
  <c r="K366" i="1"/>
  <c r="J366" i="1"/>
  <c r="M366" i="1" s="1"/>
  <c r="K365" i="1"/>
  <c r="J365" i="1"/>
  <c r="M365" i="1" s="1"/>
  <c r="K360" i="1"/>
  <c r="J360" i="1"/>
  <c r="M360" i="1" s="1"/>
  <c r="K355" i="1"/>
  <c r="J355" i="1"/>
  <c r="M355" i="1" s="1"/>
  <c r="K354" i="1"/>
  <c r="J354" i="1"/>
  <c r="M354" i="1" s="1"/>
  <c r="K353" i="1"/>
  <c r="J353" i="1"/>
  <c r="M353" i="1" s="1"/>
  <c r="K352" i="1"/>
  <c r="J352" i="1"/>
  <c r="M352" i="1" s="1"/>
  <c r="K346" i="1"/>
  <c r="J346" i="1"/>
  <c r="M346" i="1" s="1"/>
  <c r="K340" i="1"/>
  <c r="J340" i="1"/>
  <c r="M340" i="1" s="1"/>
  <c r="K339" i="1"/>
  <c r="J339" i="1"/>
  <c r="M339" i="1" s="1"/>
  <c r="K338" i="1"/>
  <c r="J338" i="1"/>
  <c r="M338" i="1" s="1"/>
  <c r="K337" i="1"/>
  <c r="J337" i="1"/>
  <c r="M337" i="1" s="1"/>
  <c r="K336" i="1"/>
  <c r="J336" i="1"/>
  <c r="M336" i="1" s="1"/>
  <c r="K335" i="1"/>
  <c r="J335" i="1"/>
  <c r="M335" i="1" s="1"/>
  <c r="K329" i="1"/>
  <c r="J329" i="1"/>
  <c r="M329" i="1" s="1"/>
  <c r="K324" i="1"/>
  <c r="J324" i="1"/>
  <c r="M324" i="1" s="1"/>
  <c r="K323" i="1"/>
  <c r="J323" i="1"/>
  <c r="M323" i="1" s="1"/>
  <c r="K322" i="1"/>
  <c r="J322" i="1"/>
  <c r="M322" i="1" s="1"/>
  <c r="K321" i="1"/>
  <c r="J321" i="1"/>
  <c r="M321" i="1" s="1"/>
  <c r="K320" i="1"/>
  <c r="J320" i="1"/>
  <c r="M320" i="1" s="1"/>
  <c r="K319" i="1"/>
  <c r="J319" i="1"/>
  <c r="M319" i="1" s="1"/>
  <c r="K318" i="1"/>
  <c r="J318" i="1"/>
  <c r="M318" i="1" s="1"/>
  <c r="K317" i="1"/>
  <c r="J317" i="1"/>
  <c r="M317" i="1" s="1"/>
  <c r="K316" i="1"/>
  <c r="J316" i="1"/>
  <c r="M316" i="1" s="1"/>
  <c r="K315" i="1"/>
  <c r="J315" i="1"/>
  <c r="M315" i="1" s="1"/>
  <c r="K314" i="1"/>
  <c r="J314" i="1"/>
  <c r="M314" i="1" s="1"/>
  <c r="K313" i="1"/>
  <c r="J313" i="1"/>
  <c r="M313" i="1" s="1"/>
  <c r="K312" i="1"/>
  <c r="J312" i="1"/>
  <c r="M312" i="1" s="1"/>
  <c r="K311" i="1"/>
  <c r="J311" i="1"/>
  <c r="M311" i="1" s="1"/>
  <c r="K310" i="1"/>
  <c r="J310" i="1"/>
  <c r="M310" i="1" s="1"/>
  <c r="K309" i="1"/>
  <c r="J309" i="1"/>
  <c r="M309" i="1" s="1"/>
  <c r="K308" i="1"/>
  <c r="J308" i="1"/>
  <c r="M308" i="1" s="1"/>
  <c r="K301" i="1"/>
  <c r="J301" i="1"/>
  <c r="M301" i="1" s="1"/>
  <c r="K300" i="1"/>
  <c r="J300" i="1"/>
  <c r="M300" i="1" s="1"/>
  <c r="K299" i="1"/>
  <c r="J299" i="1"/>
  <c r="M299" i="1" s="1"/>
  <c r="K293" i="1"/>
  <c r="J293" i="1"/>
  <c r="M293" i="1" s="1"/>
  <c r="K292" i="1"/>
  <c r="J292" i="1"/>
  <c r="M292" i="1" s="1"/>
  <c r="K287" i="1"/>
  <c r="J287" i="1"/>
  <c r="M287" i="1" s="1"/>
  <c r="K286" i="1"/>
  <c r="J286" i="1"/>
  <c r="M286" i="1" s="1"/>
  <c r="K285" i="1"/>
  <c r="J285" i="1"/>
  <c r="M285" i="1" s="1"/>
  <c r="K280" i="1"/>
  <c r="J280" i="1"/>
  <c r="M280" i="1" s="1"/>
  <c r="K279" i="1"/>
  <c r="J279" i="1"/>
  <c r="M279" i="1" s="1"/>
  <c r="K278" i="1"/>
  <c r="J278" i="1"/>
  <c r="M278" i="1" s="1"/>
  <c r="K277" i="1"/>
  <c r="J277" i="1"/>
  <c r="M277" i="1" s="1"/>
  <c r="K245" i="1"/>
  <c r="J245" i="1"/>
  <c r="M245" i="1" s="1"/>
  <c r="K244" i="1"/>
  <c r="J244" i="1"/>
  <c r="M244" i="1" s="1"/>
  <c r="K243" i="1"/>
  <c r="J243" i="1"/>
  <c r="M243" i="1" s="1"/>
  <c r="K242" i="1"/>
  <c r="J242" i="1"/>
  <c r="M242" i="1" s="1"/>
  <c r="K241" i="1"/>
  <c r="J241" i="1"/>
  <c r="M241" i="1" s="1"/>
  <c r="K240" i="1"/>
  <c r="J240" i="1"/>
  <c r="M240" i="1" s="1"/>
  <c r="K239" i="1"/>
  <c r="J239" i="1"/>
  <c r="M239" i="1" s="1"/>
  <c r="K238" i="1"/>
  <c r="J238" i="1"/>
  <c r="M238" i="1" s="1"/>
  <c r="K237" i="1"/>
  <c r="J237" i="1"/>
  <c r="M237" i="1" s="1"/>
  <c r="K236" i="1"/>
  <c r="J236" i="1"/>
  <c r="M236" i="1" s="1"/>
  <c r="K235" i="1"/>
  <c r="J235" i="1"/>
  <c r="M235" i="1" s="1"/>
  <c r="K234" i="1"/>
  <c r="J234" i="1"/>
  <c r="M234" i="1" s="1"/>
  <c r="K233" i="1"/>
  <c r="J233" i="1"/>
  <c r="M233" i="1" s="1"/>
  <c r="K232" i="1"/>
  <c r="J232" i="1"/>
  <c r="M23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216" i="1"/>
  <c r="J216" i="1"/>
  <c r="M216" i="1" s="1"/>
  <c r="K215" i="1"/>
  <c r="J215" i="1"/>
  <c r="M215" i="1" s="1"/>
  <c r="K210" i="1"/>
  <c r="J210" i="1"/>
  <c r="M210" i="1" s="1"/>
  <c r="K205" i="1"/>
  <c r="J205" i="1"/>
  <c r="M205" i="1" s="1"/>
  <c r="K204" i="1"/>
  <c r="J204" i="1"/>
  <c r="M204" i="1" s="1"/>
  <c r="K203" i="1"/>
  <c r="J203" i="1"/>
  <c r="M203" i="1" s="1"/>
  <c r="K202" i="1"/>
  <c r="J202" i="1"/>
  <c r="M202" i="1" s="1"/>
  <c r="K201" i="1"/>
  <c r="J201" i="1"/>
  <c r="M201" i="1" s="1"/>
  <c r="K200" i="1"/>
  <c r="J200" i="1"/>
  <c r="M200" i="1" s="1"/>
  <c r="K193" i="1"/>
  <c r="J193" i="1"/>
  <c r="M193" i="1" s="1"/>
  <c r="K192" i="1"/>
  <c r="J192" i="1"/>
  <c r="M192" i="1" s="1"/>
  <c r="K185" i="1"/>
  <c r="J185" i="1"/>
  <c r="M185" i="1" s="1"/>
  <c r="K184" i="1"/>
  <c r="J184" i="1"/>
  <c r="M184" i="1" s="1"/>
  <c r="K183" i="1"/>
  <c r="J183" i="1"/>
  <c r="M183" i="1" s="1"/>
  <c r="K182" i="1"/>
  <c r="J182" i="1"/>
  <c r="M182" i="1" s="1"/>
  <c r="K146" i="1"/>
  <c r="J146" i="1"/>
  <c r="M146" i="1" s="1"/>
  <c r="K145" i="1"/>
  <c r="J145" i="1"/>
  <c r="M145" i="1" s="1"/>
  <c r="K144" i="1"/>
  <c r="J144" i="1"/>
  <c r="M144" i="1" s="1"/>
  <c r="K143" i="1"/>
  <c r="J143" i="1"/>
  <c r="M143" i="1" s="1"/>
  <c r="K142" i="1"/>
  <c r="J142" i="1"/>
  <c r="M142" i="1" s="1"/>
  <c r="K141" i="1"/>
  <c r="J141" i="1"/>
  <c r="M141" i="1" s="1"/>
  <c r="K140" i="1"/>
  <c r="J140" i="1"/>
  <c r="M140" i="1" s="1"/>
  <c r="K139" i="1"/>
  <c r="J139" i="1"/>
  <c r="M139" i="1" s="1"/>
  <c r="K138" i="1"/>
  <c r="J138" i="1"/>
  <c r="M138" i="1" s="1"/>
  <c r="K137" i="1"/>
  <c r="J137" i="1"/>
  <c r="M137" i="1" s="1"/>
  <c r="K136" i="1"/>
  <c r="J136" i="1"/>
  <c r="M136" i="1" s="1"/>
  <c r="K135" i="1"/>
  <c r="J135" i="1"/>
  <c r="M135" i="1" s="1"/>
  <c r="K134" i="1"/>
  <c r="J134" i="1"/>
  <c r="M134" i="1" s="1"/>
  <c r="K133" i="1"/>
  <c r="J133" i="1"/>
  <c r="M133"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22" i="1"/>
  <c r="J122" i="1"/>
  <c r="M122" i="1" s="1"/>
  <c r="K121" i="1"/>
  <c r="J121" i="1"/>
  <c r="M121" i="1" s="1"/>
  <c r="K115" i="1"/>
  <c r="J115" i="1"/>
  <c r="M115" i="1" s="1"/>
  <c r="K114" i="1"/>
  <c r="J114" i="1"/>
  <c r="M114" i="1" s="1"/>
  <c r="K108" i="1"/>
  <c r="J108" i="1"/>
  <c r="M108" i="1" s="1"/>
  <c r="K107" i="1"/>
  <c r="J107" i="1"/>
  <c r="M107" i="1" s="1"/>
  <c r="K106" i="1"/>
  <c r="J106" i="1"/>
  <c r="M106" i="1" s="1"/>
  <c r="K105" i="1"/>
  <c r="J105" i="1"/>
  <c r="M105" i="1" s="1"/>
  <c r="K104" i="1"/>
  <c r="J104" i="1"/>
  <c r="M104" i="1" s="1"/>
  <c r="K98" i="1"/>
  <c r="J98" i="1"/>
  <c r="M98" i="1" s="1"/>
  <c r="K97" i="1"/>
  <c r="J97" i="1"/>
  <c r="M97" i="1" s="1"/>
  <c r="K96" i="1"/>
  <c r="J96" i="1"/>
  <c r="M96" i="1" s="1"/>
  <c r="K90" i="1"/>
  <c r="J90" i="1"/>
  <c r="M90" i="1" s="1"/>
  <c r="K85" i="1"/>
  <c r="J85" i="1"/>
  <c r="M85" i="1" s="1"/>
  <c r="K79" i="1"/>
  <c r="J79" i="1"/>
  <c r="M79" i="1" s="1"/>
  <c r="K78" i="1"/>
  <c r="J78" i="1"/>
  <c r="M78" i="1" s="1"/>
  <c r="K77" i="1"/>
  <c r="J77" i="1"/>
  <c r="M77" i="1" s="1"/>
  <c r="K65" i="1"/>
  <c r="J65" i="1"/>
  <c r="M65" i="1" s="1"/>
  <c r="K64" i="1"/>
  <c r="J64" i="1"/>
  <c r="M64" i="1" s="1"/>
  <c r="K63" i="1"/>
  <c r="J63" i="1"/>
  <c r="M63" i="1" s="1"/>
  <c r="K62" i="1"/>
  <c r="J62" i="1"/>
  <c r="M62" i="1" s="1"/>
  <c r="K61" i="1"/>
  <c r="J61" i="1"/>
  <c r="M61" i="1" s="1"/>
  <c r="K60" i="1"/>
  <c r="J60" i="1"/>
  <c r="M60" i="1" s="1"/>
  <c r="K59" i="1"/>
  <c r="J59" i="1"/>
  <c r="M59" i="1" s="1"/>
  <c r="K52" i="1"/>
  <c r="J52" i="1"/>
  <c r="M52" i="1" s="1"/>
  <c r="K46" i="1"/>
  <c r="J46" i="1"/>
  <c r="M46" i="1" s="1"/>
  <c r="K45" i="1"/>
  <c r="J45" i="1"/>
  <c r="M45" i="1" s="1"/>
  <c r="K44" i="1"/>
  <c r="J44" i="1"/>
  <c r="M44" i="1" s="1"/>
  <c r="K43" i="1"/>
  <c r="J43" i="1"/>
  <c r="M43" i="1" s="1"/>
  <c r="K42" i="1"/>
  <c r="J42" i="1"/>
  <c r="M42" i="1" s="1"/>
  <c r="K41" i="1"/>
  <c r="J41" i="1"/>
  <c r="M41" i="1" s="1"/>
  <c r="K40" i="1"/>
  <c r="J40" i="1"/>
  <c r="M40" i="1" s="1"/>
  <c r="K33" i="1"/>
  <c r="J33" i="1"/>
  <c r="M33" i="1" s="1"/>
  <c r="K32" i="1"/>
  <c r="J32" i="1"/>
  <c r="M32" i="1" s="1"/>
  <c r="K31" i="1"/>
  <c r="J31" i="1"/>
  <c r="M31" i="1" s="1"/>
  <c r="K26" i="1"/>
  <c r="J26" i="1"/>
  <c r="M26" i="1" s="1"/>
  <c r="K23" i="1"/>
  <c r="J23" i="1"/>
  <c r="M23" i="1" s="1"/>
  <c r="K22" i="1"/>
  <c r="J22" i="1"/>
  <c r="M22" i="1" s="1"/>
  <c r="K21" i="1"/>
  <c r="J21" i="1"/>
  <c r="M21" i="1" s="1"/>
  <c r="K20" i="1"/>
  <c r="J20" i="1"/>
  <c r="M20" i="1" s="1"/>
  <c r="K8" i="1"/>
  <c r="J8" i="1"/>
  <c r="M8" i="1" s="1"/>
  <c r="K361" i="1" l="1"/>
  <c r="M361" i="1"/>
  <c r="L90" i="1"/>
  <c r="L98" i="1"/>
  <c r="L137" i="1"/>
  <c r="L21" i="1"/>
  <c r="L23" i="1"/>
  <c r="L33" i="1"/>
  <c r="L41" i="1"/>
  <c r="L43" i="1"/>
  <c r="L45" i="1"/>
  <c r="L52" i="1"/>
  <c r="L60" i="1"/>
  <c r="L62" i="1"/>
  <c r="L64" i="1"/>
  <c r="L79" i="1"/>
  <c r="L139" i="1"/>
  <c r="L105" i="1"/>
  <c r="L126" i="1"/>
  <c r="L141" i="1"/>
  <c r="L144" i="1"/>
  <c r="L287" i="1"/>
  <c r="L292" i="1"/>
  <c r="L293" i="1"/>
  <c r="L301" i="1"/>
  <c r="L309" i="1"/>
  <c r="L311" i="1"/>
  <c r="L313" i="1"/>
  <c r="L315" i="1"/>
  <c r="L317" i="1"/>
  <c r="L319" i="1"/>
  <c r="L321" i="1"/>
  <c r="L323" i="1"/>
  <c r="L329" i="1"/>
  <c r="L338" i="1"/>
  <c r="K399" i="1"/>
  <c r="K448" i="1"/>
  <c r="L108" i="1"/>
  <c r="L122" i="1"/>
  <c r="L124" i="1"/>
  <c r="L134" i="1"/>
  <c r="L129" i="1"/>
  <c r="L131" i="1"/>
  <c r="L142" i="1"/>
  <c r="L133" i="1"/>
  <c r="K34" i="1"/>
  <c r="K80" i="1"/>
  <c r="L184" i="1"/>
  <c r="L202" i="1"/>
  <c r="L204" i="1"/>
  <c r="L210" i="1"/>
  <c r="L216" i="1"/>
  <c r="L218" i="1"/>
  <c r="L220" i="1"/>
  <c r="L222" i="1"/>
  <c r="L224" i="1"/>
  <c r="L226" i="1"/>
  <c r="L228" i="1"/>
  <c r="L230" i="1"/>
  <c r="L232" i="1"/>
  <c r="L234" i="1"/>
  <c r="L286" i="1"/>
  <c r="L346" i="1"/>
  <c r="L366" i="1"/>
  <c r="L85" i="1"/>
  <c r="L384" i="1"/>
  <c r="K273" i="1"/>
  <c r="K325" i="1"/>
  <c r="M273" i="1"/>
  <c r="L373" i="1"/>
  <c r="L8" i="1"/>
  <c r="K294" i="1"/>
  <c r="L340" i="1"/>
  <c r="L396" i="1"/>
  <c r="L398" i="1"/>
  <c r="L411" i="1"/>
  <c r="L419" i="1"/>
  <c r="L425" i="1"/>
  <c r="L427" i="1"/>
  <c r="L434" i="1"/>
  <c r="L447" i="1"/>
  <c r="L459" i="1"/>
  <c r="L465" i="1"/>
  <c r="M294" i="1"/>
  <c r="L285" i="1"/>
  <c r="L22" i="1"/>
  <c r="L26" i="1"/>
  <c r="L32" i="1"/>
  <c r="L42" i="1"/>
  <c r="L44" i="1"/>
  <c r="L46" i="1"/>
  <c r="L78" i="1"/>
  <c r="L183" i="1"/>
  <c r="L185" i="1"/>
  <c r="L193" i="1"/>
  <c r="L201" i="1"/>
  <c r="L203" i="1"/>
  <c r="L205" i="1"/>
  <c r="L217" i="1"/>
  <c r="L219" i="1"/>
  <c r="L221" i="1"/>
  <c r="L223" i="1"/>
  <c r="L225" i="1"/>
  <c r="L227" i="1"/>
  <c r="L229" i="1"/>
  <c r="L231" i="1"/>
  <c r="L233" i="1"/>
  <c r="L235" i="1"/>
  <c r="L237" i="1"/>
  <c r="L239" i="1"/>
  <c r="L241" i="1"/>
  <c r="L243" i="1"/>
  <c r="L245" i="1"/>
  <c r="L278" i="1"/>
  <c r="L280" i="1"/>
  <c r="L336" i="1"/>
  <c r="L339" i="1"/>
  <c r="L367" i="1"/>
  <c r="L378" i="1"/>
  <c r="L389" i="1"/>
  <c r="L106" i="1"/>
  <c r="L114" i="1"/>
  <c r="L123" i="1"/>
  <c r="L127" i="1"/>
  <c r="L130" i="1"/>
  <c r="L135" i="1"/>
  <c r="L138" i="1"/>
  <c r="L146" i="1"/>
  <c r="K246" i="1"/>
  <c r="L300" i="1"/>
  <c r="L353" i="1"/>
  <c r="L355" i="1"/>
  <c r="L360" i="1"/>
  <c r="L61" i="1"/>
  <c r="L63" i="1"/>
  <c r="L65" i="1"/>
  <c r="M147" i="1"/>
  <c r="L335" i="1"/>
  <c r="M342" i="1"/>
  <c r="L473" i="1"/>
  <c r="M473" i="1"/>
  <c r="L104" i="1"/>
  <c r="M109" i="1"/>
  <c r="L215" i="1"/>
  <c r="M246" i="1"/>
  <c r="L394" i="1"/>
  <c r="M399" i="1"/>
  <c r="L445" i="1"/>
  <c r="M448" i="1"/>
  <c r="L121" i="1"/>
  <c r="L125" i="1"/>
  <c r="L132" i="1"/>
  <c r="L145" i="1"/>
  <c r="L337" i="1"/>
  <c r="L40" i="1"/>
  <c r="M47" i="1"/>
  <c r="K99" i="1"/>
  <c r="K147" i="1"/>
  <c r="L182" i="1"/>
  <c r="M186" i="1"/>
  <c r="L192" i="1"/>
  <c r="M194" i="1"/>
  <c r="L200" i="1"/>
  <c r="M206" i="1"/>
  <c r="L236" i="1"/>
  <c r="L238" i="1"/>
  <c r="L240" i="1"/>
  <c r="L242" i="1"/>
  <c r="L244" i="1"/>
  <c r="L277" i="1"/>
  <c r="M281" i="1"/>
  <c r="L279" i="1"/>
  <c r="K342" i="1"/>
  <c r="L352" i="1"/>
  <c r="L354" i="1"/>
  <c r="L395" i="1"/>
  <c r="L397" i="1"/>
  <c r="L404" i="1"/>
  <c r="L410" i="1"/>
  <c r="M413" i="1"/>
  <c r="L412" i="1"/>
  <c r="L424" i="1"/>
  <c r="M430" i="1"/>
  <c r="L426" i="1"/>
  <c r="L429" i="1"/>
  <c r="L439" i="1"/>
  <c r="L446" i="1"/>
  <c r="L452" i="1"/>
  <c r="L464" i="1"/>
  <c r="L31" i="1"/>
  <c r="M34" i="1"/>
  <c r="L77" i="1"/>
  <c r="M80" i="1"/>
  <c r="L299" i="1"/>
  <c r="M302" i="1"/>
  <c r="L365" i="1"/>
  <c r="M369" i="1"/>
  <c r="L96" i="1"/>
  <c r="M99" i="1"/>
  <c r="L107" i="1"/>
  <c r="L128" i="1"/>
  <c r="L136" i="1"/>
  <c r="L140" i="1"/>
  <c r="L143" i="1"/>
  <c r="L368" i="1"/>
  <c r="L383" i="1"/>
  <c r="L20" i="1"/>
  <c r="M27" i="1"/>
  <c r="L59" i="1"/>
  <c r="M66" i="1"/>
  <c r="K27" i="1"/>
  <c r="K47" i="1"/>
  <c r="K66" i="1"/>
  <c r="L97" i="1"/>
  <c r="K109" i="1"/>
  <c r="L115" i="1"/>
  <c r="K186" i="1"/>
  <c r="K194" i="1"/>
  <c r="K206" i="1"/>
  <c r="K281" i="1"/>
  <c r="K302" i="1"/>
  <c r="L308" i="1"/>
  <c r="M325" i="1"/>
  <c r="L310" i="1"/>
  <c r="L312" i="1"/>
  <c r="L314" i="1"/>
  <c r="L316" i="1"/>
  <c r="L318" i="1"/>
  <c r="L320" i="1"/>
  <c r="L322" i="1"/>
  <c r="L324" i="1"/>
  <c r="K369" i="1"/>
  <c r="K413" i="1"/>
  <c r="K430" i="1"/>
  <c r="L361" i="1" l="1"/>
  <c r="L294" i="1"/>
  <c r="L273" i="1"/>
  <c r="L186" i="1"/>
  <c r="L47" i="1"/>
  <c r="L80" i="1"/>
  <c r="L206" i="1"/>
  <c r="L302" i="1"/>
  <c r="L34" i="1"/>
  <c r="L281" i="1"/>
  <c r="L27" i="1"/>
  <c r="L194" i="1"/>
  <c r="L66" i="1"/>
  <c r="L109" i="1"/>
  <c r="L369" i="1"/>
  <c r="L342" i="1"/>
  <c r="L325" i="1"/>
  <c r="L413" i="1"/>
  <c r="L448" i="1"/>
  <c r="L246" i="1"/>
  <c r="L399" i="1"/>
  <c r="L99" i="1"/>
  <c r="L430" i="1"/>
  <c r="L147" i="1"/>
  <c r="K466" i="1" l="1"/>
  <c r="M466" i="1"/>
  <c r="L466" i="1" l="1"/>
  <c r="K116" i="1" l="1"/>
  <c r="M116" i="1"/>
  <c r="K86" i="1"/>
  <c r="L116" i="1" l="1"/>
  <c r="M86" i="1"/>
  <c r="L86" i="1"/>
  <c r="K460" i="1" l="1"/>
  <c r="M460" i="1"/>
  <c r="L460" i="1" l="1"/>
  <c r="K453" i="1" l="1"/>
  <c r="L453" i="1" l="1"/>
  <c r="M453" i="1"/>
  <c r="K211" i="1"/>
  <c r="M211" i="1"/>
  <c r="K440" i="1"/>
  <c r="L211" i="1" l="1"/>
  <c r="L440" i="1"/>
  <c r="M440" i="1"/>
  <c r="K435" i="1"/>
  <c r="M435" i="1"/>
  <c r="L435" i="1" l="1"/>
  <c r="K420" i="1" l="1"/>
  <c r="M420" i="1" l="1"/>
  <c r="L420" i="1"/>
  <c r="K91" i="1" l="1"/>
  <c r="M53" i="1"/>
  <c r="K53" i="1"/>
  <c r="M91" i="1" l="1"/>
  <c r="L91" i="1"/>
  <c r="L53" i="1"/>
  <c r="K405" i="1" l="1"/>
  <c r="M405" i="1"/>
  <c r="L405" i="1" l="1"/>
  <c r="J7" i="1"/>
  <c r="M7" i="1" s="1"/>
  <c r="M9" i="1" s="1"/>
  <c r="L390" i="1" l="1"/>
  <c r="L330" i="1"/>
  <c r="K7" i="1"/>
  <c r="K9" i="1" s="1"/>
  <c r="L7" i="1" l="1"/>
  <c r="L9" i="1" s="1"/>
  <c r="K15" i="1"/>
  <c r="K330" i="1"/>
  <c r="L379" i="1"/>
  <c r="K385" i="1"/>
  <c r="K390" i="1"/>
  <c r="L15" i="1"/>
  <c r="M330" i="1"/>
  <c r="L374" i="1"/>
  <c r="K374" i="1"/>
  <c r="L385" i="1"/>
  <c r="K379" i="1"/>
  <c r="L347" i="1"/>
  <c r="K347" i="1"/>
  <c r="M390" i="1"/>
  <c r="K502" i="1" l="1"/>
  <c r="M379" i="1"/>
  <c r="M347" i="1"/>
  <c r="M15" i="1"/>
  <c r="M374" i="1"/>
  <c r="M385" i="1"/>
  <c r="L500" i="1" l="1"/>
</calcChain>
</file>

<file path=xl/sharedStrings.xml><?xml version="1.0" encoding="utf-8"?>
<sst xmlns="http://schemas.openxmlformats.org/spreadsheetml/2006/main" count="1677" uniqueCount="442">
  <si>
    <t>Lp.</t>
  </si>
  <si>
    <t>opis towaru</t>
  </si>
  <si>
    <t>Nr katalogowy  /Nazwa jak na fakturze</t>
  </si>
  <si>
    <t>jm</t>
  </si>
  <si>
    <t>Ilość</t>
  </si>
  <si>
    <t>cena jednostkowa netto</t>
  </si>
  <si>
    <t>VAT %</t>
  </si>
  <si>
    <t>Wartość netto</t>
  </si>
  <si>
    <t>Wartość VAT</t>
  </si>
  <si>
    <t>Wartość brutto</t>
  </si>
  <si>
    <t>Próbki</t>
  </si>
  <si>
    <t>1.</t>
  </si>
  <si>
    <t>szt</t>
  </si>
  <si>
    <t>2.</t>
  </si>
  <si>
    <t>3.</t>
  </si>
  <si>
    <t>RAZEM</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</si>
  <si>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</si>
  <si>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</si>
  <si>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</si>
  <si>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</si>
  <si>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op</t>
  </si>
  <si>
    <t>5.</t>
  </si>
  <si>
    <t>6.</t>
  </si>
  <si>
    <t>7.</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</si>
  <si>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</si>
  <si>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</si>
  <si>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</si>
  <si>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</si>
  <si>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</si>
  <si>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</si>
  <si>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</si>
  <si>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</si>
  <si>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</si>
  <si>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</si>
  <si>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</si>
  <si>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</si>
  <si>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</si>
  <si>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</si>
  <si>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0,8x22 a 100szt opis j.w</t>
  </si>
  <si>
    <t>Igła iniekcyjna j.u.  0,8x40 a 100szt opis j.w</t>
  </si>
  <si>
    <t>Igła iniekcyjna j.u.  0,9x40 a 100szt opis j.w</t>
  </si>
  <si>
    <t>Cewnik do odsysania drzewa oskrzelowego z kontrolą ssania, prosty z otworem końcowym i dwoma bocznymi  jednorazowego użytku, gładki, jałowy, rozmiar 14,16, 18CH dł. 50-60cm</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</si>
  <si>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</si>
  <si>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</si>
  <si>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</si>
  <si>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</si>
  <si>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</si>
  <si>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</si>
  <si>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</si>
  <si>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</si>
  <si>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</si>
  <si>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</si>
  <si>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</si>
  <si>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</si>
  <si>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</si>
  <si>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</si>
  <si>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</si>
  <si>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</si>
  <si>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</si>
  <si>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</si>
  <si>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</si>
  <si>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</si>
  <si>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</si>
  <si>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</si>
  <si>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</si>
  <si>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</si>
  <si>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</si>
  <si>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</si>
  <si>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</si>
  <si>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</si>
  <si>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</si>
  <si>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</si>
  <si>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</si>
  <si>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</si>
  <si>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Podsumowanie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</si>
  <si>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</si>
  <si>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</si>
  <si>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</si>
  <si>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</si>
  <si>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</si>
  <si>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</si>
  <si>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</si>
  <si>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</si>
  <si>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</si>
  <si>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</si>
  <si>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</si>
  <si>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</si>
  <si>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</si>
  <si>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</si>
  <si>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</si>
  <si>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</si>
  <si>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</si>
  <si>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</si>
  <si>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</si>
  <si>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</si>
  <si>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</si>
  <si>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</si>
  <si>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</si>
  <si>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</si>
  <si>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</si>
  <si>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</si>
  <si>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</si>
  <si>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</si>
  <si>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</si>
  <si>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</si>
  <si>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</si>
  <si>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</si>
  <si>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</si>
  <si>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</si>
  <si>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</si>
  <si>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</si>
  <si>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</si>
  <si>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</si>
  <si>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</si>
  <si>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</si>
  <si>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</si>
  <si>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</si>
  <si>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</si>
  <si>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</si>
  <si>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</si>
  <si>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</si>
  <si>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</si>
  <si>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</si>
  <si>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</si>
  <si>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</si>
  <si>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</si>
  <si>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</si>
  <si>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</si>
  <si>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</si>
  <si>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</si>
  <si>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</si>
  <si>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</si>
  <si>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</si>
  <si>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</si>
  <si>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</si>
  <si>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</si>
  <si>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</si>
  <si>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</si>
  <si>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</si>
  <si>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</si>
  <si>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Nawilżacz z komorą i z automatycznym pobieraniem wody kompatybilne z układem oddechowym z poz. nr 1</t>
  </si>
  <si>
    <t>Wielkość opakowania handlowego</t>
  </si>
  <si>
    <t>3 szt.</t>
  </si>
  <si>
    <t>Przyrząd do pobierania leków i płynów z butelek i worków z bezigłowym zaworem., objętość wypełnienia 0,59ml, długość 7,5 cm, przepływ min. 315 ml.</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</si>
  <si>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</si>
  <si>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</si>
  <si>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</si>
  <si>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</si>
  <si>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</si>
  <si>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</si>
  <si>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</si>
  <si>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</si>
  <si>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</si>
  <si>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</si>
  <si>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</si>
  <si>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</si>
  <si>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</si>
  <si>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</si>
  <si>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</si>
  <si>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</si>
  <si>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</si>
  <si>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</si>
  <si>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</si>
  <si>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Łaczniki do drenów typ Y,T i proste. Wykonane z przezroczystego tworzywa, jednorazowe, sterylne, rozmiary kodowane cyframi, oznaczenie na łączniku. Ilości w poszczególnych rozmiarach wg zapotrzebowania Zamawiającego.</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</si>
  <si>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</si>
  <si>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Pieluchomajtki L   op=30szt, opis jak wyżej, obwód w pasie 100-150 cm, chłonność 2000-2300 ml.</t>
  </si>
  <si>
    <t>Pieluchomajtki XL   op=30szt, opis jak wyżej, obwód w pasie 130-170 cm, chłonność 2300-2600 ml.</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</si>
  <si>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</si>
  <si>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Zatyczka uszczelniająca do strzykawki z końcówką Luer i Luer Lock, sterylna, opakowanie a'100szt.</t>
  </si>
  <si>
    <t>składek</t>
  </si>
  <si>
    <t>Papier do EKG ASCARD A 4, 100 lub 150 arkuszy w składce</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</si>
  <si>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</si>
  <si>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</si>
  <si>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</si>
  <si>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</si>
  <si>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</si>
  <si>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</si>
  <si>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</si>
  <si>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</si>
  <si>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</si>
  <si>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</si>
  <si>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</si>
  <si>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</si>
  <si>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Kubek plastikowy - pojniki dla chorych, pojemność 200- 300 ml. W zestawie 2 pokrywki: z małym i dużym otworem.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</si>
  <si>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</si>
  <si>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</si>
  <si>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</si>
  <si>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Nakłuwacze nożykowe, 1,5mm, pakowane po 100 lub 200 szt.</t>
  </si>
  <si>
    <t>Nakłuwacze nożykowe,  2,0mm, pakowane po 100 lub 200 szt.</t>
  </si>
  <si>
    <t>op=200 szt.</t>
  </si>
  <si>
    <t>Butelki na pokarm matki z zakrętką, pojemność 80 do 100 ml z podziałko co 10 ml, wykonana z tworzywa do przechowywania żywności, jednorazowe, biologicznie czyste</t>
  </si>
  <si>
    <t>Dren płaski 200x7 cm, kompatybilny z urządzeniem Renasys EZ Plus posiadanym przez Zamawiającego</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</si>
  <si>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</si>
  <si>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</si>
  <si>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</si>
  <si>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</si>
  <si>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</si>
  <si>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PROWADNICA DO RUREK INTUBACYJNYCH  aluminiowa , pokryta PVC, z miękką końcówką ,sterylna , jednorazowego użytku, pełny zakres rozmiarów  2.0 ; 3.0 ; 4.0 ,5.0 w zależności od zapotrzebowań zamawiającego</t>
  </si>
  <si>
    <t>Na żądanie</t>
  </si>
  <si>
    <t>Dren tlenowy do Ambu dł. 200-213 cm</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</si>
  <si>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</si>
  <si>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</si>
  <si>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</si>
  <si>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</si>
  <si>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</si>
  <si>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</si>
  <si>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t>
  </si>
  <si>
    <t>Butelka REDON do długotrwałego odsysania ran o pojemności 150-200ml, jednorazowa, sterylna, pakowana papier-folia.</t>
  </si>
  <si>
    <t>Cewnik Foley silikonowe: dwudrożne, wykonane z czystego elastomeru silikonowego, pakowane sterylnie. Rozm. CH14 - CH20. Ilość w poszczególnych rozmiarach wg zapotrzebowań Zamawiającego</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</si>
  <si>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</si>
  <si>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</si>
  <si>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</si>
  <si>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</si>
  <si>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</si>
  <si>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</si>
  <si>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</si>
  <si>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</si>
  <si>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</si>
  <si>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</si>
  <si>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</si>
  <si>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</si>
  <si>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</si>
  <si>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</si>
  <si>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</si>
  <si>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</si>
  <si>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</si>
  <si>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</si>
  <si>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</si>
  <si>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</si>
  <si>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</si>
  <si>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</si>
  <si>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</si>
  <si>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</si>
  <si>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</si>
  <si>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Łącznik martwa przestrzeń zespolony z łącznikiem kątowym, podwójnie obrotowym, ze zmiennym kształcie lub karbowany prosty, złącza 22F - 22M/15F, objętość martwej przestrzeni od 20 do 50ml, długość od 8 do 15 cm, jednorazowy, sterylny</t>
  </si>
  <si>
    <t>Pojemnik histopatologiczny z PS ze szczelnym zamknięciem, odporny na formalinę opojemności 100 ml +/- 20%</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</si>
  <si>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</si>
  <si>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</si>
  <si>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</si>
  <si>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</si>
  <si>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</si>
  <si>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</si>
  <si>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</si>
  <si>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</si>
  <si>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</si>
  <si>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Strzykawka j.u. Cewnikowa 100ml z dodatkowym łącznikiem luer</t>
  </si>
  <si>
    <t>Filtr antybakteryjny do ssaka</t>
  </si>
  <si>
    <t>Pakiet 26 - Drobny sprzęt medyczny</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</si>
  <si>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</si>
  <si>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</si>
  <si>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</si>
  <si>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Sprawa P/07/02/2018/SJU-MED.</t>
  </si>
  <si>
    <t>Filtr do ssaka. Filtr bakteryjno-wirusowy do ssania z elastycznym łącznikiem, efektywność filtrowania &gt;99,8%, opór przepływu: 12-14mmHg przy 20 l/min. elektrostatyczna metoda filtrowania, waga w zakresie 6-10g, martwa przestrzeń w zakresie od min. 6 do max. 10 ml, posiadający złącza dopasowane do standardowych przewodów i urządzeń ssących</t>
  </si>
  <si>
    <t>Pakiet 1 - Łącznik karbowany</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</si>
  <si>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</si>
  <si>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</si>
  <si>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</si>
  <si>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</si>
  <si>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</si>
  <si>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Cewnik do odsysania górnych dróg oddechowych, wykonany z PCW   jednorazowego użytku, gładki , jałowy, sterylizowane tlenkiem etylenu, kolor konektora jest kodem średnicy cewnika. W zakresie rozmiarów: CH 06, CH 08, CH 10, CH 12, CH 14, CH 16, CH 18. Ilości w poszczególnych rozmiarach w zależności od zapotrzebowania Zamawiającego. Długość w zakresie 40-50cm.</t>
  </si>
  <si>
    <t>Jednorazowe szczoteczki do chirurgicznego mycia rąk, z zatyczką do czyszczenia paznokci lub bez zatyczki, plastikowe, pakowane pojedyńczo, sterylne.</t>
  </si>
  <si>
    <t>8.</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</si>
  <si>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</si>
  <si>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</si>
  <si>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</si>
  <si>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Ustnik nebulizatora 22M / 15F, j. u. pojedyńczo pakowany</t>
  </si>
  <si>
    <t>Łącznik do maski twarzowej, j.u. pojedyńczo pakowane, kątowy (kąt prosty) z portem do odsysania lub bez</t>
  </si>
  <si>
    <t>Maska krtaniowa, jednorazowa , bez lateksu, rozmiar kodowany kolorem, balonik kontrolny umożliwiający identyfikację rozmiaru rurki, z widocznymi znacznikami głębokości.</t>
  </si>
  <si>
    <r>
      <t>Termometry medyczne bezdotykowe, technologia podczerwieni, pomiar na tętnicy skroniowej z odległości 5-8 cm, gwarancja min. 12 miesiące, czas pomiaru 1-5 sekund, zakres temperatury 10</t>
    </r>
    <r>
      <rPr>
        <sz val="9"/>
        <rFont val="Calibri"/>
        <family val="2"/>
        <charset val="238"/>
      </rPr>
      <t>°C - 40°C, wilgotność ≤85%, zasilanie na baterie AA, dokładność pomiaru ±0,3°C, automatyczne wyłączenie po 5 sekundach, trwałość termometru gwarantowana na conajmniej 40000 - 80000 pomiarów, instrukcja obsługi w języku polskim, możliwość pomiaru temperatury pokojowej i powierzchni.</t>
    </r>
  </si>
  <si>
    <t xml:space="preserve">Osłonki na głowice USG, pakowane pojedyńczo, sterylne, blister </t>
  </si>
  <si>
    <t>Wkład workowy z drenem, zestaw gotowy do użycia. Zawiera: dren łączący i wkład workowy w pojedyńczym opakowaniu, pojemność wkładu 2 litry, długość drenyu 180 cm, pakowany pojedyńczo, jednorazowego użytku</t>
  </si>
  <si>
    <t>Proszek żelujący, saszetki o pojemności w zakresie 25 do 30 g. rozpuszczalne w wodzie</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</si>
  <si>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</si>
  <si>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Pakiet 2 - Prowadnice do rurek intubacyjnych</t>
  </si>
  <si>
    <t>Pakiet 3 - Wkłady workowe</t>
  </si>
  <si>
    <t>Pakiet 4 - Zestaw Yankauer i dren do ssaka</t>
  </si>
  <si>
    <t>Pakiet 5- Torakochirurgia</t>
  </si>
  <si>
    <t>Pakiet 6 - Zestaw kompaktowy do drenazu klatki piersiowej</t>
  </si>
  <si>
    <t>Pakiet 7 - Igły do znieczuleń</t>
  </si>
  <si>
    <t>Pakiet 9- Nakłuwacze</t>
  </si>
  <si>
    <t>Pakiet 10 - Pojemniki na próbki śluzu</t>
  </si>
  <si>
    <t>Pakiet 11 - Golarki</t>
  </si>
  <si>
    <t>Pakiet 12 - Igła do znieczuleń splotów</t>
  </si>
  <si>
    <t>Pakiet 13- Zgłębnik do żywienia dojelitowego</t>
  </si>
  <si>
    <t>Pakiet 14- Worek Kangaroo</t>
  </si>
  <si>
    <t>Pakiet 15 - Strzykawki jednorazowe i inny sprzęt jednorazowego użytku</t>
  </si>
  <si>
    <t>Pakiet 16 - Strzykawki dwuczęściowe</t>
  </si>
  <si>
    <t>Pakiet 17 - Strzykawki</t>
  </si>
  <si>
    <t>Pakiet 18 - Bezigłowy port do zabezpieczeń dostępów naczyniowych</t>
  </si>
  <si>
    <t>Pakiet 19- Strzykawki bezpieczne</t>
  </si>
  <si>
    <t>Pakiet 20- Cewniki do podawania tlenu</t>
  </si>
  <si>
    <t>Pakiet 21- Pojemniki histopatologiczne</t>
  </si>
  <si>
    <t>Pakiet 22 - Butelki na pokarm matki</t>
  </si>
  <si>
    <t>Pakiet 23 - Cewniki urologiczne, cewniki do odsysania, zgłębmiki żołądkowe</t>
  </si>
  <si>
    <t>Pakiet 24 - Drobny sprzęt medyczny</t>
  </si>
  <si>
    <t>Pakiet 25 - Drobny sprzęt medyczny</t>
  </si>
  <si>
    <t>Pakiet 27 - Szczoteczki cytologiczne</t>
  </si>
  <si>
    <t>Pakiet 28- Elektrody, żele, rejestratory</t>
  </si>
  <si>
    <t>Pakiet 29 - Worki na zwłoki</t>
  </si>
  <si>
    <t>Pakiet 30 - Pieluchomajtki</t>
  </si>
  <si>
    <t>Pakiet 31 - Zestaw do cewnikowania</t>
  </si>
  <si>
    <t>Pakiet 32- Maski medyczne</t>
  </si>
  <si>
    <t>Pakiet 33- Cewnik Couvelair</t>
  </si>
  <si>
    <t>Pakiet 34- Cystofix</t>
  </si>
  <si>
    <t>Pakiet 35- Toaleta pacjenta</t>
  </si>
  <si>
    <t>Pakiet 36- Zestaw do tracheostomii przezskórnej</t>
  </si>
  <si>
    <t>Pakiet 37- Termometry medyczne</t>
  </si>
  <si>
    <t>Pakiet 38- Osprzęt do urzadzenia Renasys Plus EZ</t>
  </si>
  <si>
    <t>Pakiet 40 - Klapki i spódniczki ginekologiczne jednorazowe</t>
  </si>
  <si>
    <t>Pakiet 41 - Igły Gripper</t>
  </si>
  <si>
    <t>Pakiet 42 - Akcesoria neonatologiczne</t>
  </si>
  <si>
    <t xml:space="preserve">Pakiet 43 - Cewnik do dializ </t>
  </si>
  <si>
    <t>Pakiet 44 - Aparat AMBU</t>
  </si>
  <si>
    <t>Pakiet 45 - Worki stomijne</t>
  </si>
  <si>
    <t>Pakiet 46 - Fartuch chirurgiczny</t>
  </si>
  <si>
    <t>Pakiet 47 - Odsysanie ran</t>
  </si>
  <si>
    <t>Pakiet 48 - Linia Art. Line</t>
  </si>
  <si>
    <t>Załącznik nr 5 do SIWZ - opis wymagań minimalnych z ilością przewidywanego zużycia w okresie jednego roku</t>
  </si>
  <si>
    <t>Dreny do drenażu klatki piersiowej z trocarem F24x390mm</t>
  </si>
  <si>
    <t>Dreny do drenażu klatki piersiowej  z trocarem F26x390mm</t>
  </si>
  <si>
    <t>Dreny do drenażu klatki piersiowej  z trocarem F28x390mm</t>
  </si>
  <si>
    <t>Dreny do drenażu klatki piersiowej z trocarem F30x390mm</t>
  </si>
  <si>
    <t>Dreny do drenażu klatki piersiowej z trocarem F32x390mm</t>
  </si>
  <si>
    <t>Pakiet 8 - Ostrza do strzygarek</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</si>
  <si>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</si>
  <si>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</si>
  <si>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op = 100 szt.</t>
  </si>
  <si>
    <t>Pakiet 50 - Kaniule dożylne bezpieczne</t>
  </si>
  <si>
    <r>
      <t xml:space="preserve">Kaniula dożylna bezpieczna, rozmiar 0,9mm-22G, długość 25mm, przepływ 42 ml/min. </t>
    </r>
    <r>
      <rPr>
        <sz val="9"/>
        <rFont val="Calibri"/>
        <family val="2"/>
        <charset val="238"/>
      </rPr>
      <t>±</t>
    </r>
    <r>
      <rPr>
        <sz val="9"/>
        <rFont val="Arial"/>
        <family val="2"/>
      </rPr>
      <t>10%, z samodomykającym się korkiem portu do wstrzyknięć, min. 5 pasków kontrastujących w promieniach RTG wtopionych w cewnik, sterylna, wyposażona w zastawkę antyzwrotną zapobiegającąwypływowi krwi w momęcie wkłucia, zabezpieczenie igły w postaci plastikowej osłonki o gładkich krawędziach, w pełni zamykającej ostrze i światło igły, wyposażonej w konstrukcję pomagającą wyeliminować przypadki nieprzewidzianej ekspozycji na krew po wycofaniu igły w postaci cienkich rurek(kapilary). Pozbawiona jakichkolwiek ostrych elementów wchodzących w skład mechanizmu zabezpieczającego kaniulę. Pakowane pojedyńczo,  opakowanie sztywne zabezpieczające przed utratą jałowości. Sterylizowana radiacyjnie</t>
    </r>
  </si>
  <si>
    <t>Kaniula dożylna bezpieczna, rozmiar 1,1mm-20G, długość 32mm, przepływ 67 ml/min. ±10%, z samodomykającym się korkiem portu do wstrzyknięć, min. 5 pasków kontrastujących w promieniach RTG wtopionych w cewnik, sterylna, wyposażona w zastawkę antyzwrotną zapobiegającąwypływowi krwi w momęcie wkłucia, zabezpieczenie igły w postaci plastikowej osłonki o gładkich krawędziach, w pełni zamykającej ostrze i światło igły, wyposażonej w konstrukcję pomagającą wyeliminować przypadki nieprzewidzianej ekspozycji na krew po wycofaniu igły w postaci cienkich rurek(kapilary). Pozbawiona jakichkolwiek ostrych elementów wchodzących w skład mechanizmu zabezpieczającego kaniulę. Pakowane pojedyńczo,  opakowanie sztywne zabezpieczające przed utratą jałowości. Sterylizowana radiacyjnie</t>
  </si>
  <si>
    <t>Kaniula dożylna bezpieczna, rozmiar 1,3mm-18G, długość 45mm, przepływ 103 ml/min. ±10%, z samodomykającym się korkiem portu do wstrzyknięć, min. 5 pasków kontrastujących w promieniach RTG wtopionych w cewnik, sterylna, wyposażona w zastawkę antyzwrotną zapobiegającąwypływowi krwi w momęcie wkłucia, zabezpieczenie igły w postaci plastikowej osłonki o gładkich krawędziach, w pełni zamykającej ostrze i światło igły, wyposażonej w konstrukcję pomagającą wyeliminować przypadki nieprzewidzianej ekspozycji na krew po wycofaniu igły w postaci cienkich rurek(kapilary). Pozbawiona jakichkolwiek ostrych elementów wchodzących w skład mechanizmu zabezpieczającego kaniulę. Pakowane pojedyńczo,  opakowanie sztywne zabezpieczające przed utratą jałowości. Sterylizowana radiacyjnie</t>
  </si>
  <si>
    <t>Wieszaki na worki do  dobowej zbiórki moczu, z tworzywa bez ftalanów.</t>
  </si>
  <si>
    <r>
      <t>Tępe igły do bezpiecznego pobierania i rozpuszczania leków, 18G 1  1/2" 1,2 x 40 mm, ze specjalnym ostrzem ściętym pod kątem 45</t>
    </r>
    <r>
      <rPr>
        <sz val="9"/>
        <rFont val="Calibri"/>
        <family val="2"/>
        <charset val="238"/>
      </rPr>
      <t>°</t>
    </r>
    <r>
      <rPr>
        <sz val="9"/>
        <rFont val="Arial"/>
        <family val="2"/>
      </rPr>
      <t>, zapobiegającym defragmentacji korka chroniącym personel przed ryzykiem zakłucia, z filtrem 5</t>
    </r>
    <r>
      <rPr>
        <sz val="9"/>
        <rFont val="Calibri"/>
        <family val="2"/>
        <charset val="238"/>
      </rPr>
      <t>µ dla skutecznej filtracji zanieczyszczeń w tym fragmentów szkła czy plastiku. Kolor nasadki odpowiadający rozmiarowi igły dla łatwej identyfikacji igły z filtrem.</t>
    </r>
  </si>
  <si>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</si>
  <si>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Pakiet 39 - Rękawice dla osób uczulonych</t>
  </si>
  <si>
    <t>* Zamawiający przyjął do przeliczenia opakowania po 100 szt.</t>
  </si>
  <si>
    <t>op.*</t>
  </si>
  <si>
    <t>Pakiet 49 - Podkład żelowy</t>
  </si>
  <si>
    <t>Pakiet 51 - System do pomiaru ciśnienia śródbrzusznego</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</si>
  <si>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</si>
  <si>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Ostrze jednorazowe strzygarki chirurgicznej do gęstych włosów, szerokość cięcia 45 mm, wysokość strzyżenia max. 0,45 mm. Pakowane pojedyńczo, biologicznie czyste. Na każdym ostrzu numer LOT. Pakowane po 20 szt. Kompatybilne  strzygarek typu Carefusion, które Zamawiający posiada.</t>
  </si>
  <si>
    <t>Ostrze jednorazowe strzygarek chirurgicznych do miejsc wrażliwych, szerokość cięcia 25 mm, wysokość strzyżenia max. 0,25 mm. Pakowane pojedyńczo, biologicznie czyste. Na każdym ostrzu numer LOT. Pakowane po 20 szt. Kompatybilne  strzygarek typu Carefusion, które Zamawiający posiada.</t>
  </si>
  <si>
    <t>Uniwersalne ostrze jednorazowedo strzygarki chirurgicznej, szerokość cięcia 32 mm, wysokość strzyżenia max. 0,25 mm. Pakowane pojedyńczo, biologicznie czyste. Na każdym ostrzu numer LOT. Pakowane po 50 szt. Kompatybilne  strzygarek typu Carefusion, które Zamawiający posiada.</t>
  </si>
  <si>
    <t xml:space="preserve"> Rękawice diagnostyczne nitrylowe do badań z wewnętrzną warstwą z serycyną - łagodząco-nawilżającą o właściwościach przeciwbakteryjnych, składająca się z jednego składnika aktywnego, białe, grubość na palcach 0,1 +/-0,01 mm, mikroteksturowane z dodatkową teksturą na palcach. AQL 1,5. Zgodność z normą EN 455, potwierdzone certyfikatem europejskiej jednostki notyfikowanej. Oznakowane jako wyrób medyczny Klasy I i środek ochrony indywidualnej Kategorii III z adekwatnym oznakowaniem na opakowaniu. Odporne na przenikanie substancji chemicznych zgodnie z normą EN 374-3 – 3: min. 13 substancji (poza cytostatykami) z czasem ochrony na co najmniej 1 poziomie, w tym kwasy organiczne i nieorganiczne, zasady, alkohole i aldehydy, informacja na opakowaniu i w Certyfikacie CE o barierowości dla min. 2 alkoholi stosowanych w dezynfekcji - etanolu i izopropanlu. Odporne przez co najmniej 30 minut na działanie min. 12 cytostatyków, w tym Karmustyny, Winkrystyny, Mitomycyny C i Metotrexatu, potwierdzone raportami z wynikami badań. Badania na przenikalność wirusów zgodnie z normą ASTM F 1671. Testowane dermatologicznie na ludziach potwierdzone certyfikatem niezależnej jednostki badawczej. Fabryczne oznakowanie dopuszczenia do kontaktu z żywnością. Otwór dozujący opakowania wyposażony w folię zabezpieczającą przed kontaminacją ze środowiska. Produkowane zgodnie z normą ISO 13485, ISO 9001, ISO 14001 i OHSAS 18001 potwierdzone certyfikatami jednostki notyfikowanej. Rozmiary S-L, oznaczone minimum na 5-ciu ściankach dyspensera, pakowane po 50 lub po 100 sztuk.
</t>
  </si>
  <si>
    <t xml:space="preserve">Kaniula bezpieczna w systemie zamkniętym:
• do podskórnej terapii płynowo-lekowej -rozmiary 22G/19 mm, pozostałe rozmiary standardowo do terapii dożylnej
•  wykonana z materiału biokompatybilnego, termoplastycznego, wykrywalna w Rtg 
•  ze zintegrowaną przedłużką z klemą zaciskową, zakończoną łącznikiem typu Y
•  posiadająca elastyczne skrzydełka, które umożliwiają bezpieczny chwyt kaniuli oraz jej założenie 
• technika zakładania zbliżona do zakładania igły typu motylek
•  posiadająca igłę, która po założeniu kaniuli bezpiecznie chowana jest w osłonce zapobiegającej ryzyku wystąpienia ekspozycji zawodowej (zakłuciem, zachlapaniem i niekontrolowanym rozpryskiem krwi, )
• Sterylna, pakowana pojedynczo, opakowanie TYVEK
</t>
  </si>
  <si>
    <t>Pakiet 52 - Majtki dla pacjenta</t>
  </si>
  <si>
    <r>
      <t>Majtki higieniczne dla pacjentów dorosłych, jednorazowe, z fizeliny o gramaturze w zakresie od min. 50 g/m</t>
    </r>
    <r>
      <rPr>
        <sz val="9"/>
        <rFont val="Calibri"/>
        <family val="2"/>
        <charset val="238"/>
      </rPr>
      <t>²</t>
    </r>
    <r>
      <rPr>
        <sz val="9"/>
        <rFont val="Arial"/>
        <family val="2"/>
      </rPr>
      <t xml:space="preserve"> do max. 75 g/m</t>
    </r>
    <r>
      <rPr>
        <sz val="9"/>
        <rFont val="Calibri"/>
        <family val="2"/>
        <charset val="238"/>
      </rPr>
      <t>²</t>
    </r>
    <r>
      <rPr>
        <sz val="9"/>
        <rFont val="Arial"/>
        <family val="2"/>
      </rPr>
      <t>, rozm. 2XL oraz 3XL w kolorze białym lub innym dopuszczonym przez Zamawiającego</t>
    </r>
  </si>
  <si>
    <t>Dot. pakietów, do których nie są wymagane próbki przy składaniu ofert</t>
  </si>
  <si>
    <t>W celu potwierdzenia spełnienia wymagań Oferent jest zobowiązany dostarczyć próbki towaru (w ilości 1 szt lub 2 szt danej pozycji) na żądanie zamawiającego w terminie do 3 dni roboczych od momentu zawiadomienia pisemnego (fax) o takiej potrzebie.</t>
  </si>
  <si>
    <t>9.</t>
  </si>
  <si>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6-17 od jednego producenta.</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</si>
  <si>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</si>
  <si>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</si>
  <si>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</si>
  <si>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Igła iniekcyjna j.u.  0,7x22 lub 0,6x25 a 100szt opis j.w</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</si>
  <si>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</si>
  <si>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</si>
  <si>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</si>
  <si>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Golarki jednorazowe, potrójne ostrze, precyzyjnie i dokładnie golące pole operacyjne</t>
  </si>
  <si>
    <t>Kryterium jakościowe</t>
  </si>
  <si>
    <t>Zmienny kształt - 30 pkt.   Karbowany prosty - 0 pkt.</t>
  </si>
  <si>
    <t>Zamawiający będzie oceniał: wielkość martwej przestrzeni 6 ml - 30 pkt. wielkość martwej przestrzeni powyżej 6 ml - 0 pkt.</t>
  </si>
  <si>
    <t>Jednorazowa - 30 pkt. Wielorazowa - 0 pkt.</t>
  </si>
  <si>
    <t>Z portem do pobierania próbek - 30 pkt. Bez portu do pobierania próbek - 0 pkt.</t>
  </si>
  <si>
    <t>Dłudość drenu 3000 mm - 30 pkt.                                  Długość drenu poniżej 3000 mm - 0 pkt.</t>
  </si>
  <si>
    <t>Opakowanie papier-folia - 30 pkt. Opakowanie inne, dopuszczone przez Zamawiającego - 0 pkt.</t>
  </si>
  <si>
    <t>Pojemność komory 3000 ml - 30 pkt.   Poniżej 3000 ml - 0 pkt</t>
  </si>
  <si>
    <t>Z pryzmatem zmieniającym kolor - 30 pkt.  Bez pryzmatu - 0 pkt.</t>
  </si>
  <si>
    <t>Zamawiający będzie oceniał jakość ostrzy na podstawie subiektywnej oceny dostarczonych próbek w skali od 0 do 30.</t>
  </si>
  <si>
    <t>Opakowanie 100 szt. - 30 pkt.      Opakowanie inne niż 100 szt. i dopuszczone przez Zamawiającego - 0 pkt.</t>
  </si>
  <si>
    <t>Pojemność 15 ml - 30 pkt.                  Pojemność powyżej 15 ml - 0 pkt.</t>
  </si>
  <si>
    <t>Zamawiający będzie oceniał jakość golarek na podstawie subiektywnej oceny dostarczonych próbek w skali od 0 do 30.</t>
  </si>
  <si>
    <t>Rozm. Igły 0,7x50mm - 30 pkt. Rozm. Igły 0,7x45mm - 0 pkt.</t>
  </si>
  <si>
    <t>Długośc 130 cm - 30 pkt.   Poniżej 130 cm - 0 pkt.</t>
  </si>
  <si>
    <t>Długośc 130 cm - 30 pkt.   Długość 120 cm - 20 pkt. Długość 110 cm - 0 pkt.</t>
  </si>
  <si>
    <t>Pojemność worka 1,5 litr - 30 pkt. Poniżej 1,5 litr - 0 pkt.</t>
  </si>
  <si>
    <t>4 otwory boczne - 30 pkt.                        2 otwory boczne  - 0 pkt.</t>
  </si>
  <si>
    <t>Zamawiający będzie oceniał ostrość kaniul na podstawie subiektywnej oceny dostarczonych próbek w skali od 0 do 30.</t>
  </si>
  <si>
    <t>Długościęte - 30 pkt.                   Krótkościęte - 0 pkt.</t>
  </si>
  <si>
    <t>Rozszerzenie 20% - 30 pkt.         Rozszerzenie poniżej 20% - 0 pkt.</t>
  </si>
  <si>
    <t>Długość 200 cm - 30 pkt.          Długość poniżej 200 cm - 0 pkt.</t>
  </si>
  <si>
    <t>Długość drenu 150 cm - 30 - pkt.     Poniżej 150 cm i dopuszczony przez Zamawiającego - 0 pkt.</t>
  </si>
  <si>
    <t>600 aktywacji - 30 pkt.   Mniej niż 600 - 0 pkt.</t>
  </si>
  <si>
    <t>500 aktywacji - 30 pkt.   Mniej niż 500 - 0 pkt.</t>
  </si>
  <si>
    <t>Długość 500 cm - 30 pkt.                   Długość poniżej 500cm - 0 pkt.</t>
  </si>
  <si>
    <t>Pojemność podana w opisie - 30 pkt.  Pojemnośc miescząca się w tolerancji 20% i dopusczone przez Zamawiającego - 0 pkt.</t>
  </si>
  <si>
    <t>80 ml - 30 pkt.    100 ml - 0 pkt.</t>
  </si>
  <si>
    <t>Długość 40cm - 30 pkt.            Długość powyżej 40 cm - 0 pkt.</t>
  </si>
  <si>
    <t>Długość 800cm - 30 pkt.            Długość powyżej 800 cm - 0 pkt.</t>
  </si>
  <si>
    <t>Długość 50cm - 30 pkt.            Długość poniżej 50 cm - 0 pkt.</t>
  </si>
  <si>
    <t>Pojemność 2,5 litr - 30 pkt.                 Pojemność poniżej 2,5 litr - 0 pkt.</t>
  </si>
  <si>
    <t>Łatwe i szybkie otwieranie z foli za pomocą nacięcia na zgrzewie</t>
  </si>
  <si>
    <t>16 podstawek - 30 pkt.       Więcej niż 16 - 0 pkt.</t>
  </si>
  <si>
    <t>Pakowane po 50 szt - 30 pkt.          Pakowane po 100 szt. - 0 pkt.</t>
  </si>
  <si>
    <t>Z podziałką - 30 pkt.                              Bez podziałki - 0 pkt.</t>
  </si>
  <si>
    <t>Długość drenu 10 cm - 30 pkt.         Długość drenu poniżej 10cm - 0 pkt.</t>
  </si>
  <si>
    <t>Z odżywką - 30 pkt. Bez odżywki - 0 pkt.</t>
  </si>
  <si>
    <t>Z zastawką plastikową - 30 pkt. Bez zastawki - 0 pkt</t>
  </si>
  <si>
    <t>Długość 25 cm - 30 pkt.                   Długość poniżej 25 cm - 0 pkt.</t>
  </si>
  <si>
    <t>Kolor niebieski - 30 pkt.                    Kolor biały - 0 pkt.</t>
  </si>
  <si>
    <t>Z podziałką - 30 pkt. Bez podziałki - 0 pkt.</t>
  </si>
  <si>
    <t>200 ml - 30 pkt.                               Powyżej 200 ml - 0 pkt.</t>
  </si>
  <si>
    <t>Szerokość 2,5 cm - 30 pkt. Poniżej 2,5 cm - 0 pkt.</t>
  </si>
  <si>
    <t>Z zatyczką - 30 pkt.  Bez zatyczki - 0 pkt.</t>
  </si>
  <si>
    <t>pakowane pojedyńczo w sterylny blister. Sprężystość włosia</t>
  </si>
  <si>
    <t>Butelka z korkiem typ Pull-Push</t>
  </si>
  <si>
    <t>100 arkuszy - 30 pkt.                             150 arkuszy - 0 pkt.</t>
  </si>
  <si>
    <t>101 arkuszy - 30 pkt.                             150 arkuszy - 0 pkt.</t>
  </si>
  <si>
    <t>Wysoka czułość i rozdzielczość</t>
  </si>
  <si>
    <t>Wytrzymałość 180 kg - 30 pkt.       Wytrzymałość poniżej 180 kg - 0 pkt.</t>
  </si>
  <si>
    <t>Chłonność 2300ml - 30 pkt.            Chłonność poniżej 2300ml - 0 pkt.</t>
  </si>
  <si>
    <t>Chłonność 2600ml - 30 pkt.            Chłonność poniżej 2600ml - 0 pkt.</t>
  </si>
  <si>
    <t>Strzykawka wypełniona lubrykantem z lidokainą 6 ml - 30 pkt. Strzykawka wypełniona lubrykantem z lidokainą powyżej 6 ml - 0 pkt.</t>
  </si>
  <si>
    <t>Pojemność nebulizatora 6 ml - 30 pkt. powyżej 6 ml - 0 pkt.</t>
  </si>
  <si>
    <t xml:space="preserve">Długość drenu </t>
  </si>
  <si>
    <t>Silikonowany - 30 pkt.  Lateksowy - 0 pkt</t>
  </si>
  <si>
    <t>Pojemność worka na mocz 2 litr - 30 pkt. Poniżej 2 litr - 0 pkt.</t>
  </si>
  <si>
    <t>Z odsysaniem - 30 pkt.  Bez odsysania - 0 pkt.</t>
  </si>
  <si>
    <t>Średnica 8 mm - 30 pkt.</t>
  </si>
  <si>
    <t>Trwałośc termometru 80000 pomiarów - 30 pkt.  Poniżej 80000 pomiarów - 0 pkt.</t>
  </si>
  <si>
    <t>Opatrunek w rozmiarze 25x15x3cm - 30 pkt.                                        Opatrunek o innych parametrach +/- 10% i dopuszczony przez Zamawiającego - 0 pkt.</t>
  </si>
  <si>
    <t>Pojemność zbiornika 250 ml - 30 pkt. Pojemność inna niż 250 ml w tolerancji +/- 10% i dopuszczona przez Zamawiającego - 0 pkt.</t>
  </si>
  <si>
    <t>Opatrunek w rozmiarze 15x20cm - 30 pkt.                                        Opatrunek o innych parametrach +/- 10% i dopuszczony przez Zamawiającego - 0 pkt.</t>
  </si>
  <si>
    <t>Opakowanie 50 szt. - 30 pkt. Opakowanie 100 szt. - 0 pkt.</t>
  </si>
  <si>
    <t>Uniwersalność rozmiaru, wytrzymałość włókniny, preferowany kolor zielony</t>
  </si>
  <si>
    <t>Zamawiający będzie oceniał ostrość igieł na podstawie subiektywnej oceny dostarczonych próbek w skali od 0 do 30.</t>
  </si>
  <si>
    <t>Kolor uzależniony od rozmiaru czapeczki - 30 pkt. Czapeczki jednokolorowe - 0 pkt.</t>
  </si>
  <si>
    <t>Zamawiający będzie oceniał zapinki pod kątem łatwości zapinania i odpinania na końcówkach drenu na podstawie subiektywnej oceny dostarczonej próbki w skali od 0 do 30.</t>
  </si>
  <si>
    <t>Gramatura 40g/m² - 30 pkt.        Poniżej 40 g/m² - 0 pkt.   Wzmocnienie 80 g/m² - 30 pkt.  Poniżej 80 g/m² - 0 pkt.</t>
  </si>
  <si>
    <t>Pojemność 200 ml - 30 pkt. Poniżej 200 ml - 0 pkt.</t>
  </si>
  <si>
    <t>Dokładność pomiaru 1,5% - 30 pkt.   Powyżej - 0 pkt.</t>
  </si>
  <si>
    <t>Kolor biały - 30 pkt. Kolor inny dopuszczony przez Zamawiającego - 0 pkt.</t>
  </si>
  <si>
    <t>Zamawiający będzie oceniał parametr przepływu na podstawie udokumentowanych danych przesłanych wraz z ofertą.           Przepływ zgodny z opisem - 30 pkt.   Przepływ w zakresie 10% tolerancji i dopuszczone przez Zamawiającego - 0 pkt.</t>
  </si>
  <si>
    <t>Dren o poj. 20 ml - 30 pkt.                     Dren o poj. powyżej 20 ml - 0 pkt.</t>
  </si>
  <si>
    <t>Gramatura 50 g/m² - 30 pkt.              Gramatura powyżej 50 g/m² - 0 pkt.</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</si>
  <si>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wyposażony w zintegrowany z workiem samorozsprężalnym, pasek na dłoń zapobiegający przed ześlizgiwaniem się z dłoni i wyrównujący siłę uciśnięć, objetość worka resuscytatora 1400 do 2000 ml</t>
    </r>
  </si>
  <si>
    <t>Wyposażony w zintegrowany z workiem samorozsprężalnym pasek na dłoń zapobiegający przed ześlizgiwaniem się z dłoni i wyrównujący siłę uciśnięć - 30 pkt. Nie wyposażony w zintegrowany z workiem samorozsprężalnym pasek na dłoń zapobiegający przed ześlizgiwaniem się z dłoni i wyrównujący siłę uciśnięć 2000 ml - 0 pkt.</t>
  </si>
  <si>
    <t>Pakiet 53 - Opatrunki</t>
  </si>
  <si>
    <t>Opatrunek w formie gąbki PVA zawierający dwa pigmenty: błękit metylenu i fiolet gencjany, zwalcza zakażenia bakteryjne, grzybicze, eliminuje nieprzyjemny zapach z rany. Zbudowany z trójwymiarowych komórek, utrzymuje wilgotne środowisko w ranie, absorpcyjny  nie powodujący maceracji skóry wokół rany. Rozmiar 10,2cm x 10,2cm</t>
  </si>
  <si>
    <t>Zamawiający dopuszcza tolerancję rozmiaru ± 10%
za rozmiar 10,2 cm x10,2cm - 10 pkt
za inny rozmiar w granicach tolerancji -0 pkt</t>
  </si>
  <si>
    <t>Opatrunek z gazy nasączony parafiną i chlorheksydyną, siatkowy z gazy bawełnianej pokryty parafiną z dodatkiem 0,5% chlorheksydyny, zapewniający prawidłową wentylację rany i przedostawanie się wysięku, nie przywierający do rany, z długotrwałym działaniem antybakteryjnym, nieprzylepny, hipoalergiczny, jałowy Rozmiar 10cm x 10cm</t>
  </si>
  <si>
    <t>Zamawiający dopuszcza tolerancję rozmiaru ± 10%
za rozmiar 10 cm x 10cm - 10 pkt
za inny rozmiar w granicach tolerancji -0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</si>
</sst>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7"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sz val="7"/>
      <color rgb="FFFF0000"/>
      <name val="Arial"/>
      <family val="2"/>
    </font>
    <font>
      <b/>
      <sz val="9"/>
      <color rgb="FFFF0000"/>
      <name val="Arial"/>
      <family val="2"/>
      <charset val="238"/>
    </font>
    <font>
      <b/>
      <sz val="9"/>
      <color indexed="10"/>
      <name val="Arial"/>
      <family val="2"/>
      <charset val="238"/>
    </font>
    <font>
      <u/>
      <sz val="9"/>
      <name val="Arial"/>
      <family val="2"/>
    </font>
    <font>
      <sz val="12"/>
      <color theme="1"/>
      <name val="Calibri"/>
      <family val="2"/>
      <charset val="238"/>
      <scheme val="minor"/>
    </font>
    <font>
      <sz val="8"/>
      <color rgb="FF00B0F0"/>
      <name val="Arial"/>
      <family val="2"/>
    </font>
    <font>
      <sz val="8"/>
      <color rgb="FF7030A0"/>
      <name val="Arial"/>
      <family val="2"/>
    </font>
    <font>
      <b/>
      <sz val="9"/>
      <color rgb="FF7030A0"/>
      <name val="Arial"/>
      <family val="2"/>
    </font>
    <font>
      <sz val="9"/>
      <color rgb="FF7030A0"/>
      <name val="Arial"/>
      <family val="2"/>
    </font>
    <font>
      <i/>
      <sz val="8"/>
      <name val="Arial"/>
      <family val="2"/>
    </font>
    <font>
      <sz val="8"/>
      <name val="Arial"/>
      <family val="2"/>
      <charset val="238"/>
    </font>
    <font>
      <i/>
      <sz val="8"/>
      <color rgb="FFFF0000"/>
      <name val="Arial"/>
      <family val="2"/>
    </font>
    <font>
      <sz val="9"/>
      <name val="Calibri"/>
      <family val="2"/>
      <charset val="238"/>
    </font>
    <font>
      <b/>
      <sz val="8"/>
      <color rgb="FFFF0000"/>
      <name val="Arial"/>
      <family val="2"/>
      <charset val="238"/>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7" fillId="0" borderId="0"/>
    <xf numFmtId="0" fontId="16" fillId="0" borderId="0"/>
    <xf numFmtId="43" fontId="16" fillId="0" borderId="0" applyFont="0" applyFill="0" applyBorder="0" applyAlignment="0" applyProtection="0"/>
    <xf numFmtId="0" fontId="16" fillId="0" borderId="0"/>
  </cellStyleXfs>
  <cellXfs count="754">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1"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9" fontId="9" fillId="0" borderId="19" xfId="0" applyNumberFormat="1" applyFont="1" applyFill="1" applyBorder="1" applyAlignment="1">
      <alignment horizontal="center" vertical="center"/>
    </xf>
    <xf numFmtId="9" fontId="9" fillId="0" borderId="20" xfId="0" applyNumberFormat="1" applyFont="1" applyFill="1" applyBorder="1" applyAlignment="1">
      <alignment horizontal="center" vertical="center"/>
    </xf>
    <xf numFmtId="0" fontId="9" fillId="0" borderId="25" xfId="0" applyFont="1" applyFill="1" applyBorder="1" applyAlignment="1">
      <alignment vertical="center"/>
    </xf>
    <xf numFmtId="9" fontId="9" fillId="0" borderId="15"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9" fontId="9" fillId="0" borderId="9"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0" applyNumberFormat="1" applyFont="1"/>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9" fontId="13"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0" fontId="23" fillId="0" borderId="0" xfId="4" applyFont="1" applyFill="1" applyBorder="1" applyAlignment="1">
      <alignment horizontal="center" vertical="center" wrapText="1"/>
    </xf>
    <xf numFmtId="4" fontId="24"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4"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9" fontId="24" fillId="0" borderId="0" xfId="0" applyNumberFormat="1" applyFont="1" applyFill="1" applyBorder="1" applyAlignment="1" applyProtection="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4" fillId="0" borderId="0" xfId="0" applyNumberFormat="1" applyFont="1" applyFill="1" applyBorder="1" applyAlignment="1">
      <alignment horizontal="center" vertical="center"/>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3" xfId="4" applyFont="1" applyFill="1" applyBorder="1" applyAlignment="1">
      <alignment horizontal="center" vertical="center"/>
    </xf>
    <xf numFmtId="0" fontId="9" fillId="0" borderId="13" xfId="0" applyFont="1" applyFill="1" applyBorder="1" applyAlignment="1">
      <alignment horizontal="center" vertical="center"/>
    </xf>
    <xf numFmtId="9" fontId="9" fillId="0" borderId="2" xfId="0" applyNumberFormat="1" applyFont="1" applyFill="1" applyBorder="1" applyAlignment="1">
      <alignment horizontal="center" vertical="center"/>
    </xf>
    <xf numFmtId="4" fontId="19" fillId="0" borderId="0" xfId="1" applyNumberFormat="1" applyFont="1" applyFill="1" applyBorder="1" applyAlignment="1" applyProtection="1">
      <alignment vertical="center"/>
    </xf>
    <xf numFmtId="4" fontId="13"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6" xfId="0" applyNumberFormat="1" applyFont="1" applyFill="1" applyBorder="1" applyAlignment="1">
      <alignment horizontal="center" vertical="center"/>
    </xf>
    <xf numFmtId="1" fontId="9" fillId="0" borderId="14"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wrapText="1"/>
    </xf>
    <xf numFmtId="4" fontId="10" fillId="0" borderId="10" xfId="0" applyNumberFormat="1" applyFont="1" applyFill="1" applyBorder="1" applyAlignment="1" applyProtection="1">
      <alignment horizontal="center" vertical="center" wrapText="1"/>
    </xf>
    <xf numFmtId="4" fontId="10" fillId="0" borderId="21"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4" fillId="0" borderId="0" xfId="0" applyNumberFormat="1" applyFont="1"/>
    <xf numFmtId="4" fontId="24" fillId="0" borderId="0" xfId="0" applyNumberFormat="1" applyFont="1" applyFill="1" applyBorder="1" applyAlignment="1">
      <alignment horizontal="center"/>
    </xf>
    <xf numFmtId="4" fontId="24" fillId="0" borderId="0" xfId="0" applyNumberFormat="1" applyFont="1" applyBorder="1"/>
    <xf numFmtId="4" fontId="24" fillId="0" borderId="0" xfId="1" applyNumberFormat="1" applyFont="1" applyFill="1" applyBorder="1" applyAlignment="1" applyProtection="1">
      <alignment vertical="center"/>
    </xf>
    <xf numFmtId="4" fontId="24" fillId="0" borderId="0" xfId="0" applyNumberFormat="1" applyFont="1" applyFill="1" applyBorder="1" applyAlignment="1" applyProtection="1">
      <alignment vertical="center" wrapText="1"/>
    </xf>
    <xf numFmtId="4" fontId="25" fillId="0" borderId="0" xfId="0" applyNumberFormat="1" applyFont="1"/>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1" fillId="0" borderId="0" xfId="0" applyNumberFormat="1" applyFont="1" applyFill="1" applyBorder="1" applyAlignment="1">
      <alignment horizontal="center"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15" fillId="0" borderId="0" xfId="0" applyFont="1" applyFill="1" applyBorder="1" applyAlignment="1">
      <alignment vertical="top" wrapText="1"/>
    </xf>
    <xf numFmtId="0" fontId="26" fillId="0" borderId="0" xfId="0" applyFont="1" applyAlignment="1">
      <alignment wrapText="1"/>
    </xf>
    <xf numFmtId="0" fontId="9" fillId="0" borderId="6" xfId="0" applyFont="1" applyFill="1" applyBorder="1" applyAlignment="1">
      <alignment vertical="center" wrapText="1"/>
    </xf>
    <xf numFmtId="4" fontId="10" fillId="0" borderId="23" xfId="0" applyNumberFormat="1" applyFont="1" applyFill="1" applyBorder="1" applyAlignment="1" applyProtection="1">
      <alignment horizontal="center" vertical="center" wrapText="1"/>
    </xf>
    <xf numFmtId="0" fontId="9"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9" xfId="0" applyFont="1" applyFill="1" applyBorder="1" applyAlignment="1">
      <alignment horizontal="center" vertical="center" wrapText="1"/>
    </xf>
    <xf numFmtId="0" fontId="9" fillId="0" borderId="19"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0" borderId="0" xfId="0" applyFont="1" applyFill="1" applyBorder="1"/>
    <xf numFmtId="0" fontId="29" fillId="0" borderId="0" xfId="0" applyFont="1" applyFill="1" applyBorder="1"/>
    <xf numFmtId="0" fontId="30" fillId="2" borderId="1" xfId="0" applyFont="1" applyFill="1" applyBorder="1" applyAlignment="1">
      <alignment horizontal="center" vertical="center"/>
    </xf>
    <xf numFmtId="0" fontId="31" fillId="0" borderId="1" xfId="0" applyFont="1" applyFill="1" applyBorder="1" applyAlignment="1">
      <alignment vertical="center"/>
    </xf>
    <xf numFmtId="0" fontId="15"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4"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32" fillId="0" borderId="1" xfId="0" applyFont="1" applyFill="1" applyBorder="1" applyAlignment="1">
      <alignment vertical="center" wrapText="1"/>
    </xf>
    <xf numFmtId="0" fontId="32"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7" fillId="0" borderId="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7" fillId="0" borderId="1" xfId="0" applyFont="1" applyFill="1" applyBorder="1" applyAlignment="1">
      <alignment vertical="center" wrapText="1"/>
    </xf>
    <xf numFmtId="4" fontId="8" fillId="0" borderId="1" xfId="0" applyNumberFormat="1" applyFont="1" applyFill="1" applyBorder="1" applyAlignment="1" applyProtection="1">
      <alignment horizontal="righ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0" fontId="6" fillId="0" borderId="15" xfId="0" applyFont="1" applyBorder="1"/>
    <xf numFmtId="0" fontId="3" fillId="0" borderId="15" xfId="0" applyFont="1" applyBorder="1"/>
    <xf numFmtId="1" fontId="3" fillId="0" borderId="15" xfId="0" applyNumberFormat="1" applyFont="1" applyBorder="1"/>
    <xf numFmtId="4" fontId="8" fillId="0" borderId="15" xfId="0" applyNumberFormat="1" applyFont="1" applyBorder="1"/>
    <xf numFmtId="4" fontId="3" fillId="0" borderId="15" xfId="0" applyNumberFormat="1" applyFont="1" applyBorder="1"/>
    <xf numFmtId="4" fontId="3" fillId="0" borderId="15"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10" xfId="1" applyNumberFormat="1" applyFont="1" applyFill="1" applyBorder="1" applyAlignment="1" applyProtection="1">
      <alignment vertical="center"/>
    </xf>
    <xf numFmtId="4" fontId="8" fillId="0" borderId="12" xfId="1" applyNumberFormat="1" applyFont="1" applyFill="1" applyBorder="1" applyAlignment="1" applyProtection="1">
      <alignment vertical="center"/>
    </xf>
    <xf numFmtId="0" fontId="3" fillId="0" borderId="6" xfId="0" applyFont="1" applyBorder="1"/>
    <xf numFmtId="1"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6" xfId="0" applyFont="1" applyBorder="1" applyAlignment="1">
      <alignment wrapText="1"/>
    </xf>
    <xf numFmtId="166" fontId="7" fillId="0" borderId="1" xfId="1" applyNumberFormat="1" applyFont="1" applyFill="1" applyBorder="1" applyAlignment="1" applyProtection="1">
      <alignment vertical="center"/>
    </xf>
    <xf numFmtId="166" fontId="7" fillId="0" borderId="20"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0" fontId="7" fillId="0" borderId="6" xfId="0" applyFont="1" applyBorder="1"/>
    <xf numFmtId="3" fontId="7" fillId="0" borderId="6" xfId="0" applyNumberFormat="1" applyFont="1" applyFill="1" applyBorder="1" applyAlignment="1" applyProtection="1">
      <alignment wrapText="1"/>
    </xf>
    <xf numFmtId="1" fontId="7" fillId="0" borderId="6" xfId="1" applyNumberFormat="1" applyFont="1" applyFill="1" applyBorder="1" applyAlignment="1" applyProtection="1">
      <alignment vertical="center"/>
    </xf>
    <xf numFmtId="166" fontId="4" fillId="0" borderId="10"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 xfId="0" applyFont="1" applyFill="1" applyBorder="1" applyAlignment="1">
      <alignment vertical="center" wrapText="1"/>
    </xf>
    <xf numFmtId="4" fontId="8" fillId="0" borderId="1" xfId="0" applyNumberFormat="1" applyFont="1" applyFill="1" applyBorder="1" applyAlignment="1" applyProtection="1">
      <alignmen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7" fillId="0" borderId="20"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6"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4" fontId="8" fillId="0" borderId="14"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xf>
    <xf numFmtId="0" fontId="7" fillId="0" borderId="18" xfId="0" applyFont="1" applyFill="1" applyBorder="1" applyAlignment="1">
      <alignment horizontal="left"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8" xfId="0" applyFont="1" applyFill="1" applyBorder="1" applyAlignment="1">
      <alignment vertical="center"/>
    </xf>
    <xf numFmtId="0" fontId="9" fillId="0" borderId="17" xfId="4" applyFont="1" applyFill="1" applyBorder="1" applyAlignment="1">
      <alignment vertical="center" wrapText="1"/>
    </xf>
    <xf numFmtId="0" fontId="9" fillId="0" borderId="9" xfId="0" applyFont="1" applyFill="1" applyBorder="1" applyAlignment="1">
      <alignment horizontal="center" vertical="center"/>
    </xf>
    <xf numFmtId="0" fontId="9" fillId="0" borderId="22" xfId="0" applyFont="1" applyFill="1" applyBorder="1" applyAlignment="1">
      <alignment vertical="center"/>
    </xf>
    <xf numFmtId="0" fontId="9" fillId="0" borderId="22" xfId="0" applyFont="1" applyFill="1" applyBorder="1" applyAlignment="1">
      <alignment vertical="center" wrapText="1"/>
    </xf>
    <xf numFmtId="0" fontId="9" fillId="0" borderId="6" xfId="0" applyFont="1" applyFill="1" applyBorder="1" applyAlignment="1">
      <alignment horizontal="center" vertical="center"/>
    </xf>
    <xf numFmtId="4" fontId="10" fillId="0" borderId="6"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7" xfId="0" applyFont="1" applyFill="1" applyBorder="1"/>
    <xf numFmtId="0" fontId="9" fillId="0" borderId="1" xfId="4" applyFont="1" applyFill="1" applyBorder="1" applyAlignment="1">
      <alignment wrapText="1"/>
    </xf>
    <xf numFmtId="9" fontId="33" fillId="0" borderId="1" xfId="0" applyNumberFormat="1" applyFont="1" applyFill="1" applyBorder="1" applyAlignment="1">
      <alignment horizontal="center" vertical="center"/>
    </xf>
    <xf numFmtId="9" fontId="33" fillId="0" borderId="6" xfId="0" applyNumberFormat="1" applyFont="1" applyFill="1" applyBorder="1" applyAlignment="1">
      <alignment horizontal="center" vertical="center"/>
    </xf>
    <xf numFmtId="0" fontId="9" fillId="0" borderId="8" xfId="0" applyFont="1" applyFill="1" applyBorder="1"/>
    <xf numFmtId="0" fontId="9" fillId="0" borderId="2" xfId="4" applyFont="1" applyFill="1" applyBorder="1" applyAlignment="1">
      <alignment wrapText="1"/>
    </xf>
    <xf numFmtId="0" fontId="9" fillId="0" borderId="24" xfId="4" applyFont="1" applyFill="1" applyBorder="1" applyAlignment="1">
      <alignment wrapText="1"/>
    </xf>
    <xf numFmtId="9" fontId="33" fillId="0" borderId="14" xfId="0" applyNumberFormat="1" applyFont="1" applyFill="1" applyBorder="1" applyAlignment="1">
      <alignment horizontal="center" vertical="center"/>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7" xfId="4" applyFont="1" applyFill="1" applyBorder="1" applyAlignment="1">
      <alignment wrapText="1"/>
    </xf>
    <xf numFmtId="4" fontId="10" fillId="0" borderId="23" xfId="2" applyNumberFormat="1" applyFont="1" applyFill="1" applyBorder="1" applyAlignment="1" applyProtection="1">
      <alignment horizontal="center" vertical="center" wrapText="1"/>
    </xf>
    <xf numFmtId="0" fontId="9" fillId="0" borderId="12" xfId="0" applyFont="1" applyFill="1" applyBorder="1"/>
    <xf numFmtId="0" fontId="9" fillId="0" borderId="13" xfId="4" applyFont="1" applyFill="1" applyBorder="1" applyAlignment="1">
      <alignment wrapText="1"/>
    </xf>
    <xf numFmtId="4" fontId="10" fillId="0" borderId="10" xfId="2" applyNumberFormat="1" applyFont="1" applyFill="1" applyBorder="1" applyAlignment="1" applyProtection="1">
      <alignment horizontal="center" vertical="center" wrapText="1"/>
    </xf>
    <xf numFmtId="0" fontId="9" fillId="0" borderId="1" xfId="0" applyFont="1" applyFill="1" applyBorder="1"/>
    <xf numFmtId="4" fontId="10" fillId="0" borderId="1" xfId="2" applyNumberFormat="1" applyFont="1" applyFill="1" applyBorder="1" applyAlignment="1" applyProtection="1">
      <alignment horizontal="center" vertical="center" wrapText="1"/>
    </xf>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8" xfId="0" applyFont="1" applyFill="1" applyBorder="1" applyAlignment="1">
      <alignment horizontal="center" wrapText="1"/>
    </xf>
    <xf numFmtId="1" fontId="9" fillId="0" borderId="17" xfId="0" applyNumberFormat="1" applyFont="1" applyFill="1" applyBorder="1" applyAlignment="1">
      <alignment horizontal="center" vertical="center"/>
    </xf>
    <xf numFmtId="0" fontId="9" fillId="0" borderId="22" xfId="4" applyFont="1" applyFill="1" applyBorder="1" applyAlignment="1">
      <alignment horizontal="center" wrapText="1"/>
    </xf>
    <xf numFmtId="0" fontId="9" fillId="0" borderId="22" xfId="4" applyFont="1" applyFill="1" applyBorder="1" applyAlignment="1">
      <alignment horizontal="center" vertical="center" wrapText="1"/>
    </xf>
    <xf numFmtId="1" fontId="9" fillId="0" borderId="18" xfId="0" applyNumberFormat="1" applyFont="1" applyFill="1" applyBorder="1" applyAlignment="1">
      <alignment horizontal="center" vertical="center"/>
    </xf>
    <xf numFmtId="0" fontId="9" fillId="0" borderId="8" xfId="4" applyFont="1" applyFill="1" applyBorder="1" applyAlignment="1">
      <alignment horizontal="center" wrapText="1"/>
    </xf>
    <xf numFmtId="0" fontId="9" fillId="0" borderId="8" xfId="4" applyFont="1" applyFill="1" applyBorder="1" applyAlignment="1">
      <alignment horizontal="center" vertical="center" wrapText="1"/>
    </xf>
    <xf numFmtId="0" fontId="9" fillId="0" borderId="22" xfId="4" applyFont="1" applyFill="1" applyBorder="1" applyAlignment="1">
      <alignment horizontal="center" vertical="center"/>
    </xf>
    <xf numFmtId="0" fontId="9" fillId="0" borderId="4" xfId="4" applyFont="1" applyFill="1" applyBorder="1" applyAlignment="1">
      <alignment horizontal="center" wrapText="1"/>
    </xf>
    <xf numFmtId="0" fontId="9" fillId="0" borderId="12" xfId="4" applyFont="1" applyFill="1" applyBorder="1" applyAlignment="1">
      <alignment horizontal="center" vertical="center"/>
    </xf>
    <xf numFmtId="1" fontId="9" fillId="0" borderId="13" xfId="0" applyNumberFormat="1"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2" fontId="10" fillId="0" borderId="6" xfId="0" applyNumberFormat="1" applyFont="1" applyFill="1" applyBorder="1" applyAlignment="1" applyProtection="1">
      <alignment horizontal="right" vertical="center"/>
    </xf>
    <xf numFmtId="9" fontId="9" fillId="0" borderId="26" xfId="3" applyFont="1" applyFill="1" applyBorder="1" applyAlignment="1">
      <alignment horizontal="center" vertical="center"/>
    </xf>
    <xf numFmtId="0" fontId="9" fillId="0" borderId="0" xfId="4" applyFont="1" applyFill="1" applyBorder="1" applyAlignment="1">
      <alignment horizont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8" xfId="0" applyFont="1" applyFill="1" applyBorder="1" applyAlignment="1">
      <alignment vertical="center" wrapText="1"/>
    </xf>
    <xf numFmtId="0" fontId="9" fillId="0" borderId="22" xfId="4" applyFont="1" applyFill="1" applyBorder="1" applyAlignment="1">
      <alignment vertical="center" wrapText="1"/>
    </xf>
    <xf numFmtId="0" fontId="9" fillId="0" borderId="8" xfId="4" applyFont="1" applyFill="1" applyBorder="1" applyAlignment="1">
      <alignment vertical="center" wrapText="1"/>
    </xf>
    <xf numFmtId="0" fontId="9" fillId="0" borderId="22" xfId="4" applyFont="1" applyFill="1" applyBorder="1" applyAlignment="1">
      <alignment vertical="center"/>
    </xf>
    <xf numFmtId="0" fontId="9" fillId="0" borderId="4" xfId="4" applyFont="1" applyFill="1" applyBorder="1" applyAlignment="1">
      <alignment vertical="center" wrapText="1"/>
    </xf>
    <xf numFmtId="0" fontId="9" fillId="0" borderId="21" xfId="4" applyFont="1" applyFill="1" applyBorder="1" applyAlignment="1">
      <alignment horizontal="center" wrapText="1"/>
    </xf>
    <xf numFmtId="0" fontId="9" fillId="0" borderId="3" xfId="0" applyFont="1" applyFill="1" applyBorder="1" applyAlignment="1">
      <alignment horizontal="center" vertical="center"/>
    </xf>
    <xf numFmtId="0" fontId="9" fillId="0" borderId="24" xfId="4" applyFont="1" applyFill="1" applyBorder="1" applyAlignment="1">
      <alignment vertical="center" wrapText="1"/>
    </xf>
    <xf numFmtId="0" fontId="9" fillId="0" borderId="2" xfId="4" applyFont="1" applyFill="1" applyBorder="1" applyAlignment="1">
      <alignment vertical="center" wrapText="1"/>
    </xf>
    <xf numFmtId="0" fontId="9" fillId="0" borderId="13" xfId="4" applyFont="1" applyFill="1" applyBorder="1" applyAlignment="1">
      <alignment vertical="center" wrapText="1"/>
    </xf>
    <xf numFmtId="0" fontId="5" fillId="0" borderId="1" xfId="4" applyFont="1" applyFill="1" applyBorder="1" applyAlignment="1">
      <alignment horizontal="center" vertical="center"/>
    </xf>
    <xf numFmtId="1" fontId="5" fillId="0" borderId="1" xfId="4" applyNumberFormat="1" applyFont="1" applyFill="1" applyBorder="1" applyAlignment="1">
      <alignment horizontal="center" vertical="center"/>
    </xf>
    <xf numFmtId="0" fontId="8" fillId="0" borderId="0" xfId="4" applyFont="1" applyFill="1" applyBorder="1" applyAlignment="1">
      <alignment vertical="center" wrapText="1"/>
    </xf>
    <xf numFmtId="4" fontId="8" fillId="0" borderId="0" xfId="0" applyNumberFormat="1" applyFont="1" applyFill="1" applyBorder="1" applyAlignment="1" applyProtection="1">
      <alignment vertical="center" wrapText="1"/>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4" fontId="21" fillId="0" borderId="0" xfId="0" applyNumberFormat="1" applyFont="1" applyBorder="1"/>
    <xf numFmtId="4" fontId="19" fillId="0" borderId="0" xfId="0" applyNumberFormat="1" applyFont="1" applyBorder="1" applyAlignment="1">
      <alignment horizontal="right" vertical="center"/>
    </xf>
    <xf numFmtId="0" fontId="34"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5"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9" fontId="7" fillId="0" borderId="20" xfId="1" applyNumberFormat="1" applyFont="1" applyFill="1" applyBorder="1" applyAlignment="1" applyProtection="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6" xfId="0" applyFont="1" applyFill="1" applyBorder="1" applyAlignment="1">
      <alignment horizontal="center" vertical="center"/>
    </xf>
    <xf numFmtId="0" fontId="7" fillId="0" borderId="6" xfId="4" applyFont="1" applyFill="1" applyBorder="1" applyAlignment="1">
      <alignment wrapText="1"/>
    </xf>
    <xf numFmtId="164" fontId="5" fillId="0" borderId="6" xfId="0" applyNumberFormat="1" applyFont="1" applyFill="1" applyBorder="1" applyAlignment="1">
      <alignment vertical="center" wrapText="1"/>
    </xf>
    <xf numFmtId="1" fontId="5" fillId="0" borderId="6" xfId="0" applyNumberFormat="1" applyFont="1" applyFill="1" applyBorder="1" applyAlignment="1">
      <alignment horizontal="center" vertical="center"/>
    </xf>
    <xf numFmtId="4" fontId="8" fillId="0" borderId="26" xfId="0" applyNumberFormat="1" applyFont="1" applyFill="1" applyBorder="1" applyAlignment="1" applyProtection="1">
      <alignment vertical="center" wrapText="1"/>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4" xfId="0" applyNumberFormat="1" applyFont="1" applyFill="1" applyBorder="1" applyAlignment="1">
      <alignment horizontal="right" vertical="center"/>
    </xf>
    <xf numFmtId="4" fontId="4" fillId="0" borderId="14" xfId="0" applyNumberFormat="1" applyFont="1" applyBorder="1" applyAlignment="1">
      <alignment horizontal="right" vertical="center"/>
    </xf>
    <xf numFmtId="0" fontId="7" fillId="0" borderId="6" xfId="0" applyFont="1" applyFill="1" applyBorder="1" applyAlignment="1">
      <alignment vertical="center"/>
    </xf>
    <xf numFmtId="1" fontId="8" fillId="0" borderId="6" xfId="0" applyNumberFormat="1" applyFont="1" applyFill="1" applyBorder="1" applyAlignment="1">
      <alignment horizontal="center" vertical="center"/>
    </xf>
    <xf numFmtId="4" fontId="8" fillId="0" borderId="6"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9" fillId="0" borderId="0" xfId="0" applyFont="1" applyFill="1" applyBorder="1" applyAlignment="1">
      <alignment vertical="center" wrapText="1"/>
    </xf>
    <xf numFmtId="166" fontId="3" fillId="0" borderId="14" xfId="1" applyNumberFormat="1" applyFont="1" applyFill="1" applyBorder="1" applyAlignment="1" applyProtection="1">
      <alignment vertical="center"/>
    </xf>
    <xf numFmtId="4" fontId="8" fillId="0" borderId="11" xfId="0" applyNumberFormat="1" applyFont="1" applyFill="1" applyBorder="1" applyAlignment="1" applyProtection="1">
      <alignment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8" xfId="4" applyFont="1" applyFill="1" applyBorder="1" applyAlignment="1">
      <alignment horizontal="center" vertical="center" wrapText="1"/>
    </xf>
    <xf numFmtId="0" fontId="9" fillId="0" borderId="12" xfId="4" applyFont="1" applyFill="1" applyBorder="1" applyAlignment="1">
      <alignment vertical="center" wrapText="1"/>
    </xf>
    <xf numFmtId="0" fontId="9" fillId="0" borderId="12"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1" xfId="4" applyFont="1" applyFill="1" applyBorder="1" applyAlignment="1">
      <alignment horizontal="center" vertical="center" wrapText="1"/>
    </xf>
    <xf numFmtId="9" fontId="9" fillId="0" borderId="6" xfId="0" applyNumberFormat="1" applyFont="1" applyFill="1" applyBorder="1" applyAlignment="1">
      <alignment horizontal="center"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4" fontId="8" fillId="4"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6" xfId="0" applyNumberFormat="1" applyFont="1" applyBorder="1" applyAlignment="1">
      <alignment vertical="center" wrapText="1"/>
    </xf>
    <xf numFmtId="0" fontId="7" fillId="0" borderId="1" xfId="0" applyNumberFormat="1" applyFont="1" applyBorder="1" applyAlignment="1">
      <alignment vertical="center" wrapText="1"/>
    </xf>
    <xf numFmtId="0" fontId="7" fillId="4" borderId="1" xfId="0" applyFont="1" applyFill="1" applyBorder="1" applyAlignment="1">
      <alignment vertical="center" wrapText="1"/>
    </xf>
    <xf numFmtId="0" fontId="7" fillId="0" borderId="6" xfId="0" applyFont="1" applyBorder="1" applyAlignment="1">
      <alignment vertical="center" wrapText="1"/>
    </xf>
    <xf numFmtId="3" fontId="3" fillId="0" borderId="6" xfId="0" applyNumberFormat="1" applyFont="1" applyFill="1" applyBorder="1" applyAlignment="1" applyProtection="1">
      <alignment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xf>
    <xf numFmtId="0" fontId="7" fillId="0" borderId="13" xfId="0" applyFont="1" applyFill="1" applyBorder="1" applyAlignment="1">
      <alignment vertical="center" wrapText="1"/>
    </xf>
    <xf numFmtId="0" fontId="7" fillId="0" borderId="2" xfId="0" applyFont="1" applyFill="1" applyBorder="1" applyAlignment="1">
      <alignment vertical="center" wrapText="1"/>
    </xf>
    <xf numFmtId="4" fontId="11" fillId="0" borderId="3" xfId="0" applyNumberFormat="1" applyFont="1" applyFill="1" applyBorder="1" applyAlignment="1" applyProtection="1">
      <alignment vertical="center" wrapText="1"/>
    </xf>
    <xf numFmtId="4" fontId="11" fillId="0" borderId="1" xfId="0" applyNumberFormat="1" applyFont="1" applyFill="1" applyBorder="1" applyAlignment="1" applyProtection="1">
      <alignment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0" fillId="0" borderId="0" xfId="0" applyNumberFormat="1" applyFont="1" applyAlignment="1">
      <alignment horizontal="center" vertical="center"/>
    </xf>
    <xf numFmtId="4" fontId="8" fillId="0" borderId="14" xfId="1" applyNumberFormat="1" applyFont="1" applyFill="1" applyBorder="1" applyAlignment="1" applyProtection="1">
      <alignment horizontal="center" vertical="center"/>
    </xf>
    <xf numFmtId="4" fontId="8" fillId="0" borderId="1" xfId="1" applyNumberFormat="1" applyFont="1" applyFill="1" applyBorder="1" applyAlignment="1" applyProtection="1">
      <alignment horizontal="center" vertical="center"/>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4" xfId="1" applyNumberFormat="1" applyFont="1" applyFill="1" applyBorder="1" applyAlignment="1" applyProtection="1">
      <alignment horizontal="right" vertical="center"/>
    </xf>
    <xf numFmtId="4" fontId="4" fillId="0" borderId="14" xfId="1" applyNumberFormat="1" applyFont="1" applyFill="1" applyBorder="1" applyAlignment="1" applyProtection="1">
      <alignment horizontal="right"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4" fontId="8" fillId="0" borderId="7" xfId="0" applyNumberFormat="1" applyFont="1" applyFill="1" applyBorder="1" applyAlignment="1" applyProtection="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0" fontId="19" fillId="0" borderId="11" xfId="0" applyFont="1" applyBorder="1"/>
    <xf numFmtId="4" fontId="21" fillId="0" borderId="0" xfId="1" applyNumberFormat="1" applyFont="1" applyFill="1" applyBorder="1" applyAlignment="1" applyProtection="1">
      <alignment vertical="center"/>
    </xf>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0" fontId="15" fillId="0" borderId="1" xfId="0" applyFont="1" applyBorder="1"/>
    <xf numFmtId="1" fontId="15" fillId="0" borderId="0" xfId="0" applyNumberFormat="1" applyFont="1" applyBorder="1"/>
    <xf numFmtId="4" fontId="20" fillId="0" borderId="0" xfId="1" applyNumberFormat="1" applyFont="1" applyFill="1" applyBorder="1" applyAlignment="1" applyProtection="1"/>
    <xf numFmtId="4" fontId="21" fillId="0" borderId="11" xfId="0" applyNumberFormat="1" applyFont="1" applyBorder="1"/>
    <xf numFmtId="4" fontId="19" fillId="0" borderId="11" xfId="0" applyNumberFormat="1" applyFont="1" applyBorder="1"/>
    <xf numFmtId="4" fontId="19" fillId="0" borderId="11"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4" fontId="21" fillId="0" borderId="0" xfId="0" applyNumberFormat="1" applyFont="1" applyFill="1" applyBorder="1" applyAlignment="1">
      <alignment horizontal="center"/>
    </xf>
    <xf numFmtId="4" fontId="21" fillId="0" borderId="0" xfId="0" applyNumberFormat="1" applyFont="1" applyFill="1" applyBorder="1" applyAlignment="1" applyProtection="1">
      <alignment vertical="center" wrapText="1"/>
    </xf>
    <xf numFmtId="165"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4" fontId="21" fillId="0" borderId="0" xfId="0" applyNumberFormat="1" applyFont="1" applyFill="1" applyBorder="1" applyAlignment="1" applyProtection="1">
      <alignment horizontal="center" vertical="center" wrapText="1"/>
    </xf>
    <xf numFmtId="164" fontId="13" fillId="0" borderId="1" xfId="0" applyNumberFormat="1" applyFont="1" applyFill="1" applyBorder="1" applyAlignment="1">
      <alignment vertical="center" wrapText="1"/>
    </xf>
    <xf numFmtId="164" fontId="13" fillId="0" borderId="6" xfId="0" applyNumberFormat="1" applyFont="1" applyFill="1" applyBorder="1" applyAlignment="1">
      <alignment vertical="center" wrapText="1"/>
    </xf>
    <xf numFmtId="0" fontId="15" fillId="0" borderId="0" xfId="0" applyFont="1" applyFill="1" applyBorder="1" applyAlignment="1">
      <alignment wrapText="1"/>
    </xf>
    <xf numFmtId="1" fontId="21" fillId="0" borderId="0" xfId="0" applyNumberFormat="1" applyFont="1" applyFill="1" applyBorder="1" applyAlignment="1">
      <alignment horizontal="center" vertical="center"/>
    </xf>
    <xf numFmtId="4" fontId="20" fillId="0" borderId="0" xfId="0" applyNumberFormat="1" applyFont="1" applyBorder="1"/>
    <xf numFmtId="4" fontId="20" fillId="0" borderId="0" xfId="0" applyNumberFormat="1" applyFont="1" applyBorder="1" applyAlignment="1">
      <alignment horizontal="right" vertical="center"/>
    </xf>
    <xf numFmtId="4" fontId="17" fillId="0" borderId="0" xfId="1" applyNumberFormat="1" applyFont="1" applyFill="1" applyBorder="1" applyAlignment="1" applyProtection="1">
      <alignment vertical="center"/>
    </xf>
    <xf numFmtId="4" fontId="17" fillId="0" borderId="0" xfId="0" applyNumberFormat="1" applyFont="1" applyFill="1" applyBorder="1" applyAlignment="1">
      <alignment vertical="center"/>
    </xf>
    <xf numFmtId="4" fontId="17" fillId="0" borderId="0" xfId="0" applyNumberFormat="1" applyFont="1" applyFill="1" applyBorder="1" applyAlignment="1">
      <alignment horizontal="right" vertical="center"/>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2" fillId="0" borderId="0" xfId="1" applyNumberFormat="1" applyFont="1" applyFill="1" applyBorder="1" applyAlignment="1" applyProtection="1">
      <alignment horizontal="center" vertical="center"/>
    </xf>
    <xf numFmtId="4" fontId="22" fillId="0" borderId="0" xfId="0" applyNumberFormat="1" applyFont="1" applyFill="1" applyBorder="1" applyAlignment="1">
      <alignment horizontal="center" vertical="center"/>
    </xf>
    <xf numFmtId="4" fontId="22"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4" fontId="17" fillId="0" borderId="0" xfId="1" applyNumberFormat="1" applyFont="1" applyFill="1" applyBorder="1" applyAlignment="1" applyProtection="1"/>
    <xf numFmtId="0" fontId="17" fillId="0" borderId="0" xfId="4" applyFont="1" applyFill="1" applyBorder="1" applyAlignment="1">
      <alignment wrapText="1"/>
    </xf>
    <xf numFmtId="0" fontId="15" fillId="0" borderId="21" xfId="0" applyFont="1" applyFill="1" applyBorder="1" applyAlignment="1">
      <alignment horizontal="center" vertical="center" wrapText="1"/>
    </xf>
    <xf numFmtId="4" fontId="13" fillId="0" borderId="0" xfId="1" applyNumberFormat="1" applyFont="1" applyFill="1" applyBorder="1" applyAlignment="1" applyProtection="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4" fontId="22" fillId="0" borderId="0" xfId="2" applyNumberFormat="1" applyFont="1" applyFill="1" applyBorder="1" applyAlignment="1" applyProtection="1">
      <alignment vertical="center"/>
    </xf>
    <xf numFmtId="4" fontId="22" fillId="0" borderId="0" xfId="2" applyNumberFormat="1" applyFont="1" applyFill="1" applyBorder="1" applyAlignment="1">
      <alignment vertical="center"/>
    </xf>
    <xf numFmtId="4" fontId="22"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4" fillId="0" borderId="0" xfId="2" applyNumberFormat="1" applyFont="1" applyFill="1" applyBorder="1" applyAlignment="1" applyProtection="1"/>
    <xf numFmtId="4" fontId="24" fillId="0" borderId="0" xfId="2" applyNumberFormat="1" applyFont="1" applyFill="1" applyBorder="1"/>
    <xf numFmtId="4" fontId="24"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17" fillId="0" borderId="0" xfId="0" applyNumberFormat="1" applyFont="1" applyAlignment="1">
      <alignment horizontal="right" vertical="center"/>
    </xf>
    <xf numFmtId="4" fontId="22" fillId="0" borderId="0" xfId="2" applyNumberFormat="1" applyFont="1" applyFill="1" applyBorder="1" applyAlignment="1" applyProtection="1"/>
    <xf numFmtId="4" fontId="22" fillId="0" borderId="0" xfId="2" applyNumberFormat="1" applyFont="1" applyFill="1" applyBorder="1"/>
    <xf numFmtId="0" fontId="17" fillId="0" borderId="0" xfId="0" applyFont="1" applyBorder="1" applyAlignment="1">
      <alignment horizontal="center" vertical="center" wrapText="1"/>
    </xf>
    <xf numFmtId="4" fontId="24" fillId="0" borderId="0" xfId="0" applyNumberFormat="1" applyFont="1" applyAlignment="1">
      <alignment horizontal="right" vertical="center"/>
    </xf>
    <xf numFmtId="4" fontId="14" fillId="0" borderId="0" xfId="0" applyNumberFormat="1" applyFont="1" applyBorder="1"/>
    <xf numFmtId="4" fontId="14" fillId="0" borderId="0" xfId="0" applyNumberFormat="1" applyFont="1" applyBorder="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36" fillId="0" borderId="0" xfId="2" applyNumberFormat="1" applyFont="1" applyFill="1" applyBorder="1" applyAlignment="1" applyProtection="1">
      <alignment horizontal="center" vertical="center"/>
    </xf>
    <xf numFmtId="4" fontId="36" fillId="0" borderId="0" xfId="2" applyNumberFormat="1" applyFont="1" applyFill="1" applyBorder="1" applyAlignment="1">
      <alignment horizontal="center" vertical="center"/>
    </xf>
    <xf numFmtId="4" fontId="36" fillId="0" borderId="0" xfId="2" applyNumberFormat="1" applyFont="1" applyFill="1" applyBorder="1" applyAlignment="1">
      <alignment horizontal="right" vertical="center"/>
    </xf>
    <xf numFmtId="1" fontId="13" fillId="0" borderId="0" xfId="3" applyNumberFormat="1" applyFont="1" applyFill="1" applyBorder="1" applyAlignment="1">
      <alignment horizontal="center" vertical="center"/>
    </xf>
    <xf numFmtId="9" fontId="15" fillId="0" borderId="0" xfId="3" applyFont="1" applyFill="1" applyBorder="1" applyAlignment="1">
      <alignment horizontal="center"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3" fontId="3" fillId="0" borderId="1"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0" fontId="7" fillId="0" borderId="0" xfId="4" applyFont="1" applyFill="1" applyBorder="1" applyAlignment="1">
      <alignment vertical="center"/>
    </xf>
    <xf numFmtId="0" fontId="9" fillId="0" borderId="2" xfId="0" applyFont="1" applyFill="1" applyBorder="1" applyAlignment="1">
      <alignment horizontal="left" vertical="center" wrapText="1"/>
    </xf>
    <xf numFmtId="0" fontId="9" fillId="0" borderId="16"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2" xfId="0" applyFont="1" applyFill="1" applyBorder="1" applyAlignment="1">
      <alignment wrapText="1"/>
    </xf>
    <xf numFmtId="0" fontId="9" fillId="0" borderId="18" xfId="0" applyFont="1" applyFill="1" applyBorder="1" applyAlignment="1">
      <alignment vertical="center" wrapText="1"/>
    </xf>
    <xf numFmtId="0" fontId="9" fillId="0" borderId="17" xfId="0" applyFont="1" applyFill="1" applyBorder="1" applyAlignment="1">
      <alignment horizontal="center" vertical="center" wrapText="1"/>
    </xf>
    <xf numFmtId="1" fontId="10" fillId="0" borderId="1" xfId="0" applyNumberFormat="1" applyFont="1" applyFill="1" applyBorder="1" applyAlignment="1">
      <alignment horizontal="center" vertical="center"/>
    </xf>
    <xf numFmtId="0" fontId="9" fillId="0" borderId="13"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vertical="center" wrapText="1"/>
    </xf>
    <xf numFmtId="0" fontId="33"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0" applyNumberFormat="1" applyFont="1" applyFill="1" applyBorder="1" applyAlignment="1" applyProtection="1">
      <alignment vertical="center" wrapText="1"/>
    </xf>
    <xf numFmtId="4" fontId="11" fillId="0" borderId="0" xfId="1" applyNumberFormat="1" applyFont="1" applyFill="1" applyBorder="1" applyAlignment="1" applyProtection="1">
      <alignment horizontal="right" vertical="center"/>
    </xf>
    <xf numFmtId="0" fontId="10" fillId="0" borderId="0" xfId="0" applyFont="1" applyFill="1" applyBorder="1" applyAlignment="1">
      <alignment vertical="center"/>
    </xf>
    <xf numFmtId="0" fontId="9" fillId="0" borderId="29" xfId="0"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1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0" borderId="9" xfId="0" applyFont="1" applyFill="1" applyBorder="1" applyAlignment="1">
      <alignment vertical="center" wrapText="1"/>
    </xf>
    <xf numFmtId="0" fontId="9" fillId="0" borderId="21" xfId="0" applyFont="1" applyFill="1" applyBorder="1" applyAlignment="1">
      <alignment vertical="center" wrapText="1"/>
    </xf>
    <xf numFmtId="0" fontId="9" fillId="0" borderId="23" xfId="0" applyFont="1" applyFill="1" applyBorder="1" applyAlignment="1">
      <alignment horizontal="center" vertical="center" wrapText="1"/>
    </xf>
    <xf numFmtId="0" fontId="9" fillId="0" borderId="10" xfId="4" applyFont="1" applyFill="1" applyBorder="1" applyAlignment="1">
      <alignment vertical="center" wrapText="1"/>
    </xf>
    <xf numFmtId="0" fontId="9" fillId="0" borderId="10" xfId="4" applyFont="1" applyFill="1" applyBorder="1" applyAlignment="1">
      <alignment horizontal="center" vertical="center" wrapText="1"/>
    </xf>
    <xf numFmtId="0" fontId="9" fillId="0" borderId="20" xfId="4" applyFont="1" applyFill="1" applyBorder="1" applyAlignment="1">
      <alignment horizontal="center" vertical="center" wrapText="1"/>
    </xf>
    <xf numFmtId="0" fontId="9" fillId="0" borderId="21" xfId="4" applyFont="1" applyFill="1" applyBorder="1" applyAlignment="1">
      <alignment vertical="center" wrapText="1"/>
    </xf>
    <xf numFmtId="0" fontId="9" fillId="0" borderId="21"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 xfId="0" applyFont="1" applyBorder="1"/>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6"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0" fontId="7" fillId="0" borderId="1" xfId="0" applyFont="1" applyFill="1" applyBorder="1"/>
    <xf numFmtId="0" fontId="7" fillId="0" borderId="8" xfId="0" applyFont="1" applyFill="1" applyBorder="1" applyAlignment="1">
      <alignment wrapText="1"/>
    </xf>
    <xf numFmtId="0" fontId="7" fillId="0" borderId="8" xfId="0" applyFont="1" applyFill="1" applyBorder="1" applyAlignment="1">
      <alignment horizontal="center" wrapText="1"/>
    </xf>
    <xf numFmtId="0" fontId="7" fillId="0" borderId="8" xfId="0" applyFont="1" applyFill="1" applyBorder="1" applyAlignment="1">
      <alignment horizontal="center" vertical="center" wrapText="1"/>
    </xf>
    <xf numFmtId="1" fontId="7" fillId="0" borderId="17" xfId="0" applyNumberFormat="1" applyFont="1" applyFill="1" applyBorder="1" applyAlignment="1">
      <alignment horizontal="center" vertical="center"/>
    </xf>
    <xf numFmtId="4" fontId="8" fillId="0" borderId="1" xfId="2" applyNumberFormat="1" applyFont="1" applyFill="1" applyBorder="1" applyAlignment="1">
      <alignment vertical="center"/>
    </xf>
    <xf numFmtId="9" fontId="7" fillId="0" borderId="3"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6" fillId="0" borderId="0" xfId="0"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9" fontId="7" fillId="0" borderId="1" xfId="3" applyFont="1" applyFill="1" applyBorder="1" applyAlignment="1">
      <alignment horizontal="center" vertical="center"/>
    </xf>
    <xf numFmtId="0" fontId="7" fillId="0" borderId="1" xfId="8" applyFont="1" applyBorder="1" applyAlignment="1">
      <alignment vertical="center"/>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4" xfId="2" applyNumberFormat="1" applyFont="1" applyFill="1" applyBorder="1" applyAlignment="1" applyProtection="1">
      <alignment horizontal="right" vertical="center"/>
    </xf>
    <xf numFmtId="4" fontId="4" fillId="0" borderId="14" xfId="2" applyNumberFormat="1" applyFont="1" applyFill="1" applyBorder="1" applyAlignment="1">
      <alignment horizontal="right" vertical="center"/>
    </xf>
    <xf numFmtId="1" fontId="3" fillId="0" borderId="1" xfId="0" applyNumberFormat="1" applyFont="1" applyBorder="1"/>
    <xf numFmtId="9" fontId="5" fillId="0" borderId="1" xfId="3" applyFont="1" applyFill="1" applyBorder="1" applyAlignment="1">
      <alignment horizontal="center" vertical="center"/>
    </xf>
    <xf numFmtId="1" fontId="7" fillId="0" borderId="1" xfId="0" applyNumberFormat="1" applyFont="1" applyBorder="1"/>
    <xf numFmtId="3" fontId="7" fillId="0" borderId="1" xfId="0" applyNumberFormat="1" applyFont="1" applyFill="1" applyBorder="1" applyAlignment="1" applyProtection="1">
      <alignment vertical="center" wrapText="1"/>
      <protection locked="0"/>
    </xf>
    <xf numFmtId="0" fontId="7" fillId="0" borderId="1" xfId="6" applyFont="1" applyFill="1" applyBorder="1" applyAlignment="1">
      <alignment vertical="center" wrapText="1"/>
    </xf>
    <xf numFmtId="0" fontId="8" fillId="0" borderId="1" xfId="0" applyFont="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4" fontId="0" fillId="0" borderId="0" xfId="3" applyNumberFormat="1" applyFont="1" applyFill="1" applyBorder="1" applyAlignment="1">
      <alignment horizontal="center" vertical="center"/>
    </xf>
    <xf numFmtId="4" fontId="4" fillId="0" borderId="14"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4" fontId="3" fillId="0" borderId="14" xfId="1" applyNumberFormat="1" applyFont="1" applyFill="1" applyBorder="1" applyAlignment="1" applyProtection="1">
      <alignment vertical="center"/>
    </xf>
    <xf numFmtId="4" fontId="4" fillId="0" borderId="0" xfId="2" applyNumberFormat="1" applyFont="1" applyFill="1" applyBorder="1" applyAlignment="1" applyProtection="1">
      <alignment horizontal="right" vertical="center"/>
    </xf>
    <xf numFmtId="4" fontId="8" fillId="0" borderId="14" xfId="2" applyNumberFormat="1" applyFont="1" applyFill="1" applyBorder="1" applyAlignment="1">
      <alignment vertical="center"/>
    </xf>
    <xf numFmtId="9" fontId="7" fillId="0" borderId="14" xfId="3"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3" xfId="0" applyFont="1" applyFill="1" applyBorder="1" applyAlignment="1">
      <alignment vertical="center" wrapText="1"/>
    </xf>
    <xf numFmtId="0" fontId="7" fillId="0" borderId="6" xfId="0" applyNumberFormat="1" applyFont="1" applyBorder="1" applyAlignment="1">
      <alignment wrapText="1"/>
    </xf>
    <xf numFmtId="0" fontId="7" fillId="0" borderId="1" xfId="0" applyNumberFormat="1" applyFont="1" applyBorder="1" applyAlignment="1">
      <alignment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6" xfId="4" applyFont="1" applyFill="1" applyBorder="1" applyAlignment="1">
      <alignment vertical="center" wrapText="1"/>
    </xf>
    <xf numFmtId="0" fontId="9" fillId="0" borderId="6" xfId="4" applyFont="1" applyFill="1" applyBorder="1" applyAlignment="1">
      <alignment wrapText="1"/>
    </xf>
    <xf numFmtId="0" fontId="9" fillId="0" borderId="14" xfId="4" applyFont="1" applyFill="1" applyBorder="1" applyAlignment="1">
      <alignment wrapText="1"/>
    </xf>
    <xf numFmtId="0" fontId="9" fillId="0" borderId="1" xfId="0" applyFont="1" applyFill="1" applyBorder="1" applyAlignment="1">
      <alignment wrapText="1"/>
    </xf>
    <xf numFmtId="0" fontId="9" fillId="0" borderId="8" xfId="0" applyFont="1" applyFill="1" applyBorder="1" applyAlignment="1">
      <alignment wrapText="1"/>
    </xf>
    <xf numFmtId="0" fontId="9" fillId="0" borderId="22" xfId="4" applyFont="1" applyFill="1" applyBorder="1" applyAlignment="1">
      <alignment wrapText="1"/>
    </xf>
    <xf numFmtId="0" fontId="9" fillId="0" borderId="12" xfId="4" applyFont="1" applyFill="1" applyBorder="1" applyAlignment="1">
      <alignment wrapText="1"/>
    </xf>
    <xf numFmtId="0" fontId="9" fillId="0" borderId="8" xfId="4" applyFont="1" applyFill="1" applyBorder="1"/>
    <xf numFmtId="0" fontId="9" fillId="0" borderId="4" xfId="4" applyFont="1" applyFill="1" applyBorder="1" applyAlignment="1">
      <alignment wrapText="1"/>
    </xf>
    <xf numFmtId="0" fontId="7" fillId="0" borderId="1" xfId="8" applyFont="1" applyBorder="1" applyAlignment="1">
      <alignment wrapText="1"/>
    </xf>
    <xf numFmtId="0" fontId="15" fillId="0" borderId="1" xfId="8" applyFont="1" applyBorder="1" applyAlignment="1">
      <alignment wrapText="1"/>
    </xf>
    <xf numFmtId="0" fontId="7" fillId="0" borderId="1" xfId="8" applyFont="1" applyBorder="1"/>
    <xf numFmtId="0" fontId="7"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 xfId="4"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6" xfId="4" applyFont="1" applyFill="1" applyBorder="1" applyAlignment="1">
      <alignment horizontal="center" vertical="center" wrapText="1"/>
    </xf>
    <xf numFmtId="0" fontId="9" fillId="0" borderId="31"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5" xfId="4"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4"/>
  <sheetViews>
    <sheetView tabSelected="1" topLeftCell="A487" zoomScaleNormal="100" zoomScaleSheetLayoutView="100" workbookViewId="0">
      <selection activeCell="E501" sqref="E501"/>
    </sheetView>
  </sheetViews>
  <sheetFormatPr defaultRowHeight="12.75" x14ac:dyDescent="0.2"/>
  <cols>
    <col min="1" max="1" width="2.85546875" style="1" customWidth="1"/>
    <col min="2" max="2" width="63.85546875" style="23" customWidth="1"/>
    <col min="3" max="3" width="29.7109375" style="23" customWidth="1"/>
    <col min="4" max="4" width="31" style="1" customWidth="1"/>
    <col min="5" max="5" width="16.42578125" style="1" customWidth="1"/>
    <col min="6" max="6" width="11.28515625" style="1" customWidth="1"/>
    <col min="7" max="7" width="6.7109375" style="2" customWidth="1"/>
    <col min="8" max="8" width="10" style="498" customWidth="1"/>
    <col min="9" max="9" width="11.28515625" style="1" customWidth="1"/>
    <col min="10" max="10" width="11.28515625" style="3" customWidth="1"/>
    <col min="11" max="11" width="11.140625" style="199" customWidth="1"/>
    <col min="12" max="12" width="17.85546875" style="199" customWidth="1"/>
    <col min="13" max="13" width="15.5703125" style="199" customWidth="1"/>
    <col min="14" max="14" width="10.85546875" style="388" customWidth="1"/>
    <col min="15" max="15" width="9.140625" style="1"/>
    <col min="16" max="16" width="10.7109375" style="1" bestFit="1" customWidth="1"/>
    <col min="17" max="16384" width="9.140625" style="1"/>
  </cols>
  <sheetData>
    <row r="1" spans="1:14" x14ac:dyDescent="0.2">
      <c r="A1" s="1" t="s">
        <v>251</v>
      </c>
    </row>
    <row r="2" spans="1:14" x14ac:dyDescent="0.2">
      <c r="H2" s="86"/>
      <c r="K2" s="3"/>
      <c r="L2" s="3"/>
    </row>
    <row r="3" spans="1:14" x14ac:dyDescent="0.2">
      <c r="A3" s="4"/>
      <c r="B3" s="189" t="s">
        <v>317</v>
      </c>
      <c r="C3" s="189"/>
      <c r="H3" s="86"/>
      <c r="K3" s="3"/>
      <c r="L3" s="3"/>
    </row>
    <row r="4" spans="1:14" x14ac:dyDescent="0.2">
      <c r="A4" s="4"/>
      <c r="H4" s="86"/>
      <c r="K4" s="3"/>
      <c r="L4" s="3"/>
    </row>
    <row r="5" spans="1:14" s="9" customFormat="1" ht="12" x14ac:dyDescent="0.2">
      <c r="A5" s="218"/>
      <c r="B5" s="187" t="s">
        <v>253</v>
      </c>
      <c r="C5" s="187"/>
      <c r="D5" s="229"/>
      <c r="E5" s="229"/>
      <c r="F5" s="230"/>
      <c r="G5" s="6"/>
      <c r="H5" s="231"/>
      <c r="I5" s="232"/>
      <c r="J5" s="232"/>
      <c r="K5" s="7"/>
      <c r="L5" s="8"/>
      <c r="M5" s="200"/>
      <c r="N5" s="42"/>
    </row>
    <row r="6" spans="1:14" s="9" customFormat="1" ht="35.25" customHeight="1" x14ac:dyDescent="0.2">
      <c r="A6" s="219" t="s">
        <v>0</v>
      </c>
      <c r="B6" s="183" t="s">
        <v>1</v>
      </c>
      <c r="C6" s="183" t="s">
        <v>359</v>
      </c>
      <c r="D6" s="222" t="s">
        <v>2</v>
      </c>
      <c r="E6" s="22" t="s">
        <v>141</v>
      </c>
      <c r="F6" s="183" t="s">
        <v>3</v>
      </c>
      <c r="G6" s="223" t="s">
        <v>4</v>
      </c>
      <c r="H6" s="224" t="s">
        <v>5</v>
      </c>
      <c r="I6" s="225" t="s">
        <v>6</v>
      </c>
      <c r="J6" s="10" t="s">
        <v>88</v>
      </c>
      <c r="K6" s="226" t="s">
        <v>7</v>
      </c>
      <c r="L6" s="224" t="s">
        <v>8</v>
      </c>
      <c r="M6" s="224" t="s">
        <v>9</v>
      </c>
      <c r="N6" s="227" t="s">
        <v>10</v>
      </c>
    </row>
    <row r="7" spans="1:14" s="9" customFormat="1" ht="102.75" customHeight="1" x14ac:dyDescent="0.2">
      <c r="A7" s="220" t="s">
        <v>11</v>
      </c>
      <c r="B7" s="233" t="s">
        <v>234</v>
      </c>
      <c r="C7" s="233" t="s">
        <v>360</v>
      </c>
      <c r="D7" s="414"/>
      <c r="E7" s="235"/>
      <c r="F7" s="236" t="s">
        <v>12</v>
      </c>
      <c r="G7" s="237">
        <v>300</v>
      </c>
      <c r="H7" s="238"/>
      <c r="I7" s="239"/>
      <c r="J7" s="12">
        <f>H7*I7+H7</f>
        <v>0</v>
      </c>
      <c r="K7" s="11">
        <f>G7*H7</f>
        <v>0</v>
      </c>
      <c r="L7" s="12">
        <f>M7-K7</f>
        <v>0</v>
      </c>
      <c r="M7" s="198">
        <f>G7*J7</f>
        <v>0</v>
      </c>
      <c r="N7" s="385" t="s">
        <v>81</v>
      </c>
    </row>
    <row r="8" spans="1:14" s="9" customFormat="1" ht="102.75" customHeight="1" x14ac:dyDescent="0.2">
      <c r="A8" s="220" t="s">
        <v>13</v>
      </c>
      <c r="B8" s="241" t="s">
        <v>252</v>
      </c>
      <c r="C8" s="241" t="s">
        <v>361</v>
      </c>
      <c r="D8" s="414"/>
      <c r="E8" s="234"/>
      <c r="F8" s="242" t="s">
        <v>12</v>
      </c>
      <c r="G8" s="237">
        <v>50</v>
      </c>
      <c r="H8" s="514"/>
      <c r="I8" s="240"/>
      <c r="J8" s="12">
        <f t="shared" ref="J8" si="0">H8*I8+H8</f>
        <v>0</v>
      </c>
      <c r="K8" s="11">
        <f t="shared" ref="K8" si="1">G8*H8</f>
        <v>0</v>
      </c>
      <c r="L8" s="12">
        <f t="shared" ref="L8" si="2">M8-K8</f>
        <v>0</v>
      </c>
      <c r="M8" s="198">
        <f t="shared" ref="M8" si="3">G8*J8</f>
        <v>0</v>
      </c>
      <c r="N8" s="385" t="s">
        <v>81</v>
      </c>
    </row>
    <row r="9" spans="1:14" s="9" customFormat="1" x14ac:dyDescent="0.2">
      <c r="A9" s="217"/>
      <c r="B9" s="244"/>
      <c r="C9" s="244"/>
      <c r="D9" s="245"/>
      <c r="E9" s="245"/>
      <c r="F9" s="246"/>
      <c r="G9" s="6"/>
      <c r="H9" s="238" t="s">
        <v>15</v>
      </c>
      <c r="I9" s="475"/>
      <c r="J9" s="475"/>
      <c r="K9" s="504">
        <f>SUM(K7:K8)</f>
        <v>0</v>
      </c>
      <c r="L9" s="249">
        <f>SUM(L7:L8)</f>
        <v>0</v>
      </c>
      <c r="M9" s="249">
        <f>SUM(M7:M8)</f>
        <v>0</v>
      </c>
      <c r="N9" s="385"/>
    </row>
    <row r="10" spans="1:14" s="9" customFormat="1" x14ac:dyDescent="0.2">
      <c r="A10" s="217"/>
      <c r="B10" s="244"/>
      <c r="C10" s="244"/>
      <c r="D10" s="245"/>
      <c r="E10" s="245"/>
      <c r="F10" s="246"/>
      <c r="G10" s="6"/>
      <c r="H10" s="247"/>
      <c r="I10" s="248"/>
      <c r="J10" s="248"/>
      <c r="K10" s="491"/>
      <c r="L10" s="204"/>
      <c r="M10" s="204"/>
      <c r="N10" s="489"/>
    </row>
    <row r="11" spans="1:14" x14ac:dyDescent="0.2">
      <c r="A11" s="5"/>
      <c r="B11" s="190" t="s">
        <v>273</v>
      </c>
      <c r="C11" s="190"/>
      <c r="D11" s="250"/>
      <c r="E11" s="250"/>
      <c r="F11" s="257"/>
      <c r="G11" s="258"/>
      <c r="H11" s="231"/>
      <c r="I11" s="232"/>
      <c r="J11" s="232"/>
      <c r="K11" s="7"/>
      <c r="L11" s="8"/>
      <c r="M11" s="200"/>
      <c r="N11" s="257"/>
    </row>
    <row r="12" spans="1:14" ht="36" x14ac:dyDescent="0.2">
      <c r="A12" s="183" t="s">
        <v>0</v>
      </c>
      <c r="B12" s="183" t="s">
        <v>1</v>
      </c>
      <c r="C12" s="183" t="s">
        <v>359</v>
      </c>
      <c r="D12" s="222" t="s">
        <v>2</v>
      </c>
      <c r="E12" s="22" t="s">
        <v>141</v>
      </c>
      <c r="F12" s="183" t="s">
        <v>3</v>
      </c>
      <c r="G12" s="223" t="s">
        <v>4</v>
      </c>
      <c r="H12" s="224" t="s">
        <v>5</v>
      </c>
      <c r="I12" s="225" t="s">
        <v>6</v>
      </c>
      <c r="J12" s="10" t="s">
        <v>88</v>
      </c>
      <c r="K12" s="226" t="s">
        <v>7</v>
      </c>
      <c r="L12" s="224" t="s">
        <v>8</v>
      </c>
      <c r="M12" s="224" t="s">
        <v>9</v>
      </c>
      <c r="N12" s="227" t="s">
        <v>10</v>
      </c>
    </row>
    <row r="13" spans="1:14" ht="60" x14ac:dyDescent="0.2">
      <c r="A13" s="259">
        <v>1</v>
      </c>
      <c r="B13" s="260" t="s">
        <v>243</v>
      </c>
      <c r="C13" s="241" t="s">
        <v>362</v>
      </c>
      <c r="D13" s="261"/>
      <c r="E13" s="261"/>
      <c r="F13" s="242" t="s">
        <v>12</v>
      </c>
      <c r="G13" s="237">
        <v>15</v>
      </c>
      <c r="H13" s="253"/>
      <c r="I13" s="243"/>
      <c r="J13" s="12">
        <f t="shared" ref="J13:J14" si="4">H13*I13+H13</f>
        <v>0</v>
      </c>
      <c r="K13" s="11">
        <f t="shared" ref="K13:K14" si="5">G13*H13</f>
        <v>0</v>
      </c>
      <c r="L13" s="12">
        <f t="shared" ref="L13:L14" si="6">M13-K13</f>
        <v>0</v>
      </c>
      <c r="M13" s="198">
        <f t="shared" ref="M13:M14" si="7">G13*J13</f>
        <v>0</v>
      </c>
      <c r="N13" s="506" t="s">
        <v>198</v>
      </c>
    </row>
    <row r="14" spans="1:14" ht="36" x14ac:dyDescent="0.2">
      <c r="A14" s="259">
        <v>2</v>
      </c>
      <c r="B14" s="260" t="s">
        <v>197</v>
      </c>
      <c r="C14" s="241"/>
      <c r="D14" s="261"/>
      <c r="E14" s="261"/>
      <c r="F14" s="242" t="s">
        <v>16</v>
      </c>
      <c r="G14" s="237">
        <v>100</v>
      </c>
      <c r="H14" s="253"/>
      <c r="I14" s="243"/>
      <c r="J14" s="12">
        <f t="shared" si="4"/>
        <v>0</v>
      </c>
      <c r="K14" s="11">
        <f t="shared" si="5"/>
        <v>0</v>
      </c>
      <c r="L14" s="12">
        <f t="shared" si="6"/>
        <v>0</v>
      </c>
      <c r="M14" s="198">
        <f t="shared" si="7"/>
        <v>0</v>
      </c>
      <c r="N14" s="506" t="s">
        <v>198</v>
      </c>
    </row>
    <row r="15" spans="1:14" x14ac:dyDescent="0.2">
      <c r="F15" s="254"/>
      <c r="G15" s="255"/>
      <c r="H15" s="238" t="s">
        <v>15</v>
      </c>
      <c r="I15" s="475"/>
      <c r="J15" s="475"/>
      <c r="K15" s="416">
        <f>SUM(K13:K14)</f>
        <v>0</v>
      </c>
      <c r="L15" s="249">
        <f>SUM(L13:L14)</f>
        <v>0</v>
      </c>
      <c r="M15" s="249">
        <f>SUM(M13:M14)</f>
        <v>0</v>
      </c>
      <c r="N15" s="389"/>
    </row>
    <row r="16" spans="1:14" x14ac:dyDescent="0.2">
      <c r="H16" s="247"/>
      <c r="I16" s="19"/>
      <c r="J16" s="19"/>
      <c r="K16" s="20"/>
      <c r="L16" s="21"/>
      <c r="M16" s="203"/>
      <c r="N16" s="389"/>
    </row>
    <row r="17" spans="1:14" s="26" customFormat="1" x14ac:dyDescent="0.2">
      <c r="A17" s="101"/>
      <c r="B17" s="90"/>
      <c r="C17" s="90"/>
      <c r="D17" s="101"/>
      <c r="E17" s="101"/>
      <c r="F17" s="101"/>
      <c r="G17" s="102"/>
      <c r="H17" s="412"/>
      <c r="I17" s="101"/>
      <c r="J17" s="103"/>
      <c r="K17" s="103"/>
      <c r="L17" s="103"/>
      <c r="M17" s="413"/>
      <c r="N17" s="391"/>
    </row>
    <row r="18" spans="1:14" x14ac:dyDescent="0.2">
      <c r="A18" s="26"/>
      <c r="B18" s="190" t="s">
        <v>274</v>
      </c>
      <c r="C18" s="190"/>
      <c r="D18" s="262"/>
      <c r="E18" s="262"/>
      <c r="F18" s="263"/>
      <c r="G18" s="264"/>
      <c r="H18" s="265"/>
      <c r="I18" s="263"/>
      <c r="J18" s="266"/>
      <c r="K18" s="266"/>
      <c r="L18" s="266"/>
      <c r="M18" s="267"/>
    </row>
    <row r="19" spans="1:14" ht="36" x14ac:dyDescent="0.2">
      <c r="A19" s="183" t="s">
        <v>0</v>
      </c>
      <c r="B19" s="183" t="s">
        <v>1</v>
      </c>
      <c r="C19" s="183" t="s">
        <v>359</v>
      </c>
      <c r="D19" s="222" t="s">
        <v>2</v>
      </c>
      <c r="E19" s="22" t="s">
        <v>141</v>
      </c>
      <c r="F19" s="183" t="s">
        <v>3</v>
      </c>
      <c r="G19" s="223" t="s">
        <v>4</v>
      </c>
      <c r="H19" s="224" t="s">
        <v>5</v>
      </c>
      <c r="I19" s="225" t="s">
        <v>6</v>
      </c>
      <c r="J19" s="10" t="s">
        <v>88</v>
      </c>
      <c r="K19" s="226" t="s">
        <v>7</v>
      </c>
      <c r="L19" s="224" t="s">
        <v>8</v>
      </c>
      <c r="M19" s="224" t="s">
        <v>9</v>
      </c>
      <c r="N19" s="227" t="s">
        <v>10</v>
      </c>
    </row>
    <row r="20" spans="1:14" ht="48" x14ac:dyDescent="0.2">
      <c r="A20" s="268">
        <v>1</v>
      </c>
      <c r="B20" s="44" t="s">
        <v>238</v>
      </c>
      <c r="C20" s="25" t="s">
        <v>363</v>
      </c>
      <c r="D20" s="599"/>
      <c r="E20" s="261"/>
      <c r="F20" s="271" t="s">
        <v>12</v>
      </c>
      <c r="G20" s="28">
        <v>600</v>
      </c>
      <c r="H20" s="272"/>
      <c r="I20" s="29"/>
      <c r="J20" s="12">
        <f t="shared" ref="J20:J26" si="8">H20*I20+H20</f>
        <v>0</v>
      </c>
      <c r="K20" s="11">
        <f t="shared" ref="K20:K26" si="9">G20*H20</f>
        <v>0</v>
      </c>
      <c r="L20" s="12">
        <f t="shared" ref="L20:L26" si="10">M20-K20</f>
        <v>0</v>
      </c>
      <c r="M20" s="198">
        <f t="shared" ref="M20:M26" si="11">G20*J20</f>
        <v>0</v>
      </c>
      <c r="N20" s="164" t="s">
        <v>198</v>
      </c>
    </row>
    <row r="21" spans="1:14" ht="48" x14ac:dyDescent="0.2">
      <c r="A21" s="268">
        <v>2</v>
      </c>
      <c r="B21" s="44" t="s">
        <v>237</v>
      </c>
      <c r="C21" s="25" t="s">
        <v>363</v>
      </c>
      <c r="D21" s="599"/>
      <c r="E21" s="261"/>
      <c r="F21" s="271" t="s">
        <v>12</v>
      </c>
      <c r="G21" s="28">
        <v>4500</v>
      </c>
      <c r="H21" s="272"/>
      <c r="I21" s="29"/>
      <c r="J21" s="12">
        <f t="shared" si="8"/>
        <v>0</v>
      </c>
      <c r="K21" s="11">
        <f t="shared" si="9"/>
        <v>0</v>
      </c>
      <c r="L21" s="12">
        <f t="shared" si="10"/>
        <v>0</v>
      </c>
      <c r="M21" s="198">
        <f t="shared" si="11"/>
        <v>0</v>
      </c>
      <c r="N21" s="164" t="s">
        <v>198</v>
      </c>
    </row>
    <row r="22" spans="1:14" ht="22.5" customHeight="1" x14ac:dyDescent="0.2">
      <c r="A22" s="268">
        <v>3</v>
      </c>
      <c r="B22" s="487" t="s">
        <v>246</v>
      </c>
      <c r="C22" s="280"/>
      <c r="D22" s="600"/>
      <c r="E22" s="488"/>
      <c r="F22" s="271" t="s">
        <v>12</v>
      </c>
      <c r="G22" s="28">
        <v>60</v>
      </c>
      <c r="H22" s="272"/>
      <c r="I22" s="29"/>
      <c r="J22" s="12">
        <f t="shared" si="8"/>
        <v>0</v>
      </c>
      <c r="K22" s="11">
        <f t="shared" si="9"/>
        <v>0</v>
      </c>
      <c r="L22" s="12">
        <f t="shared" si="10"/>
        <v>0</v>
      </c>
      <c r="M22" s="198">
        <f t="shared" si="11"/>
        <v>0</v>
      </c>
      <c r="N22" s="511"/>
    </row>
    <row r="23" spans="1:14" ht="60" x14ac:dyDescent="0.2">
      <c r="A23" s="268">
        <v>4</v>
      </c>
      <c r="B23" s="484" t="s">
        <v>18</v>
      </c>
      <c r="C23" s="712"/>
      <c r="D23" s="600"/>
      <c r="E23" s="273"/>
      <c r="F23" s="281" t="s">
        <v>12</v>
      </c>
      <c r="G23" s="274">
        <v>30</v>
      </c>
      <c r="H23" s="275"/>
      <c r="I23" s="382"/>
      <c r="J23" s="12">
        <f t="shared" si="8"/>
        <v>0</v>
      </c>
      <c r="K23" s="11">
        <f t="shared" si="9"/>
        <v>0</v>
      </c>
      <c r="L23" s="12">
        <f t="shared" si="10"/>
        <v>0</v>
      </c>
      <c r="M23" s="198">
        <f t="shared" si="11"/>
        <v>0</v>
      </c>
      <c r="N23" s="511" t="s">
        <v>198</v>
      </c>
    </row>
    <row r="24" spans="1:14" ht="36" x14ac:dyDescent="0.2">
      <c r="A24" s="268">
        <v>5</v>
      </c>
      <c r="B24" s="484" t="s">
        <v>270</v>
      </c>
      <c r="C24" s="712"/>
      <c r="D24" s="600"/>
      <c r="E24" s="273"/>
      <c r="F24" s="281" t="s">
        <v>16</v>
      </c>
      <c r="G24" s="274">
        <v>720</v>
      </c>
      <c r="H24" s="275"/>
      <c r="I24" s="382"/>
      <c r="J24" s="12">
        <f t="shared" si="8"/>
        <v>0</v>
      </c>
      <c r="K24" s="11">
        <f t="shared" si="9"/>
        <v>0</v>
      </c>
      <c r="L24" s="12">
        <f t="shared" si="10"/>
        <v>0</v>
      </c>
      <c r="M24" s="198">
        <f t="shared" si="11"/>
        <v>0</v>
      </c>
      <c r="N24" s="511" t="s">
        <v>149</v>
      </c>
    </row>
    <row r="25" spans="1:14" ht="24" x14ac:dyDescent="0.2">
      <c r="A25" s="268">
        <v>6</v>
      </c>
      <c r="B25" s="484" t="s">
        <v>271</v>
      </c>
      <c r="C25" s="712"/>
      <c r="D25" s="600"/>
      <c r="E25" s="273"/>
      <c r="F25" s="281" t="s">
        <v>12</v>
      </c>
      <c r="G25" s="274">
        <v>720</v>
      </c>
      <c r="H25" s="275"/>
      <c r="I25" s="382"/>
      <c r="J25" s="12">
        <f t="shared" si="8"/>
        <v>0</v>
      </c>
      <c r="K25" s="11">
        <f t="shared" si="9"/>
        <v>0</v>
      </c>
      <c r="L25" s="12">
        <f t="shared" si="10"/>
        <v>0</v>
      </c>
      <c r="M25" s="198">
        <f t="shared" si="11"/>
        <v>0</v>
      </c>
      <c r="N25" s="511" t="s">
        <v>149</v>
      </c>
    </row>
    <row r="26" spans="1:14" ht="60" x14ac:dyDescent="0.2">
      <c r="A26" s="268">
        <v>7</v>
      </c>
      <c r="B26" s="485" t="s">
        <v>19</v>
      </c>
      <c r="C26" s="713"/>
      <c r="D26" s="599"/>
      <c r="E26" s="270"/>
      <c r="F26" s="281" t="s">
        <v>12</v>
      </c>
      <c r="G26" s="274">
        <v>30</v>
      </c>
      <c r="H26" s="275"/>
      <c r="I26" s="382"/>
      <c r="J26" s="12">
        <f t="shared" si="8"/>
        <v>0</v>
      </c>
      <c r="K26" s="11">
        <f t="shared" si="9"/>
        <v>0</v>
      </c>
      <c r="L26" s="12">
        <f t="shared" si="10"/>
        <v>0</v>
      </c>
      <c r="M26" s="198">
        <f t="shared" si="11"/>
        <v>0</v>
      </c>
      <c r="N26" s="164" t="s">
        <v>198</v>
      </c>
    </row>
    <row r="27" spans="1:14" x14ac:dyDescent="0.2">
      <c r="A27" s="26"/>
      <c r="B27" s="48"/>
      <c r="C27" s="48"/>
      <c r="D27" s="26"/>
      <c r="E27" s="26"/>
      <c r="F27" s="276"/>
      <c r="G27" s="277"/>
      <c r="H27" s="499" t="s">
        <v>15</v>
      </c>
      <c r="I27" s="461"/>
      <c r="J27" s="279"/>
      <c r="K27" s="416">
        <f>SUM(K20:K26)</f>
        <v>0</v>
      </c>
      <c r="L27" s="249">
        <f>SUM(L20:L26)</f>
        <v>0</v>
      </c>
      <c r="M27" s="249">
        <f>SUM(M20:M26)</f>
        <v>0</v>
      </c>
      <c r="N27" s="390"/>
    </row>
    <row r="28" spans="1:14" x14ac:dyDescent="0.2">
      <c r="A28" s="101"/>
      <c r="B28" s="137"/>
      <c r="C28" s="137"/>
      <c r="D28" s="101"/>
      <c r="E28" s="101"/>
      <c r="F28" s="104"/>
      <c r="G28" s="105"/>
      <c r="H28" s="518"/>
      <c r="I28" s="106"/>
      <c r="J28" s="153"/>
      <c r="K28" s="519"/>
      <c r="L28" s="92"/>
      <c r="M28" s="520"/>
      <c r="N28" s="391"/>
    </row>
    <row r="29" spans="1:14" x14ac:dyDescent="0.2">
      <c r="A29" s="26"/>
      <c r="B29" s="190" t="s">
        <v>275</v>
      </c>
      <c r="C29" s="190"/>
      <c r="D29" s="262"/>
      <c r="E29" s="262"/>
      <c r="F29" s="263"/>
      <c r="G29" s="264"/>
      <c r="H29" s="265"/>
      <c r="I29" s="263"/>
      <c r="J29" s="266"/>
      <c r="K29" s="266"/>
      <c r="L29" s="266"/>
      <c r="M29" s="267"/>
    </row>
    <row r="30" spans="1:14" ht="36" x14ac:dyDescent="0.2">
      <c r="A30" s="183" t="s">
        <v>0</v>
      </c>
      <c r="B30" s="183" t="s">
        <v>1</v>
      </c>
      <c r="C30" s="183" t="s">
        <v>359</v>
      </c>
      <c r="D30" s="222" t="s">
        <v>2</v>
      </c>
      <c r="E30" s="22" t="s">
        <v>141</v>
      </c>
      <c r="F30" s="183" t="s">
        <v>3</v>
      </c>
      <c r="G30" s="223" t="s">
        <v>4</v>
      </c>
      <c r="H30" s="224" t="s">
        <v>5</v>
      </c>
      <c r="I30" s="225" t="s">
        <v>6</v>
      </c>
      <c r="J30" s="10" t="s">
        <v>88</v>
      </c>
      <c r="K30" s="226" t="s">
        <v>7</v>
      </c>
      <c r="L30" s="224" t="s">
        <v>8</v>
      </c>
      <c r="M30" s="224" t="s">
        <v>9</v>
      </c>
      <c r="N30" s="227" t="s">
        <v>10</v>
      </c>
    </row>
    <row r="31" spans="1:14" x14ac:dyDescent="0.2">
      <c r="A31" s="270">
        <v>1</v>
      </c>
      <c r="B31" s="25" t="s">
        <v>175</v>
      </c>
      <c r="C31" s="280"/>
      <c r="D31" s="273"/>
      <c r="E31" s="270"/>
      <c r="F31" s="281" t="s">
        <v>12</v>
      </c>
      <c r="G31" s="274">
        <v>5500</v>
      </c>
      <c r="H31" s="275"/>
      <c r="I31" s="422"/>
      <c r="J31" s="12">
        <f t="shared" ref="J31:J33" si="12">H31*I31+H31</f>
        <v>0</v>
      </c>
      <c r="K31" s="11">
        <f t="shared" ref="K31:K33" si="13">G31*H31</f>
        <v>0</v>
      </c>
      <c r="L31" s="12">
        <f t="shared" ref="L31:L33" si="14">M31-K31</f>
        <v>0</v>
      </c>
      <c r="M31" s="198">
        <f t="shared" ref="M31:M33" si="15">G31*J31</f>
        <v>0</v>
      </c>
      <c r="N31" s="164" t="s">
        <v>198</v>
      </c>
    </row>
    <row r="32" spans="1:14" ht="24" x14ac:dyDescent="0.2">
      <c r="A32" s="270">
        <v>2</v>
      </c>
      <c r="B32" s="25" t="s">
        <v>232</v>
      </c>
      <c r="C32" s="280"/>
      <c r="D32" s="273"/>
      <c r="E32" s="270"/>
      <c r="F32" s="281" t="s">
        <v>16</v>
      </c>
      <c r="G32" s="274">
        <v>50</v>
      </c>
      <c r="H32" s="275"/>
      <c r="I32" s="422"/>
      <c r="J32" s="12">
        <f t="shared" si="12"/>
        <v>0</v>
      </c>
      <c r="K32" s="11">
        <f t="shared" si="13"/>
        <v>0</v>
      </c>
      <c r="L32" s="12">
        <f t="shared" si="14"/>
        <v>0</v>
      </c>
      <c r="M32" s="198">
        <f t="shared" si="15"/>
        <v>0</v>
      </c>
      <c r="N32" s="164" t="s">
        <v>149</v>
      </c>
    </row>
    <row r="33" spans="1:14" ht="36" x14ac:dyDescent="0.2">
      <c r="A33" s="270">
        <v>3</v>
      </c>
      <c r="B33" s="25" t="s">
        <v>176</v>
      </c>
      <c r="C33" s="25" t="s">
        <v>364</v>
      </c>
      <c r="D33" s="270"/>
      <c r="E33" s="270"/>
      <c r="F33" s="281" t="s">
        <v>12</v>
      </c>
      <c r="G33" s="274">
        <v>1000</v>
      </c>
      <c r="H33" s="275"/>
      <c r="I33" s="29"/>
      <c r="J33" s="12">
        <f t="shared" si="12"/>
        <v>0</v>
      </c>
      <c r="K33" s="11">
        <f t="shared" si="13"/>
        <v>0</v>
      </c>
      <c r="L33" s="12">
        <f t="shared" si="14"/>
        <v>0</v>
      </c>
      <c r="M33" s="198">
        <f t="shared" si="15"/>
        <v>0</v>
      </c>
      <c r="N33" s="164" t="s">
        <v>198</v>
      </c>
    </row>
    <row r="34" spans="1:14" x14ac:dyDescent="0.2">
      <c r="A34" s="26"/>
      <c r="B34" s="48"/>
      <c r="C34" s="48"/>
      <c r="D34" s="26"/>
      <c r="E34" s="26"/>
      <c r="F34" s="276"/>
      <c r="G34" s="277"/>
      <c r="H34" s="499" t="s">
        <v>15</v>
      </c>
      <c r="I34" s="278"/>
      <c r="J34" s="279"/>
      <c r="K34" s="416">
        <f>SUM(K31:K33)</f>
        <v>0</v>
      </c>
      <c r="L34" s="249">
        <f>SUM(L31:L33)</f>
        <v>0</v>
      </c>
      <c r="M34" s="249">
        <f>SUM(M31:M33)</f>
        <v>0</v>
      </c>
      <c r="N34" s="389"/>
    </row>
    <row r="35" spans="1:14" ht="36" x14ac:dyDescent="0.2">
      <c r="A35" s="101"/>
      <c r="B35" s="48" t="s">
        <v>87</v>
      </c>
      <c r="C35" s="137"/>
      <c r="D35" s="101"/>
      <c r="E35" s="101"/>
      <c r="F35" s="104"/>
      <c r="G35" s="105"/>
      <c r="H35" s="518"/>
      <c r="I35" s="106"/>
      <c r="J35" s="153"/>
      <c r="K35" s="519"/>
      <c r="L35" s="92"/>
      <c r="M35" s="520"/>
      <c r="N35" s="391"/>
    </row>
    <row r="36" spans="1:14" x14ac:dyDescent="0.2">
      <c r="A36" s="101"/>
      <c r="B36" s="137"/>
      <c r="C36" s="137"/>
      <c r="D36" s="101"/>
      <c r="E36" s="101"/>
      <c r="F36" s="104"/>
      <c r="G36" s="105"/>
      <c r="H36" s="174"/>
      <c r="I36" s="106"/>
      <c r="J36" s="153"/>
      <c r="K36" s="519"/>
      <c r="L36" s="92"/>
      <c r="M36" s="520"/>
      <c r="N36" s="391"/>
    </row>
    <row r="37" spans="1:14" x14ac:dyDescent="0.2">
      <c r="A37" s="101"/>
      <c r="B37" s="137"/>
      <c r="C37" s="137"/>
      <c r="D37" s="101"/>
      <c r="E37" s="101"/>
      <c r="F37" s="101"/>
      <c r="G37" s="102"/>
      <c r="H37" s="173"/>
      <c r="I37" s="101"/>
      <c r="J37" s="103"/>
      <c r="K37" s="103"/>
      <c r="L37" s="103"/>
      <c r="M37" s="413"/>
      <c r="N37" s="516"/>
    </row>
    <row r="38" spans="1:14" x14ac:dyDescent="0.2">
      <c r="A38" s="26"/>
      <c r="B38" s="187" t="s">
        <v>276</v>
      </c>
      <c r="C38" s="187"/>
      <c r="D38" s="262"/>
      <c r="E38" s="262"/>
      <c r="F38" s="263"/>
      <c r="G38" s="264"/>
      <c r="H38" s="265"/>
      <c r="I38" s="263"/>
      <c r="J38" s="266"/>
      <c r="K38" s="266"/>
      <c r="L38" s="266"/>
      <c r="M38" s="267"/>
    </row>
    <row r="39" spans="1:14" ht="36" x14ac:dyDescent="0.2">
      <c r="A39" s="183" t="s">
        <v>0</v>
      </c>
      <c r="B39" s="183" t="s">
        <v>1</v>
      </c>
      <c r="C39" s="183" t="s">
        <v>359</v>
      </c>
      <c r="D39" s="222" t="s">
        <v>2</v>
      </c>
      <c r="E39" s="22" t="s">
        <v>141</v>
      </c>
      <c r="F39" s="183" t="s">
        <v>3</v>
      </c>
      <c r="G39" s="223" t="s">
        <v>4</v>
      </c>
      <c r="H39" s="224" t="s">
        <v>5</v>
      </c>
      <c r="I39" s="225" t="s">
        <v>6</v>
      </c>
      <c r="J39" s="10" t="s">
        <v>88</v>
      </c>
      <c r="K39" s="226" t="s">
        <v>7</v>
      </c>
      <c r="L39" s="224" t="s">
        <v>8</v>
      </c>
      <c r="M39" s="224" t="s">
        <v>9</v>
      </c>
      <c r="N39" s="227" t="s">
        <v>10</v>
      </c>
    </row>
    <row r="40" spans="1:14" ht="12.75" customHeight="1" x14ac:dyDescent="0.2">
      <c r="A40" s="27">
        <v>1</v>
      </c>
      <c r="B40" s="44" t="s">
        <v>318</v>
      </c>
      <c r="C40" s="733" t="s">
        <v>365</v>
      </c>
      <c r="D40" s="27"/>
      <c r="E40" s="27"/>
      <c r="F40" s="282" t="s">
        <v>12</v>
      </c>
      <c r="G40" s="274">
        <v>10</v>
      </c>
      <c r="H40" s="283"/>
      <c r="I40" s="29"/>
      <c r="J40" s="12">
        <f t="shared" ref="J40:J46" si="16">H40*I40+H40</f>
        <v>0</v>
      </c>
      <c r="K40" s="11">
        <f t="shared" ref="K40:K46" si="17">G40*H40</f>
        <v>0</v>
      </c>
      <c r="L40" s="12">
        <f t="shared" ref="L40:L46" si="18">M40-K40</f>
        <v>0</v>
      </c>
      <c r="M40" s="198">
        <f t="shared" ref="M40:M46" si="19">G40*J40</f>
        <v>0</v>
      </c>
      <c r="N40" s="386" t="s">
        <v>149</v>
      </c>
    </row>
    <row r="41" spans="1:14" x14ac:dyDescent="0.2">
      <c r="A41" s="27">
        <v>2</v>
      </c>
      <c r="B41" s="44" t="s">
        <v>319</v>
      </c>
      <c r="C41" s="741"/>
      <c r="D41" s="27"/>
      <c r="E41" s="27"/>
      <c r="F41" s="282" t="s">
        <v>12</v>
      </c>
      <c r="G41" s="274">
        <v>10</v>
      </c>
      <c r="H41" s="283"/>
      <c r="I41" s="29"/>
      <c r="J41" s="12">
        <f t="shared" si="16"/>
        <v>0</v>
      </c>
      <c r="K41" s="11">
        <f t="shared" si="17"/>
        <v>0</v>
      </c>
      <c r="L41" s="12">
        <f t="shared" si="18"/>
        <v>0</v>
      </c>
      <c r="M41" s="198">
        <f t="shared" si="19"/>
        <v>0</v>
      </c>
      <c r="N41" s="386" t="s">
        <v>198</v>
      </c>
    </row>
    <row r="42" spans="1:14" x14ac:dyDescent="0.2">
      <c r="A42" s="27">
        <v>3</v>
      </c>
      <c r="B42" s="44" t="s">
        <v>320</v>
      </c>
      <c r="C42" s="741"/>
      <c r="D42" s="27"/>
      <c r="E42" s="27"/>
      <c r="F42" s="282" t="s">
        <v>12</v>
      </c>
      <c r="G42" s="274">
        <v>10</v>
      </c>
      <c r="H42" s="283"/>
      <c r="I42" s="29"/>
      <c r="J42" s="12">
        <f t="shared" si="16"/>
        <v>0</v>
      </c>
      <c r="K42" s="11">
        <f t="shared" si="17"/>
        <v>0</v>
      </c>
      <c r="L42" s="12">
        <f t="shared" si="18"/>
        <v>0</v>
      </c>
      <c r="M42" s="198">
        <f t="shared" si="19"/>
        <v>0</v>
      </c>
      <c r="N42" s="386" t="s">
        <v>198</v>
      </c>
    </row>
    <row r="43" spans="1:14" x14ac:dyDescent="0.2">
      <c r="A43" s="27">
        <v>4</v>
      </c>
      <c r="B43" s="44" t="s">
        <v>321</v>
      </c>
      <c r="C43" s="741"/>
      <c r="D43" s="27"/>
      <c r="E43" s="27"/>
      <c r="F43" s="282" t="s">
        <v>12</v>
      </c>
      <c r="G43" s="274">
        <v>10</v>
      </c>
      <c r="H43" s="283"/>
      <c r="I43" s="29"/>
      <c r="J43" s="12">
        <f t="shared" si="16"/>
        <v>0</v>
      </c>
      <c r="K43" s="11">
        <f t="shared" si="17"/>
        <v>0</v>
      </c>
      <c r="L43" s="12">
        <f t="shared" si="18"/>
        <v>0</v>
      </c>
      <c r="M43" s="198">
        <f t="shared" si="19"/>
        <v>0</v>
      </c>
      <c r="N43" s="386" t="s">
        <v>198</v>
      </c>
    </row>
    <row r="44" spans="1:14" x14ac:dyDescent="0.2">
      <c r="A44" s="27">
        <v>5</v>
      </c>
      <c r="B44" s="44" t="s">
        <v>322</v>
      </c>
      <c r="C44" s="734"/>
      <c r="D44" s="27"/>
      <c r="E44" s="27"/>
      <c r="F44" s="282" t="s">
        <v>12</v>
      </c>
      <c r="G44" s="274">
        <v>10</v>
      </c>
      <c r="H44" s="283"/>
      <c r="I44" s="29"/>
      <c r="J44" s="12">
        <f t="shared" si="16"/>
        <v>0</v>
      </c>
      <c r="K44" s="11">
        <f t="shared" si="17"/>
        <v>0</v>
      </c>
      <c r="L44" s="12">
        <f t="shared" si="18"/>
        <v>0</v>
      </c>
      <c r="M44" s="198">
        <f t="shared" si="19"/>
        <v>0</v>
      </c>
      <c r="N44" s="386" t="s">
        <v>198</v>
      </c>
    </row>
    <row r="45" spans="1:14" ht="36" x14ac:dyDescent="0.2">
      <c r="A45" s="284">
        <v>6</v>
      </c>
      <c r="B45" s="280" t="s">
        <v>104</v>
      </c>
      <c r="C45" s="25" t="s">
        <v>365</v>
      </c>
      <c r="D45" s="285"/>
      <c r="E45" s="269"/>
      <c r="F45" s="282" t="s">
        <v>12</v>
      </c>
      <c r="G45" s="286">
        <v>30</v>
      </c>
      <c r="H45" s="283"/>
      <c r="I45" s="29"/>
      <c r="J45" s="12">
        <f t="shared" si="16"/>
        <v>0</v>
      </c>
      <c r="K45" s="11">
        <f t="shared" si="17"/>
        <v>0</v>
      </c>
      <c r="L45" s="12">
        <f t="shared" si="18"/>
        <v>0</v>
      </c>
      <c r="M45" s="198">
        <f t="shared" si="19"/>
        <v>0</v>
      </c>
      <c r="N45" s="386" t="s">
        <v>149</v>
      </c>
    </row>
    <row r="46" spans="1:14" ht="36" x14ac:dyDescent="0.2">
      <c r="A46" s="27">
        <v>7</v>
      </c>
      <c r="B46" s="25" t="s">
        <v>107</v>
      </c>
      <c r="C46" s="25" t="s">
        <v>365</v>
      </c>
      <c r="D46" s="269"/>
      <c r="E46" s="269"/>
      <c r="F46" s="281" t="s">
        <v>12</v>
      </c>
      <c r="G46" s="274">
        <v>80</v>
      </c>
      <c r="H46" s="283"/>
      <c r="I46" s="29"/>
      <c r="J46" s="12">
        <f t="shared" si="16"/>
        <v>0</v>
      </c>
      <c r="K46" s="11">
        <f t="shared" si="17"/>
        <v>0</v>
      </c>
      <c r="L46" s="12">
        <f t="shared" si="18"/>
        <v>0</v>
      </c>
      <c r="M46" s="198">
        <f t="shared" si="19"/>
        <v>0</v>
      </c>
      <c r="N46" s="386" t="s">
        <v>198</v>
      </c>
    </row>
    <row r="47" spans="1:14" x14ac:dyDescent="0.2">
      <c r="A47" s="24"/>
      <c r="B47" s="24"/>
      <c r="C47" s="24"/>
      <c r="D47" s="24"/>
      <c r="E47" s="24"/>
      <c r="F47" s="24"/>
      <c r="G47" s="49"/>
      <c r="H47" s="500" t="s">
        <v>15</v>
      </c>
      <c r="I47" s="287"/>
      <c r="J47" s="288"/>
      <c r="K47" s="416">
        <f>SUM(K40:K46)</f>
        <v>0</v>
      </c>
      <c r="L47" s="249">
        <f>SUM(L40:L46)</f>
        <v>0</v>
      </c>
      <c r="M47" s="249">
        <f>SUM(M40:M46)</f>
        <v>0</v>
      </c>
      <c r="N47" s="386"/>
    </row>
    <row r="48" spans="1:14" s="26" customFormat="1" x14ac:dyDescent="0.2">
      <c r="A48" s="101"/>
      <c r="B48" s="137"/>
      <c r="C48" s="137"/>
      <c r="D48" s="101"/>
      <c r="E48" s="101"/>
      <c r="F48" s="101"/>
      <c r="G48" s="102"/>
      <c r="H48" s="524"/>
      <c r="I48" s="517"/>
      <c r="J48" s="525"/>
      <c r="K48" s="525"/>
      <c r="L48" s="525"/>
      <c r="M48" s="526"/>
      <c r="N48" s="391"/>
    </row>
    <row r="49" spans="1:14" s="26" customFormat="1" x14ac:dyDescent="0.2">
      <c r="A49" s="101"/>
      <c r="B49" s="137"/>
      <c r="C49" s="137"/>
      <c r="D49" s="101"/>
      <c r="E49" s="101"/>
      <c r="F49" s="101"/>
      <c r="G49" s="102"/>
      <c r="H49" s="412"/>
      <c r="I49" s="101"/>
      <c r="J49" s="103"/>
      <c r="K49" s="103"/>
      <c r="L49" s="103"/>
      <c r="M49" s="413"/>
      <c r="N49" s="391"/>
    </row>
    <row r="50" spans="1:14" s="26" customFormat="1" x14ac:dyDescent="0.2">
      <c r="B50" s="190" t="s">
        <v>277</v>
      </c>
      <c r="C50" s="190"/>
      <c r="D50" s="262"/>
      <c r="E50" s="262"/>
      <c r="F50" s="263"/>
      <c r="G50" s="264"/>
      <c r="H50" s="265"/>
      <c r="I50" s="263"/>
      <c r="J50" s="266"/>
      <c r="K50" s="266"/>
      <c r="L50" s="266"/>
      <c r="M50" s="267"/>
      <c r="N50" s="388"/>
    </row>
    <row r="51" spans="1:14" s="26" customFormat="1" ht="36" x14ac:dyDescent="0.2">
      <c r="A51" s="183" t="s">
        <v>0</v>
      </c>
      <c r="B51" s="183" t="s">
        <v>1</v>
      </c>
      <c r="C51" s="183" t="s">
        <v>359</v>
      </c>
      <c r="D51" s="222" t="s">
        <v>2</v>
      </c>
      <c r="E51" s="22" t="s">
        <v>141</v>
      </c>
      <c r="F51" s="183" t="s">
        <v>3</v>
      </c>
      <c r="G51" s="223" t="s">
        <v>4</v>
      </c>
      <c r="H51" s="224" t="s">
        <v>5</v>
      </c>
      <c r="I51" s="225" t="s">
        <v>6</v>
      </c>
      <c r="J51" s="10" t="s">
        <v>88</v>
      </c>
      <c r="K51" s="226" t="s">
        <v>7</v>
      </c>
      <c r="L51" s="224" t="s">
        <v>8</v>
      </c>
      <c r="M51" s="224" t="s">
        <v>9</v>
      </c>
      <c r="N51" s="227" t="s">
        <v>10</v>
      </c>
    </row>
    <row r="52" spans="1:14" s="26" customFormat="1" ht="138.75" customHeight="1" x14ac:dyDescent="0.2">
      <c r="A52" s="268">
        <v>1</v>
      </c>
      <c r="B52" s="44" t="s">
        <v>201</v>
      </c>
      <c r="C52" s="714" t="s">
        <v>366</v>
      </c>
      <c r="D52" s="421"/>
      <c r="E52" s="270"/>
      <c r="F52" s="281" t="s">
        <v>12</v>
      </c>
      <c r="G52" s="274">
        <v>30</v>
      </c>
      <c r="H52" s="275"/>
      <c r="I52" s="422"/>
      <c r="J52" s="12">
        <f>H52*I52+H52</f>
        <v>0</v>
      </c>
      <c r="K52" s="11">
        <f>G52*H52</f>
        <v>0</v>
      </c>
      <c r="L52" s="12">
        <f>M52-K52</f>
        <v>0</v>
      </c>
      <c r="M52" s="198">
        <f>G52*J52</f>
        <v>0</v>
      </c>
      <c r="N52" s="164" t="s">
        <v>198</v>
      </c>
    </row>
    <row r="53" spans="1:14" s="26" customFormat="1" x14ac:dyDescent="0.2">
      <c r="B53" s="48"/>
      <c r="C53" s="48"/>
      <c r="F53" s="276"/>
      <c r="G53" s="277"/>
      <c r="H53" s="499" t="s">
        <v>15</v>
      </c>
      <c r="I53" s="278"/>
      <c r="J53" s="279"/>
      <c r="K53" s="416">
        <f>SUM(K52:K52)</f>
        <v>0</v>
      </c>
      <c r="L53" s="249">
        <f>SUM(L52:L52)</f>
        <v>0</v>
      </c>
      <c r="M53" s="249">
        <f>SUM(M52:M52)</f>
        <v>0</v>
      </c>
      <c r="N53" s="389"/>
    </row>
    <row r="54" spans="1:14" s="26" customFormat="1" x14ac:dyDescent="0.2">
      <c r="A54" s="101"/>
      <c r="B54" s="137"/>
      <c r="C54" s="137"/>
      <c r="D54" s="101"/>
      <c r="E54" s="101"/>
      <c r="F54" s="101"/>
      <c r="G54" s="102"/>
      <c r="H54" s="173"/>
      <c r="I54" s="101"/>
      <c r="J54" s="103"/>
      <c r="K54" s="103"/>
      <c r="L54" s="103"/>
      <c r="M54" s="413"/>
      <c r="N54" s="391"/>
    </row>
    <row r="55" spans="1:14" x14ac:dyDescent="0.2">
      <c r="A55" s="89"/>
      <c r="B55" s="100"/>
      <c r="C55" s="100"/>
      <c r="D55" s="89"/>
      <c r="E55" s="89"/>
      <c r="F55" s="89"/>
      <c r="G55" s="96"/>
      <c r="H55" s="171"/>
      <c r="I55" s="89"/>
      <c r="J55" s="97"/>
      <c r="K55" s="97"/>
      <c r="L55" s="97"/>
      <c r="M55" s="515"/>
      <c r="N55" s="516"/>
    </row>
    <row r="56" spans="1:14" s="9" customFormat="1" ht="12" x14ac:dyDescent="0.2">
      <c r="A56" s="33"/>
      <c r="B56" s="186"/>
      <c r="C56" s="186"/>
      <c r="D56" s="98"/>
      <c r="E56" s="98"/>
      <c r="F56" s="98"/>
      <c r="G56" s="107"/>
      <c r="H56" s="172"/>
      <c r="I56" s="36"/>
      <c r="J56" s="36"/>
      <c r="K56" s="36"/>
      <c r="L56" s="527"/>
      <c r="M56" s="528"/>
      <c r="N56" s="119"/>
    </row>
    <row r="57" spans="1:14" s="9" customFormat="1" ht="12" x14ac:dyDescent="0.2">
      <c r="A57" s="5"/>
      <c r="B57" s="187" t="s">
        <v>278</v>
      </c>
      <c r="C57" s="187"/>
      <c r="D57" s="229"/>
      <c r="E57" s="229"/>
      <c r="F57" s="245"/>
      <c r="G57" s="251"/>
      <c r="H57" s="231"/>
      <c r="I57" s="232"/>
      <c r="J57" s="232"/>
      <c r="K57" s="7"/>
      <c r="L57" s="8"/>
      <c r="M57" s="200"/>
      <c r="N57" s="489"/>
    </row>
    <row r="58" spans="1:14" s="16" customFormat="1" ht="36" x14ac:dyDescent="0.2">
      <c r="A58" s="183" t="s">
        <v>0</v>
      </c>
      <c r="B58" s="183" t="s">
        <v>1</v>
      </c>
      <c r="C58" s="183" t="s">
        <v>359</v>
      </c>
      <c r="D58" s="222" t="s">
        <v>2</v>
      </c>
      <c r="E58" s="22" t="s">
        <v>141</v>
      </c>
      <c r="F58" s="183" t="s">
        <v>3</v>
      </c>
      <c r="G58" s="223" t="s">
        <v>4</v>
      </c>
      <c r="H58" s="224" t="s">
        <v>5</v>
      </c>
      <c r="I58" s="225" t="s">
        <v>6</v>
      </c>
      <c r="J58" s="10" t="s">
        <v>88</v>
      </c>
      <c r="K58" s="226" t="s">
        <v>7</v>
      </c>
      <c r="L58" s="224" t="s">
        <v>8</v>
      </c>
      <c r="M58" s="224" t="s">
        <v>9</v>
      </c>
      <c r="N58" s="227" t="s">
        <v>10</v>
      </c>
    </row>
    <row r="59" spans="1:14" s="9" customFormat="1" ht="72" x14ac:dyDescent="0.2">
      <c r="A59" s="424">
        <v>1</v>
      </c>
      <c r="B59" s="425" t="s">
        <v>202</v>
      </c>
      <c r="C59" s="44" t="s">
        <v>367</v>
      </c>
      <c r="D59" s="423"/>
      <c r="E59" s="426"/>
      <c r="F59" s="427" t="s">
        <v>12</v>
      </c>
      <c r="G59" s="428">
        <v>50</v>
      </c>
      <c r="H59" s="291"/>
      <c r="I59" s="29"/>
      <c r="J59" s="12">
        <f t="shared" ref="J59:J65" si="20">H59*I59+H59</f>
        <v>0</v>
      </c>
      <c r="K59" s="11">
        <f t="shared" ref="K59:K65" si="21">G59*H59</f>
        <v>0</v>
      </c>
      <c r="L59" s="12">
        <f t="shared" ref="L59:L65" si="22">M59-K59</f>
        <v>0</v>
      </c>
      <c r="M59" s="198">
        <f t="shared" ref="M59:M65" si="23">G59*J59</f>
        <v>0</v>
      </c>
      <c r="N59" s="506" t="s">
        <v>198</v>
      </c>
    </row>
    <row r="60" spans="1:14" s="9" customFormat="1" ht="72" x14ac:dyDescent="0.2">
      <c r="A60" s="424">
        <v>2</v>
      </c>
      <c r="B60" s="425" t="s">
        <v>24</v>
      </c>
      <c r="C60" s="44" t="s">
        <v>367</v>
      </c>
      <c r="D60" s="423"/>
      <c r="E60" s="426"/>
      <c r="F60" s="427" t="s">
        <v>12</v>
      </c>
      <c r="G60" s="428">
        <v>50</v>
      </c>
      <c r="H60" s="291"/>
      <c r="I60" s="29"/>
      <c r="J60" s="12">
        <f t="shared" si="20"/>
        <v>0</v>
      </c>
      <c r="K60" s="11">
        <f t="shared" si="21"/>
        <v>0</v>
      </c>
      <c r="L60" s="12">
        <f t="shared" si="22"/>
        <v>0</v>
      </c>
      <c r="M60" s="198">
        <f t="shared" si="23"/>
        <v>0</v>
      </c>
      <c r="N60" s="506" t="s">
        <v>198</v>
      </c>
    </row>
    <row r="61" spans="1:14" s="9" customFormat="1" ht="72" x14ac:dyDescent="0.2">
      <c r="A61" s="424">
        <v>3</v>
      </c>
      <c r="B61" s="425" t="s">
        <v>25</v>
      </c>
      <c r="C61" s="44" t="s">
        <v>367</v>
      </c>
      <c r="D61" s="423"/>
      <c r="E61" s="426"/>
      <c r="F61" s="427" t="s">
        <v>12</v>
      </c>
      <c r="G61" s="428">
        <v>50</v>
      </c>
      <c r="H61" s="291"/>
      <c r="I61" s="29"/>
      <c r="J61" s="12">
        <f t="shared" si="20"/>
        <v>0</v>
      </c>
      <c r="K61" s="11">
        <f t="shared" si="21"/>
        <v>0</v>
      </c>
      <c r="L61" s="12">
        <f t="shared" si="22"/>
        <v>0</v>
      </c>
      <c r="M61" s="198">
        <f t="shared" si="23"/>
        <v>0</v>
      </c>
      <c r="N61" s="506" t="s">
        <v>198</v>
      </c>
    </row>
    <row r="62" spans="1:14" s="9" customFormat="1" ht="72" x14ac:dyDescent="0.2">
      <c r="A62" s="424">
        <v>4</v>
      </c>
      <c r="B62" s="425" t="s">
        <v>26</v>
      </c>
      <c r="C62" s="44" t="s">
        <v>367</v>
      </c>
      <c r="D62" s="423"/>
      <c r="E62" s="426"/>
      <c r="F62" s="427" t="s">
        <v>12</v>
      </c>
      <c r="G62" s="428">
        <v>50</v>
      </c>
      <c r="H62" s="291"/>
      <c r="I62" s="29"/>
      <c r="J62" s="12">
        <f t="shared" si="20"/>
        <v>0</v>
      </c>
      <c r="K62" s="11">
        <f t="shared" si="21"/>
        <v>0</v>
      </c>
      <c r="L62" s="12">
        <f t="shared" si="22"/>
        <v>0</v>
      </c>
      <c r="M62" s="198">
        <f t="shared" si="23"/>
        <v>0</v>
      </c>
      <c r="N62" s="506" t="s">
        <v>198</v>
      </c>
    </row>
    <row r="63" spans="1:14" s="9" customFormat="1" ht="72" x14ac:dyDescent="0.2">
      <c r="A63" s="424">
        <v>5</v>
      </c>
      <c r="B63" s="425" t="s">
        <v>27</v>
      </c>
      <c r="C63" s="44" t="s">
        <v>367</v>
      </c>
      <c r="D63" s="423"/>
      <c r="E63" s="426"/>
      <c r="F63" s="427" t="s">
        <v>12</v>
      </c>
      <c r="G63" s="428">
        <v>50</v>
      </c>
      <c r="H63" s="291"/>
      <c r="I63" s="29"/>
      <c r="J63" s="12">
        <f t="shared" si="20"/>
        <v>0</v>
      </c>
      <c r="K63" s="11">
        <f t="shared" si="21"/>
        <v>0</v>
      </c>
      <c r="L63" s="12">
        <f t="shared" si="22"/>
        <v>0</v>
      </c>
      <c r="M63" s="198">
        <f t="shared" si="23"/>
        <v>0</v>
      </c>
      <c r="N63" s="506" t="s">
        <v>149</v>
      </c>
    </row>
    <row r="64" spans="1:14" s="9" customFormat="1" ht="72" x14ac:dyDescent="0.2">
      <c r="A64" s="424">
        <v>6</v>
      </c>
      <c r="B64" s="425" t="s">
        <v>86</v>
      </c>
      <c r="C64" s="44" t="s">
        <v>367</v>
      </c>
      <c r="D64" s="423"/>
      <c r="E64" s="426"/>
      <c r="F64" s="427" t="s">
        <v>12</v>
      </c>
      <c r="G64" s="428">
        <v>2000</v>
      </c>
      <c r="H64" s="291"/>
      <c r="I64" s="29"/>
      <c r="J64" s="12">
        <f t="shared" si="20"/>
        <v>0</v>
      </c>
      <c r="K64" s="11">
        <f t="shared" si="21"/>
        <v>0</v>
      </c>
      <c r="L64" s="12">
        <f t="shared" si="22"/>
        <v>0</v>
      </c>
      <c r="M64" s="198">
        <f t="shared" si="23"/>
        <v>0</v>
      </c>
      <c r="N64" s="506" t="s">
        <v>149</v>
      </c>
    </row>
    <row r="65" spans="1:14" s="9" customFormat="1" ht="72" x14ac:dyDescent="0.2">
      <c r="A65" s="424">
        <v>7</v>
      </c>
      <c r="B65" s="425" t="s">
        <v>28</v>
      </c>
      <c r="C65" s="44" t="s">
        <v>367</v>
      </c>
      <c r="D65" s="423"/>
      <c r="E65" s="426"/>
      <c r="F65" s="427" t="s">
        <v>12</v>
      </c>
      <c r="G65" s="428">
        <v>100</v>
      </c>
      <c r="H65" s="291"/>
      <c r="I65" s="29"/>
      <c r="J65" s="12">
        <f t="shared" si="20"/>
        <v>0</v>
      </c>
      <c r="K65" s="11">
        <f t="shared" si="21"/>
        <v>0</v>
      </c>
      <c r="L65" s="12">
        <f t="shared" si="22"/>
        <v>0</v>
      </c>
      <c r="M65" s="198">
        <f t="shared" si="23"/>
        <v>0</v>
      </c>
      <c r="N65" s="506" t="s">
        <v>198</v>
      </c>
    </row>
    <row r="66" spans="1:14" s="9" customFormat="1" ht="16.5" customHeight="1" x14ac:dyDescent="0.2">
      <c r="A66" s="429"/>
      <c r="B66" s="41"/>
      <c r="C66" s="41"/>
      <c r="D66" s="430"/>
      <c r="E66" s="430"/>
      <c r="F66" s="431"/>
      <c r="G66" s="432"/>
      <c r="H66" s="238" t="s">
        <v>15</v>
      </c>
      <c r="I66" s="433"/>
      <c r="J66" s="434"/>
      <c r="K66" s="416">
        <f>SUM(K59:K65)</f>
        <v>0</v>
      </c>
      <c r="L66" s="416">
        <f>SUM(L59:L65)</f>
        <v>0</v>
      </c>
      <c r="M66" s="416">
        <f>SUM(M59:M65)</f>
        <v>0</v>
      </c>
      <c r="N66" s="506"/>
    </row>
    <row r="67" spans="1:14" s="9" customFormat="1" ht="16.5" customHeight="1" x14ac:dyDescent="0.2">
      <c r="A67" s="109"/>
      <c r="B67" s="118"/>
      <c r="C67" s="118"/>
      <c r="D67" s="108"/>
      <c r="E67" s="108"/>
      <c r="F67" s="110"/>
      <c r="G67" s="111"/>
      <c r="H67" s="531"/>
      <c r="I67" s="532"/>
      <c r="J67" s="533"/>
      <c r="K67" s="523"/>
      <c r="L67" s="523"/>
      <c r="M67" s="534"/>
      <c r="N67" s="119"/>
    </row>
    <row r="68" spans="1:14" s="9" customFormat="1" ht="16.5" customHeight="1" x14ac:dyDescent="0.2">
      <c r="A68" s="26"/>
      <c r="B68" s="190" t="s">
        <v>323</v>
      </c>
      <c r="C68" s="190"/>
      <c r="D68" s="262"/>
      <c r="E68" s="262"/>
      <c r="F68" s="263"/>
      <c r="G68" s="264"/>
      <c r="H68" s="265"/>
      <c r="I68" s="263"/>
      <c r="J68" s="266"/>
      <c r="K68" s="266"/>
      <c r="L68" s="266"/>
      <c r="M68" s="267"/>
      <c r="N68" s="388"/>
    </row>
    <row r="69" spans="1:14" s="9" customFormat="1" ht="37.5" customHeight="1" x14ac:dyDescent="0.2">
      <c r="A69" s="183" t="s">
        <v>0</v>
      </c>
      <c r="B69" s="183" t="s">
        <v>1</v>
      </c>
      <c r="C69" s="183" t="s">
        <v>359</v>
      </c>
      <c r="D69" s="222" t="s">
        <v>2</v>
      </c>
      <c r="E69" s="22" t="s">
        <v>141</v>
      </c>
      <c r="F69" s="183" t="s">
        <v>3</v>
      </c>
      <c r="G69" s="223" t="s">
        <v>4</v>
      </c>
      <c r="H69" s="224" t="s">
        <v>5</v>
      </c>
      <c r="I69" s="225" t="s">
        <v>6</v>
      </c>
      <c r="J69" s="10" t="s">
        <v>88</v>
      </c>
      <c r="K69" s="226" t="s">
        <v>7</v>
      </c>
      <c r="L69" s="224" t="s">
        <v>8</v>
      </c>
      <c r="M69" s="224" t="s">
        <v>9</v>
      </c>
      <c r="N69" s="227" t="s">
        <v>10</v>
      </c>
    </row>
    <row r="70" spans="1:14" s="9" customFormat="1" ht="48" x14ac:dyDescent="0.2">
      <c r="A70" s="268">
        <v>1</v>
      </c>
      <c r="B70" s="252" t="s">
        <v>342</v>
      </c>
      <c r="C70" s="252" t="s">
        <v>368</v>
      </c>
      <c r="D70" s="506"/>
      <c r="E70" s="506"/>
      <c r="F70" s="506" t="s">
        <v>16</v>
      </c>
      <c r="G70" s="415">
        <v>2000</v>
      </c>
      <c r="H70" s="238"/>
      <c r="I70" s="243"/>
      <c r="J70" s="12">
        <f t="shared" ref="J70:J72" si="24">H70*I70+H70</f>
        <v>0</v>
      </c>
      <c r="K70" s="11">
        <f t="shared" ref="K70:K72" si="25">G70*H70</f>
        <v>0</v>
      </c>
      <c r="L70" s="12">
        <f t="shared" ref="L70:L72" si="26">M70-K70</f>
        <v>0</v>
      </c>
      <c r="M70" s="198">
        <f t="shared" ref="M70:M72" si="27">G70*J70</f>
        <v>0</v>
      </c>
      <c r="N70" s="506" t="s">
        <v>149</v>
      </c>
    </row>
    <row r="71" spans="1:14" s="9" customFormat="1" ht="48" x14ac:dyDescent="0.2">
      <c r="A71" s="268">
        <v>2</v>
      </c>
      <c r="B71" s="252" t="s">
        <v>341</v>
      </c>
      <c r="C71" s="252"/>
      <c r="D71" s="697"/>
      <c r="E71" s="697"/>
      <c r="F71" s="697" t="s">
        <v>16</v>
      </c>
      <c r="G71" s="415">
        <v>100</v>
      </c>
      <c r="H71" s="238"/>
      <c r="I71" s="243"/>
      <c r="J71" s="12">
        <f t="shared" si="24"/>
        <v>0</v>
      </c>
      <c r="K71" s="11">
        <f t="shared" si="25"/>
        <v>0</v>
      </c>
      <c r="L71" s="12">
        <f t="shared" si="26"/>
        <v>0</v>
      </c>
      <c r="M71" s="198">
        <f t="shared" si="27"/>
        <v>0</v>
      </c>
      <c r="N71" s="697" t="s">
        <v>149</v>
      </c>
    </row>
    <row r="72" spans="1:14" s="9" customFormat="1" ht="51" customHeight="1" x14ac:dyDescent="0.2">
      <c r="A72" s="268">
        <v>3</v>
      </c>
      <c r="B72" s="252" t="s">
        <v>340</v>
      </c>
      <c r="C72" s="252"/>
      <c r="D72" s="697"/>
      <c r="E72" s="697"/>
      <c r="F72" s="697" t="s">
        <v>16</v>
      </c>
      <c r="G72" s="415">
        <v>200</v>
      </c>
      <c r="H72" s="238"/>
      <c r="I72" s="243"/>
      <c r="J72" s="12">
        <f t="shared" si="24"/>
        <v>0</v>
      </c>
      <c r="K72" s="11">
        <f t="shared" si="25"/>
        <v>0</v>
      </c>
      <c r="L72" s="12">
        <f t="shared" si="26"/>
        <v>0</v>
      </c>
      <c r="M72" s="198">
        <f t="shared" si="27"/>
        <v>0</v>
      </c>
      <c r="N72" s="697" t="s">
        <v>149</v>
      </c>
    </row>
    <row r="73" spans="1:14" s="9" customFormat="1" ht="16.5" customHeight="1" x14ac:dyDescent="0.2">
      <c r="A73" s="26"/>
      <c r="B73" s="48"/>
      <c r="C73" s="48"/>
      <c r="D73" s="26"/>
      <c r="E73" s="26"/>
      <c r="F73" s="276"/>
      <c r="G73" s="277"/>
      <c r="H73" s="305" t="s">
        <v>15</v>
      </c>
      <c r="I73" s="461"/>
      <c r="J73" s="703"/>
      <c r="K73" s="504">
        <f>SUM(K70:K70)</f>
        <v>0</v>
      </c>
      <c r="L73" s="454">
        <f>SUM(L70:L70)</f>
        <v>0</v>
      </c>
      <c r="M73" s="454">
        <f>SUM(M70:M70)</f>
        <v>0</v>
      </c>
      <c r="N73" s="389"/>
    </row>
    <row r="74" spans="1:14" s="9" customFormat="1" ht="16.5" customHeight="1" x14ac:dyDescent="0.2">
      <c r="A74" s="109"/>
      <c r="B74" s="118"/>
      <c r="C74" s="118"/>
      <c r="D74" s="108"/>
      <c r="E74" s="108"/>
      <c r="F74" s="110"/>
      <c r="G74" s="111"/>
      <c r="H74" s="531"/>
      <c r="I74" s="532"/>
      <c r="J74" s="533"/>
      <c r="K74" s="523"/>
      <c r="L74" s="523"/>
      <c r="M74" s="534"/>
      <c r="N74" s="119"/>
    </row>
    <row r="75" spans="1:14" s="9" customFormat="1" ht="12" x14ac:dyDescent="0.2">
      <c r="A75" s="5"/>
      <c r="B75" s="187" t="s">
        <v>279</v>
      </c>
      <c r="C75" s="187"/>
      <c r="D75" s="289"/>
      <c r="E75" s="289"/>
      <c r="F75" s="245"/>
      <c r="G75" s="251"/>
      <c r="H75" s="231"/>
      <c r="I75" s="232"/>
      <c r="J75" s="232"/>
      <c r="K75" s="7"/>
      <c r="L75" s="8"/>
      <c r="M75" s="200"/>
      <c r="N75" s="489"/>
    </row>
    <row r="76" spans="1:14" s="9" customFormat="1" ht="36" x14ac:dyDescent="0.2">
      <c r="A76" s="183" t="s">
        <v>0</v>
      </c>
      <c r="B76" s="183" t="s">
        <v>1</v>
      </c>
      <c r="C76" s="183" t="s">
        <v>359</v>
      </c>
      <c r="D76" s="222" t="s">
        <v>2</v>
      </c>
      <c r="E76" s="22" t="s">
        <v>141</v>
      </c>
      <c r="F76" s="183" t="s">
        <v>3</v>
      </c>
      <c r="G76" s="223" t="s">
        <v>4</v>
      </c>
      <c r="H76" s="224" t="s">
        <v>5</v>
      </c>
      <c r="I76" s="225" t="s">
        <v>6</v>
      </c>
      <c r="J76" s="10" t="s">
        <v>88</v>
      </c>
      <c r="K76" s="226" t="s">
        <v>7</v>
      </c>
      <c r="L76" s="224" t="s">
        <v>8</v>
      </c>
      <c r="M76" s="224" t="s">
        <v>9</v>
      </c>
      <c r="N76" s="227" t="s">
        <v>10</v>
      </c>
    </row>
    <row r="77" spans="1:14" s="9" customFormat="1" ht="32.25" customHeight="1" x14ac:dyDescent="0.2">
      <c r="A77" s="424">
        <v>1</v>
      </c>
      <c r="B77" s="241" t="s">
        <v>187</v>
      </c>
      <c r="C77" s="742" t="s">
        <v>369</v>
      </c>
      <c r="D77" s="381"/>
      <c r="E77" s="381"/>
      <c r="F77" s="406" t="s">
        <v>189</v>
      </c>
      <c r="G77" s="407">
        <v>50</v>
      </c>
      <c r="H77" s="291"/>
      <c r="I77" s="382"/>
      <c r="J77" s="12">
        <f t="shared" ref="J77:J79" si="28">H77*I77+H77</f>
        <v>0</v>
      </c>
      <c r="K77" s="11">
        <f t="shared" ref="K77:K79" si="29">G77*H77</f>
        <v>0</v>
      </c>
      <c r="L77" s="12">
        <f t="shared" ref="L77:L79" si="30">M77-K77</f>
        <v>0</v>
      </c>
      <c r="M77" s="198">
        <f t="shared" ref="M77:M79" si="31">G77*J77</f>
        <v>0</v>
      </c>
      <c r="N77" s="506" t="s">
        <v>212</v>
      </c>
    </row>
    <row r="78" spans="1:14" s="9" customFormat="1" ht="33.75" customHeight="1" x14ac:dyDescent="0.2">
      <c r="A78" s="424">
        <v>2</v>
      </c>
      <c r="B78" s="241" t="s">
        <v>188</v>
      </c>
      <c r="C78" s="742"/>
      <c r="D78" s="381"/>
      <c r="E78" s="381"/>
      <c r="F78" s="406" t="s">
        <v>189</v>
      </c>
      <c r="G78" s="407">
        <v>70</v>
      </c>
      <c r="H78" s="291"/>
      <c r="I78" s="382"/>
      <c r="J78" s="12">
        <f t="shared" si="28"/>
        <v>0</v>
      </c>
      <c r="K78" s="11">
        <f t="shared" si="29"/>
        <v>0</v>
      </c>
      <c r="L78" s="12">
        <f t="shared" si="30"/>
        <v>0</v>
      </c>
      <c r="M78" s="198">
        <f t="shared" si="31"/>
        <v>0</v>
      </c>
      <c r="N78" s="506" t="s">
        <v>212</v>
      </c>
    </row>
    <row r="79" spans="1:14" s="9" customFormat="1" ht="52.5" customHeight="1" x14ac:dyDescent="0.2">
      <c r="A79" s="424">
        <v>3</v>
      </c>
      <c r="B79" s="241" t="s">
        <v>192</v>
      </c>
      <c r="C79" s="742"/>
      <c r="D79" s="381"/>
      <c r="E79" s="381"/>
      <c r="F79" s="406" t="s">
        <v>254</v>
      </c>
      <c r="G79" s="407">
        <v>50</v>
      </c>
      <c r="H79" s="291"/>
      <c r="I79" s="382"/>
      <c r="J79" s="12">
        <f t="shared" si="28"/>
        <v>0</v>
      </c>
      <c r="K79" s="11">
        <f t="shared" si="29"/>
        <v>0</v>
      </c>
      <c r="L79" s="12">
        <f t="shared" si="30"/>
        <v>0</v>
      </c>
      <c r="M79" s="198">
        <f t="shared" si="31"/>
        <v>0</v>
      </c>
      <c r="N79" s="506" t="s">
        <v>198</v>
      </c>
    </row>
    <row r="80" spans="1:14" s="9" customFormat="1" x14ac:dyDescent="0.2">
      <c r="A80" s="5"/>
      <c r="B80" s="601" t="s">
        <v>255</v>
      </c>
      <c r="C80" s="184"/>
      <c r="D80" s="31"/>
      <c r="E80" s="31"/>
      <c r="F80" s="32"/>
      <c r="G80" s="6"/>
      <c r="H80" s="238" t="s">
        <v>15</v>
      </c>
      <c r="I80" s="497"/>
      <c r="J80" s="497"/>
      <c r="K80" s="416">
        <f>SUM(K77:K79)</f>
        <v>0</v>
      </c>
      <c r="L80" s="249">
        <f>SUM(L77:L79)</f>
        <v>0</v>
      </c>
      <c r="M80" s="249">
        <f>SUM(M77:M79)</f>
        <v>0</v>
      </c>
      <c r="N80" s="506"/>
    </row>
    <row r="81" spans="1:14" s="9" customFormat="1" x14ac:dyDescent="0.2">
      <c r="A81" s="33"/>
      <c r="B81" s="185"/>
      <c r="C81" s="185"/>
      <c r="D81" s="112"/>
      <c r="E81" s="112"/>
      <c r="F81" s="113"/>
      <c r="G81" s="35"/>
      <c r="H81" s="540"/>
      <c r="I81" s="36"/>
      <c r="J81" s="36"/>
      <c r="K81" s="534"/>
      <c r="L81" s="520"/>
      <c r="M81" s="520"/>
      <c r="N81" s="119"/>
    </row>
    <row r="82" spans="1:14" s="9" customFormat="1" x14ac:dyDescent="0.2">
      <c r="A82" s="33"/>
      <c r="B82" s="185"/>
      <c r="C82" s="185"/>
      <c r="D82" s="112"/>
      <c r="E82" s="112"/>
      <c r="F82" s="113"/>
      <c r="G82" s="35"/>
      <c r="H82" s="540"/>
      <c r="I82" s="36"/>
      <c r="J82" s="36"/>
      <c r="K82" s="534"/>
      <c r="L82" s="520"/>
      <c r="M82" s="520"/>
      <c r="N82" s="119"/>
    </row>
    <row r="83" spans="1:14" s="9" customFormat="1" x14ac:dyDescent="0.2">
      <c r="A83" s="5"/>
      <c r="B83" s="408" t="s">
        <v>280</v>
      </c>
      <c r="C83" s="184"/>
      <c r="D83" s="31"/>
      <c r="E83" s="31"/>
      <c r="F83" s="32"/>
      <c r="G83" s="6"/>
      <c r="H83" s="409"/>
      <c r="I83" s="19"/>
      <c r="J83" s="19"/>
      <c r="K83" s="178"/>
      <c r="L83" s="179"/>
      <c r="M83" s="204"/>
      <c r="N83" s="489"/>
    </row>
    <row r="84" spans="1:14" s="9" customFormat="1" ht="36" x14ac:dyDescent="0.2">
      <c r="A84" s="183" t="s">
        <v>0</v>
      </c>
      <c r="B84" s="183" t="s">
        <v>1</v>
      </c>
      <c r="C84" s="183" t="s">
        <v>359</v>
      </c>
      <c r="D84" s="222" t="s">
        <v>2</v>
      </c>
      <c r="E84" s="22" t="s">
        <v>141</v>
      </c>
      <c r="F84" s="183" t="s">
        <v>3</v>
      </c>
      <c r="G84" s="223" t="s">
        <v>4</v>
      </c>
      <c r="H84" s="224" t="s">
        <v>5</v>
      </c>
      <c r="I84" s="225" t="s">
        <v>6</v>
      </c>
      <c r="J84" s="10" t="s">
        <v>88</v>
      </c>
      <c r="K84" s="226" t="s">
        <v>7</v>
      </c>
      <c r="L84" s="224" t="s">
        <v>8</v>
      </c>
      <c r="M84" s="224" t="s">
        <v>9</v>
      </c>
      <c r="N84" s="227" t="s">
        <v>10</v>
      </c>
    </row>
    <row r="85" spans="1:14" s="9" customFormat="1" ht="96" x14ac:dyDescent="0.2">
      <c r="A85" s="380">
        <v>1</v>
      </c>
      <c r="B85" s="307" t="s">
        <v>196</v>
      </c>
      <c r="C85" s="715" t="s">
        <v>370</v>
      </c>
      <c r="D85" s="290"/>
      <c r="E85" s="290"/>
      <c r="F85" s="410" t="s">
        <v>12</v>
      </c>
      <c r="G85" s="411">
        <v>250</v>
      </c>
      <c r="H85" s="291"/>
      <c r="I85" s="382"/>
      <c r="J85" s="12">
        <f>H85*I85+H85</f>
        <v>0</v>
      </c>
      <c r="K85" s="11">
        <f>G85*H85</f>
        <v>0</v>
      </c>
      <c r="L85" s="12">
        <f>M85-K85</f>
        <v>0</v>
      </c>
      <c r="M85" s="198">
        <f>G85*J85</f>
        <v>0</v>
      </c>
      <c r="N85" s="383" t="s">
        <v>149</v>
      </c>
    </row>
    <row r="86" spans="1:14" s="9" customFormat="1" x14ac:dyDescent="0.2">
      <c r="A86" s="5"/>
      <c r="B86" s="184"/>
      <c r="C86" s="184"/>
      <c r="D86" s="31"/>
      <c r="E86" s="31"/>
      <c r="F86" s="32"/>
      <c r="G86" s="6"/>
      <c r="H86" s="238" t="s">
        <v>15</v>
      </c>
      <c r="I86" s="497"/>
      <c r="J86" s="497"/>
      <c r="K86" s="416">
        <f>SUM(K83:K85)</f>
        <v>0</v>
      </c>
      <c r="L86" s="249">
        <f>SUM(L83:L85)</f>
        <v>0</v>
      </c>
      <c r="M86" s="249">
        <f>SUM(M83:M85)</f>
        <v>0</v>
      </c>
      <c r="N86" s="489"/>
    </row>
    <row r="87" spans="1:14" s="9" customFormat="1" x14ac:dyDescent="0.2">
      <c r="A87" s="33"/>
      <c r="B87" s="185"/>
      <c r="C87" s="185"/>
      <c r="D87" s="112"/>
      <c r="E87" s="112"/>
      <c r="F87" s="113"/>
      <c r="G87" s="35"/>
      <c r="H87" s="175"/>
      <c r="I87" s="36"/>
      <c r="J87" s="36"/>
      <c r="K87" s="538"/>
      <c r="L87" s="539"/>
      <c r="M87" s="520"/>
      <c r="N87" s="119"/>
    </row>
    <row r="88" spans="1:14" s="9" customFormat="1" ht="12" x14ac:dyDescent="0.2">
      <c r="A88" s="5"/>
      <c r="B88" s="187" t="s">
        <v>281</v>
      </c>
      <c r="C88" s="187"/>
      <c r="D88" s="289"/>
      <c r="E88" s="289"/>
      <c r="F88" s="245"/>
      <c r="G88" s="251"/>
      <c r="H88" s="419"/>
      <c r="I88" s="232"/>
      <c r="J88" s="232"/>
      <c r="K88" s="7"/>
      <c r="L88" s="8"/>
      <c r="M88" s="200"/>
      <c r="N88" s="489"/>
    </row>
    <row r="89" spans="1:14" s="9" customFormat="1" ht="36" x14ac:dyDescent="0.2">
      <c r="A89" s="183" t="s">
        <v>0</v>
      </c>
      <c r="B89" s="183" t="s">
        <v>1</v>
      </c>
      <c r="C89" s="183" t="s">
        <v>359</v>
      </c>
      <c r="D89" s="222" t="s">
        <v>2</v>
      </c>
      <c r="E89" s="22" t="s">
        <v>141</v>
      </c>
      <c r="F89" s="183" t="s">
        <v>3</v>
      </c>
      <c r="G89" s="223" t="s">
        <v>4</v>
      </c>
      <c r="H89" s="224" t="s">
        <v>5</v>
      </c>
      <c r="I89" s="225" t="s">
        <v>6</v>
      </c>
      <c r="J89" s="10" t="s">
        <v>88</v>
      </c>
      <c r="K89" s="226" t="s">
        <v>7</v>
      </c>
      <c r="L89" s="224" t="s">
        <v>8</v>
      </c>
      <c r="M89" s="224" t="s">
        <v>9</v>
      </c>
      <c r="N89" s="227" t="s">
        <v>10</v>
      </c>
    </row>
    <row r="90" spans="1:14" s="9" customFormat="1" ht="48" x14ac:dyDescent="0.2">
      <c r="A90" s="380">
        <v>1</v>
      </c>
      <c r="B90" s="307" t="s">
        <v>358</v>
      </c>
      <c r="C90" s="715" t="s">
        <v>371</v>
      </c>
      <c r="D90" s="420"/>
      <c r="E90" s="290"/>
      <c r="F90" s="410" t="s">
        <v>12</v>
      </c>
      <c r="G90" s="411">
        <v>4000</v>
      </c>
      <c r="H90" s="291"/>
      <c r="I90" s="382"/>
      <c r="J90" s="12">
        <f>H90*I90+H90</f>
        <v>0</v>
      </c>
      <c r="K90" s="11">
        <f>G90*H90</f>
        <v>0</v>
      </c>
      <c r="L90" s="12">
        <f>M90-K90</f>
        <v>0</v>
      </c>
      <c r="M90" s="198">
        <f>G90*J90</f>
        <v>0</v>
      </c>
      <c r="N90" s="383" t="s">
        <v>211</v>
      </c>
    </row>
    <row r="91" spans="1:14" s="9" customFormat="1" x14ac:dyDescent="0.2">
      <c r="A91" s="5"/>
      <c r="B91" s="184"/>
      <c r="C91" s="184"/>
      <c r="D91" s="31"/>
      <c r="E91" s="31"/>
      <c r="F91" s="32"/>
      <c r="G91" s="6"/>
      <c r="H91" s="238" t="s">
        <v>15</v>
      </c>
      <c r="I91" s="497"/>
      <c r="J91" s="497"/>
      <c r="K91" s="416">
        <f>SUM(K88:K90)</f>
        <v>0</v>
      </c>
      <c r="L91" s="249">
        <f>SUM(L88:L90)</f>
        <v>0</v>
      </c>
      <c r="M91" s="249">
        <f>SUM(M88:M90)</f>
        <v>0</v>
      </c>
      <c r="N91" s="489"/>
    </row>
    <row r="92" spans="1:14" s="9" customFormat="1" x14ac:dyDescent="0.2">
      <c r="A92" s="33"/>
      <c r="B92" s="185"/>
      <c r="C92" s="185"/>
      <c r="D92" s="112"/>
      <c r="E92" s="112"/>
      <c r="F92" s="113"/>
      <c r="G92" s="35"/>
      <c r="H92" s="531"/>
      <c r="I92" s="36"/>
      <c r="J92" s="36"/>
      <c r="K92" s="538"/>
      <c r="L92" s="539"/>
      <c r="M92" s="520"/>
      <c r="N92" s="119"/>
    </row>
    <row r="93" spans="1:14" s="9" customFormat="1" ht="12" x14ac:dyDescent="0.2">
      <c r="A93" s="33"/>
      <c r="B93" s="191"/>
      <c r="C93" s="191"/>
      <c r="D93" s="114"/>
      <c r="E93" s="114"/>
      <c r="F93" s="34"/>
      <c r="G93" s="35"/>
      <c r="H93" s="126"/>
      <c r="I93" s="36"/>
      <c r="J93" s="36"/>
      <c r="K93" s="535"/>
      <c r="L93" s="536"/>
      <c r="M93" s="537"/>
      <c r="N93" s="119"/>
    </row>
    <row r="94" spans="1:14" s="9" customFormat="1" ht="12" x14ac:dyDescent="0.2">
      <c r="A94" s="5"/>
      <c r="B94" s="448" t="s">
        <v>282</v>
      </c>
      <c r="C94" s="448"/>
      <c r="D94" s="449"/>
      <c r="E94" s="449"/>
      <c r="F94" s="450"/>
      <c r="G94" s="6"/>
      <c r="H94" s="231"/>
      <c r="I94" s="232"/>
      <c r="J94" s="232"/>
      <c r="K94" s="7"/>
      <c r="L94" s="8"/>
      <c r="M94" s="200"/>
      <c r="N94" s="489"/>
    </row>
    <row r="95" spans="1:14" s="9" customFormat="1" ht="36" x14ac:dyDescent="0.2">
      <c r="A95" s="183" t="s">
        <v>0</v>
      </c>
      <c r="B95" s="183" t="s">
        <v>1</v>
      </c>
      <c r="C95" s="183" t="s">
        <v>359</v>
      </c>
      <c r="D95" s="222" t="s">
        <v>2</v>
      </c>
      <c r="E95" s="22" t="s">
        <v>141</v>
      </c>
      <c r="F95" s="183" t="s">
        <v>3</v>
      </c>
      <c r="G95" s="223" t="s">
        <v>4</v>
      </c>
      <c r="H95" s="224" t="s">
        <v>5</v>
      </c>
      <c r="I95" s="225" t="s">
        <v>6</v>
      </c>
      <c r="J95" s="10" t="s">
        <v>88</v>
      </c>
      <c r="K95" s="226" t="s">
        <v>7</v>
      </c>
      <c r="L95" s="224" t="s">
        <v>8</v>
      </c>
      <c r="M95" s="224" t="s">
        <v>9</v>
      </c>
      <c r="N95" s="227" t="s">
        <v>10</v>
      </c>
    </row>
    <row r="96" spans="1:14" s="9" customFormat="1" ht="48" x14ac:dyDescent="0.2">
      <c r="A96" s="451">
        <v>1</v>
      </c>
      <c r="B96" s="241" t="s">
        <v>134</v>
      </c>
      <c r="C96" s="445"/>
      <c r="D96" s="452"/>
      <c r="E96" s="452"/>
      <c r="F96" s="424" t="s">
        <v>12</v>
      </c>
      <c r="G96" s="428">
        <v>100</v>
      </c>
      <c r="H96" s="291"/>
      <c r="I96" s="382"/>
      <c r="J96" s="12">
        <f t="shared" ref="J96:J98" si="32">H96*I96+H96</f>
        <v>0</v>
      </c>
      <c r="K96" s="11">
        <f t="shared" ref="K96:K98" si="33">G96*H96</f>
        <v>0</v>
      </c>
      <c r="L96" s="12">
        <f t="shared" ref="L96:L98" si="34">M96-K96</f>
        <v>0</v>
      </c>
      <c r="M96" s="198">
        <f t="shared" ref="M96:M98" si="35">G96*J96</f>
        <v>0</v>
      </c>
      <c r="N96" s="383" t="s">
        <v>198</v>
      </c>
    </row>
    <row r="97" spans="1:14" s="9" customFormat="1" ht="144" x14ac:dyDescent="0.2">
      <c r="A97" s="451">
        <v>2</v>
      </c>
      <c r="B97" s="260" t="s">
        <v>205</v>
      </c>
      <c r="C97" s="260" t="s">
        <v>372</v>
      </c>
      <c r="D97" s="452"/>
      <c r="E97" s="452"/>
      <c r="F97" s="424" t="s">
        <v>12</v>
      </c>
      <c r="G97" s="428">
        <v>50</v>
      </c>
      <c r="H97" s="291"/>
      <c r="I97" s="382"/>
      <c r="J97" s="12">
        <f t="shared" si="32"/>
        <v>0</v>
      </c>
      <c r="K97" s="11">
        <f t="shared" si="33"/>
        <v>0</v>
      </c>
      <c r="L97" s="12">
        <f t="shared" si="34"/>
        <v>0</v>
      </c>
      <c r="M97" s="198">
        <f t="shared" si="35"/>
        <v>0</v>
      </c>
      <c r="N97" s="383" t="s">
        <v>198</v>
      </c>
    </row>
    <row r="98" spans="1:14" s="9" customFormat="1" ht="36" x14ac:dyDescent="0.2">
      <c r="A98" s="451">
        <v>3</v>
      </c>
      <c r="B98" s="241" t="s">
        <v>106</v>
      </c>
      <c r="C98" s="445"/>
      <c r="D98" s="452"/>
      <c r="E98" s="452"/>
      <c r="F98" s="424" t="s">
        <v>12</v>
      </c>
      <c r="G98" s="428">
        <v>100</v>
      </c>
      <c r="H98" s="291"/>
      <c r="I98" s="382"/>
      <c r="J98" s="12">
        <f t="shared" si="32"/>
        <v>0</v>
      </c>
      <c r="K98" s="11">
        <f t="shared" si="33"/>
        <v>0</v>
      </c>
      <c r="L98" s="12">
        <f t="shared" si="34"/>
        <v>0</v>
      </c>
      <c r="M98" s="198">
        <f t="shared" si="35"/>
        <v>0</v>
      </c>
      <c r="N98" s="383" t="s">
        <v>198</v>
      </c>
    </row>
    <row r="99" spans="1:14" s="9" customFormat="1" x14ac:dyDescent="0.2">
      <c r="A99" s="5"/>
      <c r="B99" s="453"/>
      <c r="C99" s="453"/>
      <c r="D99" s="450"/>
      <c r="E99" s="450"/>
      <c r="F99" s="246"/>
      <c r="G99" s="6"/>
      <c r="H99" s="305" t="s">
        <v>15</v>
      </c>
      <c r="I99" s="497"/>
      <c r="J99" s="497"/>
      <c r="K99" s="504">
        <f>SUM(K96:K98)</f>
        <v>0</v>
      </c>
      <c r="L99" s="454">
        <f>SUM(L96:L98)</f>
        <v>0</v>
      </c>
      <c r="M99" s="454">
        <f>SUM(M96:M98)</f>
        <v>0</v>
      </c>
      <c r="N99" s="489"/>
    </row>
    <row r="100" spans="1:14" s="9" customFormat="1" ht="12" x14ac:dyDescent="0.2">
      <c r="A100" s="33"/>
      <c r="B100" s="191"/>
      <c r="C100" s="191"/>
      <c r="D100" s="114"/>
      <c r="E100" s="114"/>
      <c r="F100" s="34"/>
      <c r="G100" s="35"/>
      <c r="H100" s="126"/>
      <c r="I100" s="36"/>
      <c r="J100" s="36"/>
      <c r="K100" s="535"/>
      <c r="L100" s="536"/>
      <c r="M100" s="537"/>
      <c r="N100" s="119"/>
    </row>
    <row r="101" spans="1:14" s="9" customFormat="1" ht="12" x14ac:dyDescent="0.2">
      <c r="A101" s="33"/>
      <c r="B101" s="191"/>
      <c r="C101" s="191"/>
      <c r="D101" s="114"/>
      <c r="E101" s="114"/>
      <c r="F101" s="114"/>
      <c r="G101" s="35"/>
      <c r="H101" s="172"/>
      <c r="I101" s="36"/>
      <c r="J101" s="36"/>
      <c r="K101" s="36"/>
      <c r="L101" s="527"/>
      <c r="M101" s="528"/>
      <c r="N101" s="119"/>
    </row>
    <row r="102" spans="1:14" s="9" customFormat="1" ht="12" x14ac:dyDescent="0.2">
      <c r="A102" s="5"/>
      <c r="B102" s="435" t="s">
        <v>283</v>
      </c>
      <c r="C102" s="435"/>
      <c r="D102" s="436"/>
      <c r="E102" s="436"/>
      <c r="F102" s="437"/>
      <c r="G102" s="438"/>
      <c r="H102" s="231"/>
      <c r="I102" s="232"/>
      <c r="J102" s="232"/>
      <c r="K102" s="7"/>
      <c r="L102" s="8"/>
      <c r="M102" s="200"/>
      <c r="N102" s="489"/>
    </row>
    <row r="103" spans="1:14" s="16" customFormat="1" ht="36" x14ac:dyDescent="0.2">
      <c r="A103" s="183" t="s">
        <v>0</v>
      </c>
      <c r="B103" s="183" t="s">
        <v>1</v>
      </c>
      <c r="C103" s="183" t="s">
        <v>359</v>
      </c>
      <c r="D103" s="222" t="s">
        <v>2</v>
      </c>
      <c r="E103" s="22" t="s">
        <v>141</v>
      </c>
      <c r="F103" s="183" t="s">
        <v>3</v>
      </c>
      <c r="G103" s="223" t="s">
        <v>4</v>
      </c>
      <c r="H103" s="224" t="s">
        <v>5</v>
      </c>
      <c r="I103" s="225" t="s">
        <v>6</v>
      </c>
      <c r="J103" s="10" t="s">
        <v>88</v>
      </c>
      <c r="K103" s="226" t="s">
        <v>7</v>
      </c>
      <c r="L103" s="224" t="s">
        <v>8</v>
      </c>
      <c r="M103" s="224" t="s">
        <v>9</v>
      </c>
      <c r="N103" s="227" t="s">
        <v>10</v>
      </c>
    </row>
    <row r="104" spans="1:14" s="9" customFormat="1" ht="22.5" customHeight="1" x14ac:dyDescent="0.2">
      <c r="A104" s="444">
        <v>1</v>
      </c>
      <c r="B104" s="260" t="s">
        <v>30</v>
      </c>
      <c r="C104" s="260"/>
      <c r="D104" s="541"/>
      <c r="E104" s="446"/>
      <c r="F104" s="444" t="s">
        <v>12</v>
      </c>
      <c r="G104" s="428">
        <v>10</v>
      </c>
      <c r="H104" s="462"/>
      <c r="I104" s="29"/>
      <c r="J104" s="12">
        <f t="shared" ref="J104:J108" si="36">H104*I104+H104</f>
        <v>0</v>
      </c>
      <c r="K104" s="11">
        <f t="shared" ref="K104:K108" si="37">G104*H104</f>
        <v>0</v>
      </c>
      <c r="L104" s="12">
        <f t="shared" ref="L104:L108" si="38">M104-K104</f>
        <v>0</v>
      </c>
      <c r="M104" s="198">
        <f t="shared" ref="M104:M108" si="39">G104*J104</f>
        <v>0</v>
      </c>
      <c r="N104" s="708" t="s">
        <v>198</v>
      </c>
    </row>
    <row r="105" spans="1:14" s="9" customFormat="1" ht="22.5" customHeight="1" x14ac:dyDescent="0.2">
      <c r="A105" s="444">
        <v>2</v>
      </c>
      <c r="B105" s="260" t="s">
        <v>31</v>
      </c>
      <c r="C105" s="260"/>
      <c r="D105" s="541"/>
      <c r="E105" s="446"/>
      <c r="F105" s="444" t="s">
        <v>12</v>
      </c>
      <c r="G105" s="428">
        <v>10</v>
      </c>
      <c r="H105" s="462"/>
      <c r="I105" s="29"/>
      <c r="J105" s="12">
        <f t="shared" si="36"/>
        <v>0</v>
      </c>
      <c r="K105" s="11">
        <f t="shared" si="37"/>
        <v>0</v>
      </c>
      <c r="L105" s="12">
        <f t="shared" si="38"/>
        <v>0</v>
      </c>
      <c r="M105" s="198">
        <f t="shared" si="39"/>
        <v>0</v>
      </c>
      <c r="N105" s="708" t="s">
        <v>198</v>
      </c>
    </row>
    <row r="106" spans="1:14" s="9" customFormat="1" ht="22.5" customHeight="1" x14ac:dyDescent="0.2">
      <c r="A106" s="444">
        <v>3</v>
      </c>
      <c r="B106" s="260" t="s">
        <v>29</v>
      </c>
      <c r="C106" s="260"/>
      <c r="D106" s="541"/>
      <c r="E106" s="446"/>
      <c r="F106" s="444" t="s">
        <v>12</v>
      </c>
      <c r="G106" s="428">
        <v>10</v>
      </c>
      <c r="H106" s="462"/>
      <c r="I106" s="29"/>
      <c r="J106" s="12">
        <f t="shared" si="36"/>
        <v>0</v>
      </c>
      <c r="K106" s="11">
        <f t="shared" si="37"/>
        <v>0</v>
      </c>
      <c r="L106" s="12">
        <f t="shared" si="38"/>
        <v>0</v>
      </c>
      <c r="M106" s="198">
        <f t="shared" si="39"/>
        <v>0</v>
      </c>
      <c r="N106" s="708" t="s">
        <v>198</v>
      </c>
    </row>
    <row r="107" spans="1:14" s="9" customFormat="1" ht="60" x14ac:dyDescent="0.2">
      <c r="A107" s="444">
        <v>4</v>
      </c>
      <c r="B107" s="260" t="s">
        <v>203</v>
      </c>
      <c r="C107" s="260" t="s">
        <v>373</v>
      </c>
      <c r="D107" s="541"/>
      <c r="E107" s="446"/>
      <c r="F107" s="444" t="s">
        <v>12</v>
      </c>
      <c r="G107" s="428">
        <v>20</v>
      </c>
      <c r="H107" s="462"/>
      <c r="I107" s="29"/>
      <c r="J107" s="12">
        <f t="shared" si="36"/>
        <v>0</v>
      </c>
      <c r="K107" s="11">
        <f t="shared" si="37"/>
        <v>0</v>
      </c>
      <c r="L107" s="12">
        <f t="shared" si="38"/>
        <v>0</v>
      </c>
      <c r="M107" s="198">
        <f t="shared" si="39"/>
        <v>0</v>
      </c>
      <c r="N107" s="708" t="s">
        <v>198</v>
      </c>
    </row>
    <row r="108" spans="1:14" s="9" customFormat="1" ht="22.5" customHeight="1" x14ac:dyDescent="0.2">
      <c r="A108" s="444">
        <v>5</v>
      </c>
      <c r="B108" s="260" t="s">
        <v>204</v>
      </c>
      <c r="C108" s="260" t="s">
        <v>374</v>
      </c>
      <c r="D108" s="541"/>
      <c r="E108" s="446"/>
      <c r="F108" s="444" t="s">
        <v>12</v>
      </c>
      <c r="G108" s="428">
        <v>40</v>
      </c>
      <c r="H108" s="462"/>
      <c r="I108" s="29"/>
      <c r="J108" s="12">
        <f t="shared" si="36"/>
        <v>0</v>
      </c>
      <c r="K108" s="11">
        <f t="shared" si="37"/>
        <v>0</v>
      </c>
      <c r="L108" s="12">
        <f t="shared" si="38"/>
        <v>0</v>
      </c>
      <c r="M108" s="198">
        <f t="shared" si="39"/>
        <v>0</v>
      </c>
      <c r="N108" s="708" t="s">
        <v>198</v>
      </c>
    </row>
    <row r="109" spans="1:14" s="9" customFormat="1" x14ac:dyDescent="0.2">
      <c r="A109" s="5"/>
      <c r="B109" s="447"/>
      <c r="C109" s="447"/>
      <c r="D109" s="230"/>
      <c r="E109" s="230"/>
      <c r="F109" s="246"/>
      <c r="G109" s="6"/>
      <c r="H109" s="238" t="s">
        <v>15</v>
      </c>
      <c r="I109" s="497"/>
      <c r="J109" s="497"/>
      <c r="K109" s="416">
        <f>SUM(K104:K108)</f>
        <v>0</v>
      </c>
      <c r="L109" s="249">
        <f>SUM(L104:L108)</f>
        <v>0</v>
      </c>
      <c r="M109" s="249">
        <f>SUM(M104:M108)</f>
        <v>0</v>
      </c>
      <c r="N109" s="506"/>
    </row>
    <row r="110" spans="1:14" s="9" customFormat="1" ht="12" x14ac:dyDescent="0.2">
      <c r="A110" s="33"/>
      <c r="B110" s="186"/>
      <c r="C110" s="186"/>
      <c r="D110" s="98"/>
      <c r="E110" s="98"/>
      <c r="F110" s="34"/>
      <c r="G110" s="35"/>
      <c r="H110" s="540"/>
      <c r="I110" s="36"/>
      <c r="J110" s="36"/>
      <c r="K110" s="535"/>
      <c r="L110" s="536"/>
      <c r="M110" s="537"/>
      <c r="N110" s="119"/>
    </row>
    <row r="111" spans="1:14" s="9" customFormat="1" ht="12" x14ac:dyDescent="0.2">
      <c r="A111" s="33"/>
      <c r="B111" s="186"/>
      <c r="C111" s="186"/>
      <c r="D111" s="98"/>
      <c r="E111" s="98"/>
      <c r="F111" s="34"/>
      <c r="G111" s="35"/>
      <c r="H111" s="540"/>
      <c r="I111" s="36"/>
      <c r="J111" s="36"/>
      <c r="K111" s="535"/>
      <c r="L111" s="536"/>
      <c r="M111" s="537"/>
      <c r="N111" s="119"/>
    </row>
    <row r="112" spans="1:14" s="9" customFormat="1" ht="12" x14ac:dyDescent="0.2">
      <c r="A112" s="5"/>
      <c r="B112" s="435" t="s">
        <v>284</v>
      </c>
      <c r="C112" s="435"/>
      <c r="D112" s="436"/>
      <c r="E112" s="436"/>
      <c r="F112" s="437"/>
      <c r="G112" s="438"/>
      <c r="H112" s="231"/>
      <c r="I112" s="232"/>
      <c r="J112" s="232"/>
      <c r="K112" s="7"/>
      <c r="L112" s="8"/>
      <c r="M112" s="200"/>
      <c r="N112" s="489"/>
    </row>
    <row r="113" spans="1:14" s="9" customFormat="1" ht="36" x14ac:dyDescent="0.2">
      <c r="A113" s="183" t="s">
        <v>0</v>
      </c>
      <c r="B113" s="183" t="s">
        <v>1</v>
      </c>
      <c r="C113" s="183" t="s">
        <v>359</v>
      </c>
      <c r="D113" s="222" t="s">
        <v>2</v>
      </c>
      <c r="E113" s="22" t="s">
        <v>141</v>
      </c>
      <c r="F113" s="183" t="s">
        <v>3</v>
      </c>
      <c r="G113" s="223" t="s">
        <v>4</v>
      </c>
      <c r="H113" s="224" t="s">
        <v>5</v>
      </c>
      <c r="I113" s="225" t="s">
        <v>6</v>
      </c>
      <c r="J113" s="10" t="s">
        <v>88</v>
      </c>
      <c r="K113" s="226" t="s">
        <v>7</v>
      </c>
      <c r="L113" s="224" t="s">
        <v>8</v>
      </c>
      <c r="M113" s="224" t="s">
        <v>9</v>
      </c>
      <c r="N113" s="227" t="s">
        <v>10</v>
      </c>
    </row>
    <row r="114" spans="1:14" s="9" customFormat="1" ht="84" x14ac:dyDescent="0.2">
      <c r="A114" s="439" t="s">
        <v>11</v>
      </c>
      <c r="B114" s="440" t="s">
        <v>324</v>
      </c>
      <c r="C114" s="716" t="s">
        <v>375</v>
      </c>
      <c r="D114" s="542"/>
      <c r="E114" s="441"/>
      <c r="F114" s="439" t="s">
        <v>12</v>
      </c>
      <c r="G114" s="442">
        <v>300</v>
      </c>
      <c r="H114" s="443"/>
      <c r="I114" s="29"/>
      <c r="J114" s="12">
        <f t="shared" ref="J114:J115" si="40">H114*I114+H114</f>
        <v>0</v>
      </c>
      <c r="K114" s="11">
        <f t="shared" ref="K114:K115" si="41">G114*H114</f>
        <v>0</v>
      </c>
      <c r="L114" s="12">
        <f t="shared" ref="L114:L115" si="42">M114-K114</f>
        <v>0</v>
      </c>
      <c r="M114" s="198">
        <f t="shared" ref="M114:M115" si="43">G114*J114</f>
        <v>0</v>
      </c>
      <c r="N114" s="506" t="s">
        <v>149</v>
      </c>
    </row>
    <row r="115" spans="1:14" s="9" customFormat="1" ht="60" x14ac:dyDescent="0.2">
      <c r="A115" s="444" t="s">
        <v>13</v>
      </c>
      <c r="B115" s="445" t="s">
        <v>325</v>
      </c>
      <c r="C115" s="241" t="s">
        <v>376</v>
      </c>
      <c r="D115" s="541"/>
      <c r="E115" s="446"/>
      <c r="F115" s="444" t="s">
        <v>12</v>
      </c>
      <c r="G115" s="428">
        <v>30</v>
      </c>
      <c r="H115" s="291"/>
      <c r="I115" s="382"/>
      <c r="J115" s="12">
        <f t="shared" si="40"/>
        <v>0</v>
      </c>
      <c r="K115" s="11">
        <f t="shared" si="41"/>
        <v>0</v>
      </c>
      <c r="L115" s="12">
        <f t="shared" si="42"/>
        <v>0</v>
      </c>
      <c r="M115" s="198">
        <f t="shared" si="43"/>
        <v>0</v>
      </c>
      <c r="N115" s="506" t="s">
        <v>198</v>
      </c>
    </row>
    <row r="116" spans="1:14" s="9" customFormat="1" x14ac:dyDescent="0.2">
      <c r="A116" s="5"/>
      <c r="B116" s="447"/>
      <c r="C116" s="447"/>
      <c r="D116" s="230"/>
      <c r="E116" s="230"/>
      <c r="F116" s="246"/>
      <c r="G116" s="6"/>
      <c r="H116" s="238" t="s">
        <v>15</v>
      </c>
      <c r="I116" s="497"/>
      <c r="J116" s="497"/>
      <c r="K116" s="416">
        <f>SUM(K114:K115)</f>
        <v>0</v>
      </c>
      <c r="L116" s="249">
        <f>SUM(L114:L115)</f>
        <v>0</v>
      </c>
      <c r="M116" s="249">
        <f>SUM(M114:M115)</f>
        <v>0</v>
      </c>
      <c r="N116" s="506"/>
    </row>
    <row r="117" spans="1:14" s="9" customFormat="1" ht="12" x14ac:dyDescent="0.2">
      <c r="A117" s="33"/>
      <c r="B117" s="543"/>
      <c r="C117" s="543"/>
      <c r="D117" s="34"/>
      <c r="E117" s="34"/>
      <c r="F117" s="34"/>
      <c r="G117" s="529"/>
      <c r="H117" s="530"/>
      <c r="I117" s="36"/>
      <c r="J117" s="36"/>
      <c r="K117" s="36"/>
      <c r="L117" s="527"/>
      <c r="M117" s="528"/>
      <c r="N117" s="119"/>
    </row>
    <row r="118" spans="1:14" x14ac:dyDescent="0.2">
      <c r="A118" s="89"/>
      <c r="B118" s="100"/>
      <c r="C118" s="100"/>
      <c r="D118" s="89"/>
      <c r="E118" s="89"/>
      <c r="F118" s="89"/>
      <c r="G118" s="96"/>
      <c r="H118" s="171"/>
      <c r="I118" s="89"/>
      <c r="J118" s="97"/>
      <c r="K118" s="97"/>
      <c r="L118" s="97"/>
      <c r="M118" s="515"/>
      <c r="N118" s="516"/>
    </row>
    <row r="119" spans="1:14" s="38" customFormat="1" x14ac:dyDescent="0.2">
      <c r="A119" s="292"/>
      <c r="B119" s="293" t="s">
        <v>285</v>
      </c>
      <c r="C119" s="293"/>
      <c r="D119" s="37"/>
      <c r="E119" s="37"/>
      <c r="F119" s="37"/>
      <c r="G119" s="294"/>
      <c r="H119" s="196"/>
      <c r="I119" s="295"/>
      <c r="J119" s="43"/>
      <c r="K119" s="296"/>
      <c r="L119" s="297"/>
      <c r="M119" s="200"/>
      <c r="N119" s="387"/>
    </row>
    <row r="120" spans="1:14" s="37" customFormat="1" ht="36" x14ac:dyDescent="0.2">
      <c r="A120" s="183" t="s">
        <v>0</v>
      </c>
      <c r="B120" s="183" t="s">
        <v>1</v>
      </c>
      <c r="C120" s="183" t="s">
        <v>359</v>
      </c>
      <c r="D120" s="222" t="s">
        <v>2</v>
      </c>
      <c r="E120" s="22" t="s">
        <v>141</v>
      </c>
      <c r="F120" s="183" t="s">
        <v>3</v>
      </c>
      <c r="G120" s="223" t="s">
        <v>4</v>
      </c>
      <c r="H120" s="224" t="s">
        <v>5</v>
      </c>
      <c r="I120" s="225" t="s">
        <v>6</v>
      </c>
      <c r="J120" s="10" t="s">
        <v>88</v>
      </c>
      <c r="K120" s="226" t="s">
        <v>7</v>
      </c>
      <c r="L120" s="224" t="s">
        <v>8</v>
      </c>
      <c r="M120" s="224" t="s">
        <v>9</v>
      </c>
      <c r="N120" s="227" t="s">
        <v>10</v>
      </c>
    </row>
    <row r="121" spans="1:14" s="39" customFormat="1" ht="24" x14ac:dyDescent="0.2">
      <c r="A121" s="298">
        <v>1</v>
      </c>
      <c r="B121" s="486" t="s">
        <v>168</v>
      </c>
      <c r="C121" s="252"/>
      <c r="D121" s="446"/>
      <c r="E121" s="302"/>
      <c r="F121" s="302" t="s">
        <v>33</v>
      </c>
      <c r="G121" s="415">
        <v>500</v>
      </c>
      <c r="H121" s="238"/>
      <c r="I121" s="243"/>
      <c r="J121" s="12">
        <f t="shared" ref="J121:J146" si="44">H121*I121+H121</f>
        <v>0</v>
      </c>
      <c r="K121" s="11">
        <f t="shared" ref="K121:K146" si="45">G121*H121</f>
        <v>0</v>
      </c>
      <c r="L121" s="12">
        <f t="shared" ref="L121:L146" si="46">M121-K121</f>
        <v>0</v>
      </c>
      <c r="M121" s="198">
        <f t="shared" ref="M121:M146" si="47">G121*J121</f>
        <v>0</v>
      </c>
      <c r="N121" s="505" t="s">
        <v>211</v>
      </c>
    </row>
    <row r="122" spans="1:14" s="39" customFormat="1" ht="77.25" customHeight="1" x14ac:dyDescent="0.2">
      <c r="A122" s="298">
        <v>2</v>
      </c>
      <c r="B122" s="252" t="s">
        <v>256</v>
      </c>
      <c r="C122" s="252" t="s">
        <v>377</v>
      </c>
      <c r="D122" s="697"/>
      <c r="E122" s="506"/>
      <c r="F122" s="506" t="s">
        <v>12</v>
      </c>
      <c r="G122" s="415">
        <v>600</v>
      </c>
      <c r="H122" s="238"/>
      <c r="I122" s="243"/>
      <c r="J122" s="12">
        <f t="shared" si="44"/>
        <v>0</v>
      </c>
      <c r="K122" s="11">
        <f t="shared" si="45"/>
        <v>0</v>
      </c>
      <c r="L122" s="12">
        <f t="shared" si="46"/>
        <v>0</v>
      </c>
      <c r="M122" s="198">
        <f t="shared" si="47"/>
        <v>0</v>
      </c>
      <c r="N122" s="505" t="s">
        <v>142</v>
      </c>
    </row>
    <row r="123" spans="1:14" s="39" customFormat="1" ht="54.75" customHeight="1" x14ac:dyDescent="0.2">
      <c r="A123" s="298">
        <v>3</v>
      </c>
      <c r="B123" s="252" t="s">
        <v>257</v>
      </c>
      <c r="C123" s="252" t="s">
        <v>377</v>
      </c>
      <c r="D123" s="697"/>
      <c r="E123" s="506"/>
      <c r="F123" s="506" t="s">
        <v>12</v>
      </c>
      <c r="G123" s="415">
        <v>1500</v>
      </c>
      <c r="H123" s="238"/>
      <c r="I123" s="243"/>
      <c r="J123" s="12">
        <f t="shared" si="44"/>
        <v>0</v>
      </c>
      <c r="K123" s="11">
        <f t="shared" si="45"/>
        <v>0</v>
      </c>
      <c r="L123" s="12">
        <f t="shared" si="46"/>
        <v>0</v>
      </c>
      <c r="M123" s="198">
        <f t="shared" si="47"/>
        <v>0</v>
      </c>
      <c r="N123" s="505" t="s">
        <v>142</v>
      </c>
    </row>
    <row r="124" spans="1:14" s="39" customFormat="1" ht="54" customHeight="1" x14ac:dyDescent="0.2">
      <c r="A124" s="298">
        <v>4</v>
      </c>
      <c r="B124" s="252" t="s">
        <v>258</v>
      </c>
      <c r="C124" s="252" t="s">
        <v>377</v>
      </c>
      <c r="D124" s="697"/>
      <c r="E124" s="506"/>
      <c r="F124" s="506" t="s">
        <v>12</v>
      </c>
      <c r="G124" s="415">
        <v>300</v>
      </c>
      <c r="H124" s="238"/>
      <c r="I124" s="243"/>
      <c r="J124" s="12">
        <f t="shared" si="44"/>
        <v>0</v>
      </c>
      <c r="K124" s="11">
        <f t="shared" si="45"/>
        <v>0</v>
      </c>
      <c r="L124" s="12">
        <f t="shared" si="46"/>
        <v>0</v>
      </c>
      <c r="M124" s="198">
        <f t="shared" si="47"/>
        <v>0</v>
      </c>
      <c r="N124" s="505" t="s">
        <v>142</v>
      </c>
    </row>
    <row r="125" spans="1:14" s="39" customFormat="1" ht="12" x14ac:dyDescent="0.2">
      <c r="A125" s="298">
        <v>5</v>
      </c>
      <c r="B125" s="252" t="s">
        <v>36</v>
      </c>
      <c r="C125" s="252"/>
      <c r="D125" s="697"/>
      <c r="E125" s="506"/>
      <c r="F125" s="506" t="s">
        <v>12</v>
      </c>
      <c r="G125" s="415">
        <v>30</v>
      </c>
      <c r="H125" s="238"/>
      <c r="I125" s="243"/>
      <c r="J125" s="12">
        <f t="shared" si="44"/>
        <v>0</v>
      </c>
      <c r="K125" s="11">
        <f t="shared" si="45"/>
        <v>0</v>
      </c>
      <c r="L125" s="12">
        <f t="shared" si="46"/>
        <v>0</v>
      </c>
      <c r="M125" s="198">
        <f t="shared" si="47"/>
        <v>0</v>
      </c>
      <c r="N125" s="505" t="s">
        <v>198</v>
      </c>
    </row>
    <row r="126" spans="1:14" s="39" customFormat="1" ht="12" x14ac:dyDescent="0.2">
      <c r="A126" s="298">
        <v>6</v>
      </c>
      <c r="B126" s="252" t="s">
        <v>227</v>
      </c>
      <c r="C126" s="252"/>
      <c r="D126" s="446"/>
      <c r="E126" s="506"/>
      <c r="F126" s="506" t="s">
        <v>20</v>
      </c>
      <c r="G126" s="415">
        <v>200</v>
      </c>
      <c r="H126" s="238"/>
      <c r="I126" s="243"/>
      <c r="J126" s="12">
        <f t="shared" si="44"/>
        <v>0</v>
      </c>
      <c r="K126" s="11">
        <f t="shared" si="45"/>
        <v>0</v>
      </c>
      <c r="L126" s="12">
        <f t="shared" si="46"/>
        <v>0</v>
      </c>
      <c r="M126" s="198">
        <f t="shared" si="47"/>
        <v>0</v>
      </c>
      <c r="N126" s="505" t="s">
        <v>198</v>
      </c>
    </row>
    <row r="127" spans="1:14" s="39" customFormat="1" ht="60" x14ac:dyDescent="0.2">
      <c r="A127" s="298">
        <v>7</v>
      </c>
      <c r="B127" s="252" t="s">
        <v>350</v>
      </c>
      <c r="C127" s="252"/>
      <c r="D127" s="697"/>
      <c r="E127" s="506"/>
      <c r="F127" s="506" t="s">
        <v>20</v>
      </c>
      <c r="G127" s="415">
        <v>250</v>
      </c>
      <c r="H127" s="238"/>
      <c r="I127" s="243"/>
      <c r="J127" s="12">
        <f t="shared" si="44"/>
        <v>0</v>
      </c>
      <c r="K127" s="11">
        <f t="shared" si="45"/>
        <v>0</v>
      </c>
      <c r="L127" s="12">
        <f t="shared" si="46"/>
        <v>0</v>
      </c>
      <c r="M127" s="198">
        <f t="shared" si="47"/>
        <v>0</v>
      </c>
      <c r="N127" s="505" t="s">
        <v>198</v>
      </c>
    </row>
    <row r="128" spans="1:14" s="39" customFormat="1" ht="12" customHeight="1" x14ac:dyDescent="0.2">
      <c r="A128" s="298">
        <v>8</v>
      </c>
      <c r="B128" s="252" t="s">
        <v>37</v>
      </c>
      <c r="C128" s="743" t="s">
        <v>378</v>
      </c>
      <c r="D128" s="697"/>
      <c r="E128" s="506"/>
      <c r="F128" s="506" t="s">
        <v>20</v>
      </c>
      <c r="G128" s="415">
        <v>100</v>
      </c>
      <c r="H128" s="238"/>
      <c r="I128" s="243"/>
      <c r="J128" s="12">
        <f t="shared" si="44"/>
        <v>0</v>
      </c>
      <c r="K128" s="11">
        <f t="shared" si="45"/>
        <v>0</v>
      </c>
      <c r="L128" s="12">
        <f t="shared" si="46"/>
        <v>0</v>
      </c>
      <c r="M128" s="198">
        <f t="shared" si="47"/>
        <v>0</v>
      </c>
      <c r="N128" s="505" t="s">
        <v>211</v>
      </c>
    </row>
    <row r="129" spans="1:14" s="39" customFormat="1" ht="12" x14ac:dyDescent="0.2">
      <c r="A129" s="298">
        <v>9</v>
      </c>
      <c r="B129" s="252" t="s">
        <v>354</v>
      </c>
      <c r="C129" s="744"/>
      <c r="D129" s="697"/>
      <c r="E129" s="506"/>
      <c r="F129" s="506" t="s">
        <v>20</v>
      </c>
      <c r="G129" s="415">
        <v>25</v>
      </c>
      <c r="H129" s="238"/>
      <c r="I129" s="243"/>
      <c r="J129" s="12">
        <f t="shared" si="44"/>
        <v>0</v>
      </c>
      <c r="K129" s="11">
        <f t="shared" si="45"/>
        <v>0</v>
      </c>
      <c r="L129" s="12">
        <f t="shared" si="46"/>
        <v>0</v>
      </c>
      <c r="M129" s="198">
        <f t="shared" si="47"/>
        <v>0</v>
      </c>
      <c r="N129" s="505" t="s">
        <v>198</v>
      </c>
    </row>
    <row r="130" spans="1:14" s="39" customFormat="1" ht="12" x14ac:dyDescent="0.2">
      <c r="A130" s="298">
        <v>10</v>
      </c>
      <c r="B130" s="252" t="s">
        <v>357</v>
      </c>
      <c r="C130" s="744"/>
      <c r="D130" s="697"/>
      <c r="E130" s="506"/>
      <c r="F130" s="506" t="s">
        <v>33</v>
      </c>
      <c r="G130" s="415">
        <v>300</v>
      </c>
      <c r="H130" s="238"/>
      <c r="I130" s="243"/>
      <c r="J130" s="12">
        <f t="shared" si="44"/>
        <v>0</v>
      </c>
      <c r="K130" s="11">
        <f t="shared" si="45"/>
        <v>0</v>
      </c>
      <c r="L130" s="12">
        <f t="shared" si="46"/>
        <v>0</v>
      </c>
      <c r="M130" s="198">
        <f t="shared" si="47"/>
        <v>0</v>
      </c>
      <c r="N130" s="505" t="s">
        <v>198</v>
      </c>
    </row>
    <row r="131" spans="1:14" s="39" customFormat="1" ht="12" x14ac:dyDescent="0.2">
      <c r="A131" s="298">
        <v>11</v>
      </c>
      <c r="B131" s="252" t="s">
        <v>38</v>
      </c>
      <c r="C131" s="744"/>
      <c r="D131" s="697"/>
      <c r="E131" s="506"/>
      <c r="F131" s="506" t="s">
        <v>20</v>
      </c>
      <c r="G131" s="415">
        <v>10</v>
      </c>
      <c r="H131" s="238"/>
      <c r="I131" s="243"/>
      <c r="J131" s="12">
        <f t="shared" si="44"/>
        <v>0</v>
      </c>
      <c r="K131" s="11">
        <f t="shared" si="45"/>
        <v>0</v>
      </c>
      <c r="L131" s="12">
        <f t="shared" si="46"/>
        <v>0</v>
      </c>
      <c r="M131" s="198">
        <f t="shared" si="47"/>
        <v>0</v>
      </c>
      <c r="N131" s="505" t="s">
        <v>198</v>
      </c>
    </row>
    <row r="132" spans="1:14" s="39" customFormat="1" ht="12" x14ac:dyDescent="0.2">
      <c r="A132" s="298">
        <v>12</v>
      </c>
      <c r="B132" s="252" t="s">
        <v>39</v>
      </c>
      <c r="C132" s="744"/>
      <c r="D132" s="697"/>
      <c r="E132" s="506"/>
      <c r="F132" s="506" t="s">
        <v>33</v>
      </c>
      <c r="G132" s="415">
        <v>1000</v>
      </c>
      <c r="H132" s="238"/>
      <c r="I132" s="243"/>
      <c r="J132" s="12">
        <f t="shared" si="44"/>
        <v>0</v>
      </c>
      <c r="K132" s="11">
        <f t="shared" si="45"/>
        <v>0</v>
      </c>
      <c r="L132" s="12">
        <f t="shared" si="46"/>
        <v>0</v>
      </c>
      <c r="M132" s="198">
        <f t="shared" si="47"/>
        <v>0</v>
      </c>
      <c r="N132" s="505" t="s">
        <v>211</v>
      </c>
    </row>
    <row r="133" spans="1:14" s="39" customFormat="1" ht="12" x14ac:dyDescent="0.2">
      <c r="A133" s="298">
        <v>13</v>
      </c>
      <c r="B133" s="252" t="s">
        <v>40</v>
      </c>
      <c r="C133" s="744"/>
      <c r="D133" s="697"/>
      <c r="E133" s="506"/>
      <c r="F133" s="506" t="s">
        <v>33</v>
      </c>
      <c r="G133" s="415">
        <v>1000</v>
      </c>
      <c r="H133" s="238"/>
      <c r="I133" s="243"/>
      <c r="J133" s="12">
        <f t="shared" si="44"/>
        <v>0</v>
      </c>
      <c r="K133" s="11">
        <f t="shared" si="45"/>
        <v>0</v>
      </c>
      <c r="L133" s="12">
        <f t="shared" si="46"/>
        <v>0</v>
      </c>
      <c r="M133" s="198">
        <f t="shared" si="47"/>
        <v>0</v>
      </c>
      <c r="N133" s="505" t="s">
        <v>211</v>
      </c>
    </row>
    <row r="134" spans="1:14" s="39" customFormat="1" ht="12" x14ac:dyDescent="0.2">
      <c r="A134" s="298">
        <v>14</v>
      </c>
      <c r="B134" s="252" t="s">
        <v>77</v>
      </c>
      <c r="C134" s="744"/>
      <c r="D134" s="697"/>
      <c r="E134" s="506"/>
      <c r="F134" s="506" t="s">
        <v>33</v>
      </c>
      <c r="G134" s="415">
        <v>400</v>
      </c>
      <c r="H134" s="238"/>
      <c r="I134" s="243"/>
      <c r="J134" s="12">
        <f t="shared" si="44"/>
        <v>0</v>
      </c>
      <c r="K134" s="11">
        <f t="shared" si="45"/>
        <v>0</v>
      </c>
      <c r="L134" s="12">
        <f t="shared" si="46"/>
        <v>0</v>
      </c>
      <c r="M134" s="198">
        <f t="shared" si="47"/>
        <v>0</v>
      </c>
      <c r="N134" s="505" t="s">
        <v>211</v>
      </c>
    </row>
    <row r="135" spans="1:14" s="39" customFormat="1" ht="12" x14ac:dyDescent="0.2">
      <c r="A135" s="298">
        <v>15</v>
      </c>
      <c r="B135" s="252" t="s">
        <v>78</v>
      </c>
      <c r="C135" s="745"/>
      <c r="D135" s="697"/>
      <c r="E135" s="506"/>
      <c r="F135" s="506" t="s">
        <v>33</v>
      </c>
      <c r="G135" s="415">
        <v>500</v>
      </c>
      <c r="H135" s="238"/>
      <c r="I135" s="243"/>
      <c r="J135" s="12">
        <f t="shared" si="44"/>
        <v>0</v>
      </c>
      <c r="K135" s="11">
        <f t="shared" si="45"/>
        <v>0</v>
      </c>
      <c r="L135" s="12">
        <f t="shared" si="46"/>
        <v>0</v>
      </c>
      <c r="M135" s="198">
        <f t="shared" si="47"/>
        <v>0</v>
      </c>
      <c r="N135" s="505" t="s">
        <v>211</v>
      </c>
    </row>
    <row r="136" spans="1:14" s="39" customFormat="1" ht="12" x14ac:dyDescent="0.2">
      <c r="A136" s="298">
        <v>16</v>
      </c>
      <c r="B136" s="252" t="s">
        <v>79</v>
      </c>
      <c r="C136" s="252"/>
      <c r="D136" s="697"/>
      <c r="E136" s="506"/>
      <c r="F136" s="506" t="s">
        <v>20</v>
      </c>
      <c r="G136" s="415">
        <v>200</v>
      </c>
      <c r="H136" s="238"/>
      <c r="I136" s="243"/>
      <c r="J136" s="12">
        <f t="shared" si="44"/>
        <v>0</v>
      </c>
      <c r="K136" s="11">
        <f t="shared" si="45"/>
        <v>0</v>
      </c>
      <c r="L136" s="12">
        <f t="shared" si="46"/>
        <v>0</v>
      </c>
      <c r="M136" s="198">
        <f t="shared" si="47"/>
        <v>0</v>
      </c>
      <c r="N136" s="505" t="s">
        <v>198</v>
      </c>
    </row>
    <row r="137" spans="1:14" s="39" customFormat="1" ht="12" x14ac:dyDescent="0.2">
      <c r="A137" s="298">
        <v>17</v>
      </c>
      <c r="B137" s="252" t="s">
        <v>80</v>
      </c>
      <c r="C137" s="252"/>
      <c r="D137" s="697"/>
      <c r="E137" s="506"/>
      <c r="F137" s="506" t="s">
        <v>20</v>
      </c>
      <c r="G137" s="415">
        <v>150</v>
      </c>
      <c r="H137" s="238"/>
      <c r="I137" s="243"/>
      <c r="J137" s="12">
        <f t="shared" si="44"/>
        <v>0</v>
      </c>
      <c r="K137" s="11">
        <f t="shared" si="45"/>
        <v>0</v>
      </c>
      <c r="L137" s="12">
        <f t="shared" si="46"/>
        <v>0</v>
      </c>
      <c r="M137" s="198">
        <f t="shared" si="47"/>
        <v>0</v>
      </c>
      <c r="N137" s="505" t="s">
        <v>198</v>
      </c>
    </row>
    <row r="138" spans="1:14" s="39" customFormat="1" ht="72" x14ac:dyDescent="0.2">
      <c r="A138" s="298">
        <v>18</v>
      </c>
      <c r="B138" s="252" t="s">
        <v>332</v>
      </c>
      <c r="C138" s="252"/>
      <c r="D138" s="697"/>
      <c r="E138" s="506" t="s">
        <v>326</v>
      </c>
      <c r="F138" s="506" t="s">
        <v>20</v>
      </c>
      <c r="G138" s="415">
        <v>250</v>
      </c>
      <c r="H138" s="238"/>
      <c r="I138" s="243"/>
      <c r="J138" s="12">
        <f t="shared" si="44"/>
        <v>0</v>
      </c>
      <c r="K138" s="11">
        <f t="shared" si="45"/>
        <v>0</v>
      </c>
      <c r="L138" s="12">
        <f t="shared" si="46"/>
        <v>0</v>
      </c>
      <c r="M138" s="198">
        <f t="shared" si="47"/>
        <v>0</v>
      </c>
      <c r="N138" s="505" t="s">
        <v>198</v>
      </c>
    </row>
    <row r="139" spans="1:14" s="39" customFormat="1" ht="48" x14ac:dyDescent="0.2">
      <c r="A139" s="298">
        <v>19</v>
      </c>
      <c r="B139" s="252" t="s">
        <v>333</v>
      </c>
      <c r="C139" s="252"/>
      <c r="D139" s="697"/>
      <c r="E139" s="506"/>
      <c r="F139" s="506" t="s">
        <v>33</v>
      </c>
      <c r="G139" s="415">
        <v>100</v>
      </c>
      <c r="H139" s="238"/>
      <c r="I139" s="243"/>
      <c r="J139" s="12">
        <f t="shared" si="44"/>
        <v>0</v>
      </c>
      <c r="K139" s="11">
        <f t="shared" si="45"/>
        <v>0</v>
      </c>
      <c r="L139" s="12">
        <f t="shared" si="46"/>
        <v>0</v>
      </c>
      <c r="M139" s="198">
        <f t="shared" si="47"/>
        <v>0</v>
      </c>
      <c r="N139" s="505" t="s">
        <v>198</v>
      </c>
    </row>
    <row r="140" spans="1:14" s="39" customFormat="1" ht="12" x14ac:dyDescent="0.2">
      <c r="A140" s="298">
        <v>20</v>
      </c>
      <c r="B140" s="252" t="s">
        <v>129</v>
      </c>
      <c r="C140" s="252"/>
      <c r="D140" s="697"/>
      <c r="E140" s="506"/>
      <c r="F140" s="506" t="s">
        <v>12</v>
      </c>
      <c r="G140" s="415">
        <v>300</v>
      </c>
      <c r="H140" s="238"/>
      <c r="I140" s="243"/>
      <c r="J140" s="12">
        <f t="shared" si="44"/>
        <v>0</v>
      </c>
      <c r="K140" s="11">
        <f t="shared" si="45"/>
        <v>0</v>
      </c>
      <c r="L140" s="12">
        <f t="shared" si="46"/>
        <v>0</v>
      </c>
      <c r="M140" s="198">
        <f t="shared" si="47"/>
        <v>0</v>
      </c>
      <c r="N140" s="505" t="s">
        <v>198</v>
      </c>
    </row>
    <row r="141" spans="1:14" s="39" customFormat="1" ht="60" x14ac:dyDescent="0.2">
      <c r="A141" s="298">
        <v>21</v>
      </c>
      <c r="B141" s="252" t="s">
        <v>352</v>
      </c>
      <c r="C141" s="743" t="s">
        <v>379</v>
      </c>
      <c r="D141" s="697"/>
      <c r="E141" s="506"/>
      <c r="F141" s="506" t="s">
        <v>12</v>
      </c>
      <c r="G141" s="415">
        <v>300</v>
      </c>
      <c r="H141" s="477"/>
      <c r="I141" s="243"/>
      <c r="J141" s="12">
        <f t="shared" si="44"/>
        <v>0</v>
      </c>
      <c r="K141" s="11">
        <f t="shared" si="45"/>
        <v>0</v>
      </c>
      <c r="L141" s="12">
        <f t="shared" si="46"/>
        <v>0</v>
      </c>
      <c r="M141" s="198">
        <f t="shared" si="47"/>
        <v>0</v>
      </c>
      <c r="N141" s="505" t="s">
        <v>198</v>
      </c>
    </row>
    <row r="142" spans="1:14" s="39" customFormat="1" ht="60" x14ac:dyDescent="0.2">
      <c r="A142" s="298">
        <v>22</v>
      </c>
      <c r="B142" s="252" t="s">
        <v>351</v>
      </c>
      <c r="C142" s="744"/>
      <c r="D142" s="697"/>
      <c r="E142" s="506"/>
      <c r="F142" s="506" t="s">
        <v>12</v>
      </c>
      <c r="G142" s="415">
        <v>300</v>
      </c>
      <c r="H142" s="477"/>
      <c r="I142" s="243"/>
      <c r="J142" s="12">
        <f t="shared" si="44"/>
        <v>0</v>
      </c>
      <c r="K142" s="11">
        <f t="shared" si="45"/>
        <v>0</v>
      </c>
      <c r="L142" s="12">
        <f t="shared" si="46"/>
        <v>0</v>
      </c>
      <c r="M142" s="198">
        <f t="shared" si="47"/>
        <v>0</v>
      </c>
      <c r="N142" s="505" t="s">
        <v>198</v>
      </c>
    </row>
    <row r="143" spans="1:14" s="39" customFormat="1" ht="60" x14ac:dyDescent="0.2">
      <c r="A143" s="298">
        <v>23</v>
      </c>
      <c r="B143" s="252" t="s">
        <v>353</v>
      </c>
      <c r="C143" s="744"/>
      <c r="D143" s="697"/>
      <c r="E143" s="506"/>
      <c r="F143" s="506" t="s">
        <v>16</v>
      </c>
      <c r="G143" s="415">
        <v>5500</v>
      </c>
      <c r="H143" s="238"/>
      <c r="I143" s="243"/>
      <c r="J143" s="12">
        <f t="shared" si="44"/>
        <v>0</v>
      </c>
      <c r="K143" s="11">
        <f t="shared" si="45"/>
        <v>0</v>
      </c>
      <c r="L143" s="12">
        <f t="shared" si="46"/>
        <v>0</v>
      </c>
      <c r="M143" s="198">
        <f t="shared" si="47"/>
        <v>0</v>
      </c>
      <c r="N143" s="505" t="s">
        <v>198</v>
      </c>
    </row>
    <row r="144" spans="1:14" s="39" customFormat="1" ht="24" x14ac:dyDescent="0.2">
      <c r="A144" s="298">
        <v>24</v>
      </c>
      <c r="B144" s="252" t="s">
        <v>122</v>
      </c>
      <c r="C144" s="744"/>
      <c r="D144" s="697"/>
      <c r="E144" s="506"/>
      <c r="F144" s="506" t="s">
        <v>16</v>
      </c>
      <c r="G144" s="415">
        <v>3500</v>
      </c>
      <c r="H144" s="238"/>
      <c r="I144" s="243"/>
      <c r="J144" s="12">
        <f t="shared" si="44"/>
        <v>0</v>
      </c>
      <c r="K144" s="11">
        <f t="shared" si="45"/>
        <v>0</v>
      </c>
      <c r="L144" s="12">
        <f t="shared" si="46"/>
        <v>0</v>
      </c>
      <c r="M144" s="198">
        <f t="shared" si="47"/>
        <v>0</v>
      </c>
      <c r="N144" s="505" t="s">
        <v>198</v>
      </c>
    </row>
    <row r="145" spans="1:14" s="39" customFormat="1" ht="24" x14ac:dyDescent="0.2">
      <c r="A145" s="298">
        <v>25</v>
      </c>
      <c r="B145" s="252" t="s">
        <v>103</v>
      </c>
      <c r="C145" s="252"/>
      <c r="D145" s="697"/>
      <c r="E145" s="506"/>
      <c r="F145" s="506" t="s">
        <v>12</v>
      </c>
      <c r="G145" s="415">
        <v>1000</v>
      </c>
      <c r="H145" s="238"/>
      <c r="I145" s="243"/>
      <c r="J145" s="12">
        <f t="shared" si="44"/>
        <v>0</v>
      </c>
      <c r="K145" s="11">
        <f t="shared" si="45"/>
        <v>0</v>
      </c>
      <c r="L145" s="12">
        <f t="shared" si="46"/>
        <v>0</v>
      </c>
      <c r="M145" s="198">
        <f t="shared" si="47"/>
        <v>0</v>
      </c>
      <c r="N145" s="505" t="s">
        <v>198</v>
      </c>
    </row>
    <row r="146" spans="1:14" s="39" customFormat="1" ht="36" x14ac:dyDescent="0.2">
      <c r="A146" s="298">
        <v>26</v>
      </c>
      <c r="B146" s="252" t="s">
        <v>143</v>
      </c>
      <c r="C146" s="708"/>
      <c r="D146" s="697"/>
      <c r="E146" s="506"/>
      <c r="F146" s="506" t="s">
        <v>16</v>
      </c>
      <c r="G146" s="415">
        <v>100</v>
      </c>
      <c r="H146" s="238"/>
      <c r="I146" s="243"/>
      <c r="J146" s="12">
        <f t="shared" si="44"/>
        <v>0</v>
      </c>
      <c r="K146" s="11">
        <f t="shared" si="45"/>
        <v>0</v>
      </c>
      <c r="L146" s="12">
        <f t="shared" si="46"/>
        <v>0</v>
      </c>
      <c r="M146" s="198">
        <f t="shared" si="47"/>
        <v>0</v>
      </c>
      <c r="N146" s="505" t="s">
        <v>198</v>
      </c>
    </row>
    <row r="147" spans="1:14" s="39" customFormat="1" x14ac:dyDescent="0.2">
      <c r="B147" s="41"/>
      <c r="C147" s="41"/>
      <c r="D147" s="489"/>
      <c r="E147" s="489"/>
      <c r="F147" s="489"/>
      <c r="G147" s="93"/>
      <c r="H147" s="197" t="s">
        <v>15</v>
      </c>
      <c r="I147" s="270"/>
      <c r="J147" s="496"/>
      <c r="K147" s="455">
        <f>SUM(K121:K146)</f>
        <v>0</v>
      </c>
      <c r="L147" s="455">
        <f>SUM(L121:L146)</f>
        <v>0</v>
      </c>
      <c r="M147" s="455">
        <f>SUM(M121:M146)</f>
        <v>0</v>
      </c>
      <c r="N147" s="164"/>
    </row>
    <row r="148" spans="1:14" s="39" customFormat="1" x14ac:dyDescent="0.2">
      <c r="A148" s="117"/>
      <c r="B148" s="118"/>
      <c r="C148" s="118"/>
      <c r="D148" s="119"/>
      <c r="E148" s="119"/>
      <c r="F148" s="119"/>
      <c r="G148" s="544"/>
      <c r="H148" s="180"/>
      <c r="I148" s="101"/>
      <c r="J148" s="103"/>
      <c r="K148" s="545"/>
      <c r="L148" s="545"/>
      <c r="M148" s="546"/>
      <c r="N148" s="391"/>
    </row>
    <row r="149" spans="1:14" s="39" customFormat="1" ht="12" x14ac:dyDescent="0.2">
      <c r="A149" s="481"/>
      <c r="B149" s="463" t="s">
        <v>286</v>
      </c>
      <c r="C149" s="463"/>
      <c r="D149" s="464"/>
      <c r="E149" s="464"/>
      <c r="F149" s="465"/>
      <c r="G149" s="466"/>
      <c r="H149" s="54"/>
      <c r="I149" s="72"/>
      <c r="J149" s="155"/>
      <c r="K149" s="73"/>
      <c r="L149" s="74"/>
      <c r="M149" s="205"/>
      <c r="N149" s="67"/>
    </row>
    <row r="150" spans="1:14" s="39" customFormat="1" ht="36" x14ac:dyDescent="0.2">
      <c r="A150" s="75" t="s">
        <v>0</v>
      </c>
      <c r="B150" s="75" t="s">
        <v>1</v>
      </c>
      <c r="C150" s="75" t="s">
        <v>359</v>
      </c>
      <c r="D150" s="215" t="s">
        <v>2</v>
      </c>
      <c r="E150" s="310" t="s">
        <v>141</v>
      </c>
      <c r="F150" s="75" t="s">
        <v>3</v>
      </c>
      <c r="G150" s="213" t="s">
        <v>4</v>
      </c>
      <c r="H150" s="55" t="s">
        <v>5</v>
      </c>
      <c r="I150" s="214" t="s">
        <v>6</v>
      </c>
      <c r="J150" s="311" t="s">
        <v>88</v>
      </c>
      <c r="K150" s="76" t="s">
        <v>7</v>
      </c>
      <c r="L150" s="55" t="s">
        <v>8</v>
      </c>
      <c r="M150" s="55" t="s">
        <v>9</v>
      </c>
      <c r="N150" s="216" t="s">
        <v>10</v>
      </c>
    </row>
    <row r="151" spans="1:14" s="39" customFormat="1" ht="12" x14ac:dyDescent="0.2">
      <c r="A151" s="312">
        <v>1</v>
      </c>
      <c r="B151" s="602" t="s">
        <v>32</v>
      </c>
      <c r="C151" s="313"/>
      <c r="D151" s="17"/>
      <c r="E151" s="17"/>
      <c r="F151" s="603" t="s">
        <v>33</v>
      </c>
      <c r="G151" s="15">
        <v>40</v>
      </c>
      <c r="H151" s="167"/>
      <c r="I151" s="13"/>
      <c r="J151" s="604">
        <f t="shared" ref="J151:J156" si="48">H151*I151+H151</f>
        <v>0</v>
      </c>
      <c r="K151" s="605">
        <f t="shared" ref="K151:K156" si="49">G151*H151</f>
        <v>0</v>
      </c>
      <c r="L151" s="604">
        <f t="shared" ref="L151:L156" si="50">M151-K151</f>
        <v>0</v>
      </c>
      <c r="M151" s="606">
        <f t="shared" ref="M151:M156" si="51">G151*J151</f>
        <v>0</v>
      </c>
      <c r="N151" s="17" t="s">
        <v>211</v>
      </c>
    </row>
    <row r="152" spans="1:14" s="39" customFormat="1" ht="12" x14ac:dyDescent="0.2">
      <c r="A152" s="312">
        <v>2</v>
      </c>
      <c r="B152" s="607" t="s">
        <v>34</v>
      </c>
      <c r="C152" s="313"/>
      <c r="D152" s="17"/>
      <c r="E152" s="17"/>
      <c r="F152" s="211" t="s">
        <v>33</v>
      </c>
      <c r="G152" s="15">
        <v>40</v>
      </c>
      <c r="H152" s="167"/>
      <c r="I152" s="13"/>
      <c r="J152" s="604">
        <f t="shared" si="48"/>
        <v>0</v>
      </c>
      <c r="K152" s="605">
        <f t="shared" si="49"/>
        <v>0</v>
      </c>
      <c r="L152" s="604">
        <f t="shared" si="50"/>
        <v>0</v>
      </c>
      <c r="M152" s="606">
        <f t="shared" si="51"/>
        <v>0</v>
      </c>
      <c r="N152" s="17" t="s">
        <v>211</v>
      </c>
    </row>
    <row r="153" spans="1:14" s="39" customFormat="1" ht="36" x14ac:dyDescent="0.2">
      <c r="A153" s="312">
        <v>3</v>
      </c>
      <c r="B153" s="608" t="s">
        <v>83</v>
      </c>
      <c r="C153" s="746" t="s">
        <v>379</v>
      </c>
      <c r="D153" s="61"/>
      <c r="E153" s="609"/>
      <c r="F153" s="609" t="s">
        <v>33</v>
      </c>
      <c r="G153" s="610">
        <v>800</v>
      </c>
      <c r="H153" s="167"/>
      <c r="I153" s="13"/>
      <c r="J153" s="604">
        <f t="shared" si="48"/>
        <v>0</v>
      </c>
      <c r="K153" s="605">
        <f t="shared" si="49"/>
        <v>0</v>
      </c>
      <c r="L153" s="604">
        <f t="shared" si="50"/>
        <v>0</v>
      </c>
      <c r="M153" s="606">
        <f t="shared" si="51"/>
        <v>0</v>
      </c>
      <c r="N153" s="17" t="s">
        <v>211</v>
      </c>
    </row>
    <row r="154" spans="1:14" s="39" customFormat="1" ht="36" x14ac:dyDescent="0.2">
      <c r="A154" s="312">
        <v>4</v>
      </c>
      <c r="B154" s="608" t="s">
        <v>76</v>
      </c>
      <c r="C154" s="747"/>
      <c r="D154" s="63"/>
      <c r="E154" s="609"/>
      <c r="F154" s="609" t="s">
        <v>33</v>
      </c>
      <c r="G154" s="610">
        <v>1000</v>
      </c>
      <c r="H154" s="167"/>
      <c r="I154" s="13"/>
      <c r="J154" s="604">
        <f t="shared" si="48"/>
        <v>0</v>
      </c>
      <c r="K154" s="605">
        <f t="shared" si="49"/>
        <v>0</v>
      </c>
      <c r="L154" s="604">
        <f t="shared" si="50"/>
        <v>0</v>
      </c>
      <c r="M154" s="606">
        <f t="shared" si="51"/>
        <v>0</v>
      </c>
      <c r="N154" s="17" t="s">
        <v>211</v>
      </c>
    </row>
    <row r="155" spans="1:14" s="39" customFormat="1" ht="36" x14ac:dyDescent="0.2">
      <c r="A155" s="312">
        <v>5</v>
      </c>
      <c r="B155" s="611" t="s">
        <v>84</v>
      </c>
      <c r="C155" s="747"/>
      <c r="D155" s="64"/>
      <c r="E155" s="612"/>
      <c r="F155" s="612" t="s">
        <v>33</v>
      </c>
      <c r="G155" s="610">
        <v>1000</v>
      </c>
      <c r="H155" s="167"/>
      <c r="I155" s="13"/>
      <c r="J155" s="604">
        <f t="shared" si="48"/>
        <v>0</v>
      </c>
      <c r="K155" s="605">
        <f t="shared" si="49"/>
        <v>0</v>
      </c>
      <c r="L155" s="604">
        <f t="shared" si="50"/>
        <v>0</v>
      </c>
      <c r="M155" s="606">
        <f t="shared" si="51"/>
        <v>0</v>
      </c>
      <c r="N155" s="17" t="s">
        <v>211</v>
      </c>
    </row>
    <row r="156" spans="1:14" s="39" customFormat="1" ht="36" x14ac:dyDescent="0.2">
      <c r="A156" s="312">
        <v>6</v>
      </c>
      <c r="B156" s="613" t="s">
        <v>85</v>
      </c>
      <c r="C156" s="748"/>
      <c r="D156" s="17"/>
      <c r="E156" s="145"/>
      <c r="F156" s="145" t="s">
        <v>33</v>
      </c>
      <c r="G156" s="610">
        <v>1000</v>
      </c>
      <c r="H156" s="167"/>
      <c r="I156" s="13"/>
      <c r="J156" s="604">
        <f t="shared" si="48"/>
        <v>0</v>
      </c>
      <c r="K156" s="605">
        <f t="shared" si="49"/>
        <v>0</v>
      </c>
      <c r="L156" s="604">
        <f t="shared" si="50"/>
        <v>0</v>
      </c>
      <c r="M156" s="606">
        <f t="shared" si="51"/>
        <v>0</v>
      </c>
      <c r="N156" s="509" t="s">
        <v>211</v>
      </c>
    </row>
    <row r="157" spans="1:14" s="39" customFormat="1" x14ac:dyDescent="0.2">
      <c r="A157" s="66"/>
      <c r="B157" s="77"/>
      <c r="C157" s="77"/>
      <c r="D157" s="77"/>
      <c r="E157" s="77"/>
      <c r="F157" s="71"/>
      <c r="G157" s="68"/>
      <c r="H157" s="167" t="s">
        <v>15</v>
      </c>
      <c r="I157" s="495"/>
      <c r="J157" s="490"/>
      <c r="K157" s="501">
        <f>SUM(K151:K156)</f>
        <v>0</v>
      </c>
      <c r="L157" s="201">
        <f>SUM(L151:L156)</f>
        <v>0</v>
      </c>
      <c r="M157" s="201">
        <f>SUM(M151:M156)</f>
        <v>0</v>
      </c>
      <c r="N157" s="17"/>
    </row>
    <row r="158" spans="1:14" s="39" customFormat="1" x14ac:dyDescent="0.2">
      <c r="A158" s="66"/>
      <c r="B158" s="77"/>
      <c r="C158" s="77"/>
      <c r="D158" s="77"/>
      <c r="E158" s="77"/>
      <c r="F158" s="71"/>
      <c r="G158" s="68"/>
      <c r="H158" s="78"/>
      <c r="I158" s="616"/>
      <c r="J158" s="161"/>
      <c r="K158" s="617"/>
      <c r="L158" s="202"/>
      <c r="M158" s="202"/>
      <c r="N158" s="67"/>
    </row>
    <row r="159" spans="1:14" s="39" customFormat="1" x14ac:dyDescent="0.2">
      <c r="A159" s="124"/>
      <c r="B159" s="550"/>
      <c r="C159" s="550"/>
      <c r="D159" s="550"/>
      <c r="E159" s="550"/>
      <c r="F159" s="551"/>
      <c r="G159" s="125"/>
      <c r="H159" s="99"/>
      <c r="I159" s="99"/>
      <c r="J159" s="99"/>
      <c r="K159" s="552"/>
      <c r="L159" s="553"/>
      <c r="M159" s="554"/>
      <c r="N159" s="127"/>
    </row>
    <row r="160" spans="1:14" s="39" customFormat="1" ht="12" x14ac:dyDescent="0.2">
      <c r="A160" s="481"/>
      <c r="B160" s="463" t="s">
        <v>287</v>
      </c>
      <c r="C160" s="463"/>
      <c r="D160" s="464"/>
      <c r="E160" s="464"/>
      <c r="F160" s="465"/>
      <c r="G160" s="466"/>
      <c r="H160" s="54"/>
      <c r="I160" s="72"/>
      <c r="J160" s="155"/>
      <c r="K160" s="73"/>
      <c r="L160" s="74"/>
      <c r="M160" s="205"/>
      <c r="N160" s="67"/>
    </row>
    <row r="161" spans="1:14" s="39" customFormat="1" ht="36" x14ac:dyDescent="0.2">
      <c r="A161" s="75" t="s">
        <v>0</v>
      </c>
      <c r="B161" s="75" t="s">
        <v>1</v>
      </c>
      <c r="C161" s="75" t="s">
        <v>359</v>
      </c>
      <c r="D161" s="215" t="s">
        <v>2</v>
      </c>
      <c r="E161" s="310" t="s">
        <v>141</v>
      </c>
      <c r="F161" s="75" t="s">
        <v>3</v>
      </c>
      <c r="G161" s="213" t="s">
        <v>4</v>
      </c>
      <c r="H161" s="55" t="s">
        <v>5</v>
      </c>
      <c r="I161" s="214" t="s">
        <v>6</v>
      </c>
      <c r="J161" s="311" t="s">
        <v>88</v>
      </c>
      <c r="K161" s="76" t="s">
        <v>7</v>
      </c>
      <c r="L161" s="55" t="s">
        <v>8</v>
      </c>
      <c r="M161" s="55" t="s">
        <v>9</v>
      </c>
      <c r="N161" s="216" t="s">
        <v>10</v>
      </c>
    </row>
    <row r="162" spans="1:14" s="39" customFormat="1" ht="12" x14ac:dyDescent="0.2">
      <c r="A162" s="614">
        <v>1</v>
      </c>
      <c r="B162" s="615" t="s">
        <v>35</v>
      </c>
      <c r="C162" s="313"/>
      <c r="D162" s="17"/>
      <c r="E162" s="17"/>
      <c r="F162" s="17" t="s">
        <v>16</v>
      </c>
      <c r="G162" s="610">
        <v>4000</v>
      </c>
      <c r="H162" s="167"/>
      <c r="I162" s="13"/>
      <c r="J162" s="604">
        <f t="shared" ref="J162:J168" si="52">H162*I162+H162</f>
        <v>0</v>
      </c>
      <c r="K162" s="605">
        <f t="shared" ref="K162:K168" si="53">G162*H162</f>
        <v>0</v>
      </c>
      <c r="L162" s="604">
        <f t="shared" ref="L162:L168" si="54">M162-K162</f>
        <v>0</v>
      </c>
      <c r="M162" s="606">
        <f t="shared" ref="M162:M168" si="55">G162*J162</f>
        <v>0</v>
      </c>
      <c r="N162" s="509" t="s">
        <v>198</v>
      </c>
    </row>
    <row r="163" spans="1:14" s="39" customFormat="1" ht="12" x14ac:dyDescent="0.2">
      <c r="A163" s="614">
        <v>2</v>
      </c>
      <c r="B163" s="615" t="s">
        <v>245</v>
      </c>
      <c r="C163" s="313"/>
      <c r="D163" s="17"/>
      <c r="E163" s="17"/>
      <c r="F163" s="17" t="s">
        <v>12</v>
      </c>
      <c r="G163" s="610">
        <v>700</v>
      </c>
      <c r="H163" s="167"/>
      <c r="I163" s="13"/>
      <c r="J163" s="604">
        <f t="shared" si="52"/>
        <v>0</v>
      </c>
      <c r="K163" s="605">
        <f t="shared" si="53"/>
        <v>0</v>
      </c>
      <c r="L163" s="604">
        <f t="shared" si="54"/>
        <v>0</v>
      </c>
      <c r="M163" s="606">
        <f t="shared" si="55"/>
        <v>0</v>
      </c>
      <c r="N163" s="509" t="s">
        <v>198</v>
      </c>
    </row>
    <row r="164" spans="1:14" s="39" customFormat="1" ht="24" x14ac:dyDescent="0.2">
      <c r="A164" s="614">
        <v>3</v>
      </c>
      <c r="B164" s="14" t="s">
        <v>173</v>
      </c>
      <c r="C164" s="730" t="s">
        <v>380</v>
      </c>
      <c r="D164" s="17"/>
      <c r="E164" s="17"/>
      <c r="F164" s="17" t="s">
        <v>12</v>
      </c>
      <c r="G164" s="610">
        <v>2500</v>
      </c>
      <c r="H164" s="167"/>
      <c r="I164" s="13"/>
      <c r="J164" s="604">
        <f t="shared" si="52"/>
        <v>0</v>
      </c>
      <c r="K164" s="605">
        <f t="shared" si="53"/>
        <v>0</v>
      </c>
      <c r="L164" s="604">
        <f t="shared" si="54"/>
        <v>0</v>
      </c>
      <c r="M164" s="606">
        <f t="shared" si="55"/>
        <v>0</v>
      </c>
      <c r="N164" s="509" t="s">
        <v>198</v>
      </c>
    </row>
    <row r="165" spans="1:14" s="39" customFormat="1" ht="24" x14ac:dyDescent="0.2">
      <c r="A165" s="614">
        <v>4</v>
      </c>
      <c r="B165" s="14" t="s">
        <v>172</v>
      </c>
      <c r="C165" s="732"/>
      <c r="D165" s="17"/>
      <c r="E165" s="17"/>
      <c r="F165" s="17" t="s">
        <v>12</v>
      </c>
      <c r="G165" s="610">
        <v>5000</v>
      </c>
      <c r="H165" s="167"/>
      <c r="I165" s="13"/>
      <c r="J165" s="604">
        <f t="shared" si="52"/>
        <v>0</v>
      </c>
      <c r="K165" s="605">
        <f t="shared" si="53"/>
        <v>0</v>
      </c>
      <c r="L165" s="604">
        <f t="shared" si="54"/>
        <v>0</v>
      </c>
      <c r="M165" s="606">
        <f t="shared" si="55"/>
        <v>0</v>
      </c>
      <c r="N165" s="509" t="s">
        <v>198</v>
      </c>
    </row>
    <row r="166" spans="1:14" s="39" customFormat="1" ht="108" x14ac:dyDescent="0.2">
      <c r="A166" s="614">
        <v>5</v>
      </c>
      <c r="B166" s="14" t="s">
        <v>215</v>
      </c>
      <c r="C166" s="14"/>
      <c r="D166" s="17"/>
      <c r="E166" s="17"/>
      <c r="F166" s="17" t="s">
        <v>16</v>
      </c>
      <c r="G166" s="610">
        <v>3000</v>
      </c>
      <c r="H166" s="167"/>
      <c r="I166" s="13"/>
      <c r="J166" s="604">
        <f t="shared" si="52"/>
        <v>0</v>
      </c>
      <c r="K166" s="605">
        <f t="shared" si="53"/>
        <v>0</v>
      </c>
      <c r="L166" s="604">
        <f t="shared" si="54"/>
        <v>0</v>
      </c>
      <c r="M166" s="606">
        <f t="shared" si="55"/>
        <v>0</v>
      </c>
      <c r="N166" s="509" t="s">
        <v>198</v>
      </c>
    </row>
    <row r="167" spans="1:14" s="39" customFormat="1" ht="144" x14ac:dyDescent="0.2">
      <c r="A167" s="614">
        <v>6</v>
      </c>
      <c r="B167" s="14" t="s">
        <v>216</v>
      </c>
      <c r="C167" s="14" t="s">
        <v>381</v>
      </c>
      <c r="D167" s="17"/>
      <c r="E167" s="17"/>
      <c r="F167" s="17" t="s">
        <v>16</v>
      </c>
      <c r="G167" s="610">
        <v>80000</v>
      </c>
      <c r="H167" s="167"/>
      <c r="I167" s="13"/>
      <c r="J167" s="604">
        <f t="shared" si="52"/>
        <v>0</v>
      </c>
      <c r="K167" s="605">
        <f t="shared" si="53"/>
        <v>0</v>
      </c>
      <c r="L167" s="604">
        <f t="shared" si="54"/>
        <v>0</v>
      </c>
      <c r="M167" s="606">
        <f t="shared" si="55"/>
        <v>0</v>
      </c>
      <c r="N167" s="509" t="s">
        <v>211</v>
      </c>
    </row>
    <row r="168" spans="1:14" s="39" customFormat="1" ht="132" x14ac:dyDescent="0.2">
      <c r="A168" s="614">
        <v>7</v>
      </c>
      <c r="B168" s="14" t="s">
        <v>186</v>
      </c>
      <c r="C168" s="14" t="s">
        <v>381</v>
      </c>
      <c r="D168" s="17"/>
      <c r="E168" s="17"/>
      <c r="F168" s="17" t="s">
        <v>12</v>
      </c>
      <c r="G168" s="610">
        <v>1000</v>
      </c>
      <c r="H168" s="167"/>
      <c r="I168" s="13"/>
      <c r="J168" s="604">
        <f t="shared" si="52"/>
        <v>0</v>
      </c>
      <c r="K168" s="605">
        <f t="shared" si="53"/>
        <v>0</v>
      </c>
      <c r="L168" s="604">
        <f t="shared" si="54"/>
        <v>0</v>
      </c>
      <c r="M168" s="606">
        <f t="shared" si="55"/>
        <v>0</v>
      </c>
      <c r="N168" s="509" t="s">
        <v>198</v>
      </c>
    </row>
    <row r="169" spans="1:14" s="39" customFormat="1" x14ac:dyDescent="0.2">
      <c r="A169" s="66"/>
      <c r="B169" s="77"/>
      <c r="C169" s="77"/>
      <c r="D169" s="77"/>
      <c r="E169" s="77"/>
      <c r="F169" s="71"/>
      <c r="G169" s="68"/>
      <c r="H169" s="167" t="s">
        <v>15</v>
      </c>
      <c r="I169" s="495"/>
      <c r="J169" s="490"/>
      <c r="K169" s="501">
        <f>SUM(K162:K168)</f>
        <v>0</v>
      </c>
      <c r="L169" s="201">
        <f>SUM(L162:L168)</f>
        <v>0</v>
      </c>
      <c r="M169" s="201">
        <f>SUM(M162:M168)</f>
        <v>0</v>
      </c>
      <c r="N169" s="17"/>
    </row>
    <row r="170" spans="1:14" s="39" customFormat="1" x14ac:dyDescent="0.2">
      <c r="A170" s="124"/>
      <c r="B170" s="550"/>
      <c r="C170" s="550"/>
      <c r="D170" s="550"/>
      <c r="E170" s="550"/>
      <c r="F170" s="551"/>
      <c r="G170" s="125"/>
      <c r="H170" s="99"/>
      <c r="I170" s="99"/>
      <c r="J170" s="99"/>
      <c r="K170" s="552"/>
      <c r="L170" s="553"/>
      <c r="M170" s="554"/>
      <c r="N170" s="127"/>
    </row>
    <row r="171" spans="1:14" s="39" customFormat="1" ht="12" x14ac:dyDescent="0.2">
      <c r="A171" s="322"/>
      <c r="B171" s="323" t="s">
        <v>288</v>
      </c>
      <c r="C171" s="323"/>
      <c r="D171" s="69"/>
      <c r="E171" s="69"/>
      <c r="F171" s="69"/>
      <c r="G171" s="324"/>
      <c r="H171" s="82"/>
      <c r="I171" s="325"/>
      <c r="J171" s="325"/>
      <c r="K171" s="326"/>
      <c r="L171" s="83"/>
      <c r="M171" s="205"/>
      <c r="N171" s="67"/>
    </row>
    <row r="172" spans="1:14" s="39" customFormat="1" ht="36" x14ac:dyDescent="0.2">
      <c r="A172" s="75" t="s">
        <v>0</v>
      </c>
      <c r="B172" s="75" t="s">
        <v>1</v>
      </c>
      <c r="C172" s="75" t="s">
        <v>359</v>
      </c>
      <c r="D172" s="215" t="s">
        <v>2</v>
      </c>
      <c r="E172" s="310" t="s">
        <v>141</v>
      </c>
      <c r="F172" s="75" t="s">
        <v>3</v>
      </c>
      <c r="G172" s="213" t="s">
        <v>4</v>
      </c>
      <c r="H172" s="55" t="s">
        <v>5</v>
      </c>
      <c r="I172" s="214" t="s">
        <v>6</v>
      </c>
      <c r="J172" s="311" t="s">
        <v>88</v>
      </c>
      <c r="K172" s="76" t="s">
        <v>7</v>
      </c>
      <c r="L172" s="55" t="s">
        <v>8</v>
      </c>
      <c r="M172" s="55" t="s">
        <v>9</v>
      </c>
      <c r="N172" s="216" t="s">
        <v>10</v>
      </c>
    </row>
    <row r="173" spans="1:14" s="39" customFormat="1" ht="60" x14ac:dyDescent="0.2">
      <c r="A173" s="312">
        <v>1</v>
      </c>
      <c r="B173" s="14" t="s">
        <v>195</v>
      </c>
      <c r="C173" s="710" t="s">
        <v>382</v>
      </c>
      <c r="D173" s="710"/>
      <c r="E173" s="710"/>
      <c r="F173" s="710" t="s">
        <v>16</v>
      </c>
      <c r="G173" s="610">
        <v>2500</v>
      </c>
      <c r="H173" s="167"/>
      <c r="I173" s="13"/>
      <c r="J173" s="604">
        <f t="shared" ref="J173:J177" si="56">H173*I173+H173</f>
        <v>0</v>
      </c>
      <c r="K173" s="605">
        <f t="shared" ref="K173:K177" si="57">G173*H173</f>
        <v>0</v>
      </c>
      <c r="L173" s="604">
        <f t="shared" ref="L173:L177" si="58">M173-K173</f>
        <v>0</v>
      </c>
      <c r="M173" s="606">
        <f t="shared" ref="M173:M177" si="59">G173*J173</f>
        <v>0</v>
      </c>
      <c r="N173" s="709" t="s">
        <v>198</v>
      </c>
    </row>
    <row r="174" spans="1:14" s="39" customFormat="1" ht="72" x14ac:dyDescent="0.2">
      <c r="A174" s="312">
        <v>2</v>
      </c>
      <c r="B174" s="14" t="s">
        <v>228</v>
      </c>
      <c r="C174" s="710" t="s">
        <v>383</v>
      </c>
      <c r="D174" s="710"/>
      <c r="E174" s="710"/>
      <c r="F174" s="710" t="s">
        <v>16</v>
      </c>
      <c r="G174" s="610">
        <v>2000</v>
      </c>
      <c r="H174" s="167"/>
      <c r="I174" s="13"/>
      <c r="J174" s="604">
        <f t="shared" si="56"/>
        <v>0</v>
      </c>
      <c r="K174" s="605">
        <f t="shared" si="57"/>
        <v>0</v>
      </c>
      <c r="L174" s="604">
        <f t="shared" si="58"/>
        <v>0</v>
      </c>
      <c r="M174" s="606">
        <f t="shared" si="59"/>
        <v>0</v>
      </c>
      <c r="N174" s="709" t="s">
        <v>198</v>
      </c>
    </row>
    <row r="175" spans="1:14" s="39" customFormat="1" ht="72" x14ac:dyDescent="0.2">
      <c r="A175" s="312">
        <v>3</v>
      </c>
      <c r="B175" s="14" t="s">
        <v>355</v>
      </c>
      <c r="C175" s="710"/>
      <c r="D175" s="710"/>
      <c r="E175" s="710"/>
      <c r="F175" s="710" t="s">
        <v>16</v>
      </c>
      <c r="G175" s="610">
        <v>1000</v>
      </c>
      <c r="H175" s="167"/>
      <c r="I175" s="13"/>
      <c r="J175" s="604">
        <f t="shared" si="56"/>
        <v>0</v>
      </c>
      <c r="K175" s="605">
        <f t="shared" si="57"/>
        <v>0</v>
      </c>
      <c r="L175" s="604">
        <f t="shared" si="58"/>
        <v>0</v>
      </c>
      <c r="M175" s="606">
        <f t="shared" si="59"/>
        <v>0</v>
      </c>
      <c r="N175" s="709" t="s">
        <v>198</v>
      </c>
    </row>
    <row r="176" spans="1:14" s="39" customFormat="1" ht="72" x14ac:dyDescent="0.2">
      <c r="A176" s="312">
        <v>4</v>
      </c>
      <c r="B176" s="14" t="s">
        <v>356</v>
      </c>
      <c r="C176" s="710"/>
      <c r="D176" s="710"/>
      <c r="E176" s="710"/>
      <c r="F176" s="710" t="s">
        <v>16</v>
      </c>
      <c r="G176" s="610">
        <v>1000</v>
      </c>
      <c r="H176" s="167"/>
      <c r="I176" s="13"/>
      <c r="J176" s="604">
        <f t="shared" si="56"/>
        <v>0</v>
      </c>
      <c r="K176" s="605">
        <f t="shared" si="57"/>
        <v>0</v>
      </c>
      <c r="L176" s="604">
        <f t="shared" si="58"/>
        <v>0</v>
      </c>
      <c r="M176" s="606">
        <f t="shared" si="59"/>
        <v>0</v>
      </c>
      <c r="N176" s="709" t="s">
        <v>198</v>
      </c>
    </row>
    <row r="177" spans="1:14" s="39" customFormat="1" ht="72" x14ac:dyDescent="0.2">
      <c r="A177" s="312">
        <v>5</v>
      </c>
      <c r="B177" s="14" t="s">
        <v>229</v>
      </c>
      <c r="C177" s="710" t="s">
        <v>383</v>
      </c>
      <c r="D177" s="710"/>
      <c r="E177" s="710"/>
      <c r="F177" s="710" t="s">
        <v>16</v>
      </c>
      <c r="G177" s="610">
        <v>1000</v>
      </c>
      <c r="H177" s="167"/>
      <c r="I177" s="13"/>
      <c r="J177" s="604">
        <f t="shared" si="56"/>
        <v>0</v>
      </c>
      <c r="K177" s="605">
        <f t="shared" si="57"/>
        <v>0</v>
      </c>
      <c r="L177" s="604">
        <f t="shared" si="58"/>
        <v>0</v>
      </c>
      <c r="M177" s="606">
        <f t="shared" si="59"/>
        <v>0</v>
      </c>
      <c r="N177" s="709" t="s">
        <v>198</v>
      </c>
    </row>
    <row r="178" spans="1:14" s="39" customFormat="1" x14ac:dyDescent="0.2">
      <c r="A178" s="322"/>
      <c r="B178" s="335"/>
      <c r="C178" s="335"/>
      <c r="D178" s="69"/>
      <c r="E178" s="69"/>
      <c r="F178" s="66"/>
      <c r="G178" s="68"/>
      <c r="H178" s="167" t="s">
        <v>15</v>
      </c>
      <c r="I178" s="490"/>
      <c r="J178" s="490"/>
      <c r="K178" s="502">
        <f>SUM(K173:K177)</f>
        <v>0</v>
      </c>
      <c r="L178" s="336">
        <f>SUM(L173:L177)</f>
        <v>0</v>
      </c>
      <c r="M178" s="336">
        <f>SUM(M173:M177)</f>
        <v>0</v>
      </c>
      <c r="N178" s="17"/>
    </row>
    <row r="179" spans="1:14" s="39" customFormat="1" x14ac:dyDescent="0.2">
      <c r="A179" s="124"/>
      <c r="B179" s="550"/>
      <c r="C179" s="550"/>
      <c r="D179" s="550"/>
      <c r="E179" s="550"/>
      <c r="F179" s="551"/>
      <c r="G179" s="125"/>
      <c r="H179" s="99"/>
      <c r="I179" s="99"/>
      <c r="J179" s="99"/>
      <c r="K179" s="552"/>
      <c r="L179" s="553"/>
      <c r="M179" s="554"/>
      <c r="N179" s="127"/>
    </row>
    <row r="180" spans="1:14" s="39" customFormat="1" x14ac:dyDescent="0.2">
      <c r="A180" s="292"/>
      <c r="B180" s="293" t="s">
        <v>289</v>
      </c>
      <c r="C180" s="293"/>
      <c r="D180" s="37"/>
      <c r="E180" s="37"/>
      <c r="F180" s="37"/>
      <c r="G180" s="294"/>
      <c r="H180" s="196"/>
      <c r="I180" s="295"/>
      <c r="J180" s="43"/>
      <c r="K180" s="296"/>
      <c r="L180" s="297"/>
      <c r="M180" s="200"/>
      <c r="N180" s="387"/>
    </row>
    <row r="181" spans="1:14" s="39" customFormat="1" ht="36" x14ac:dyDescent="0.2">
      <c r="A181" s="183" t="s">
        <v>0</v>
      </c>
      <c r="B181" s="183" t="s">
        <v>1</v>
      </c>
      <c r="C181" s="183" t="s">
        <v>359</v>
      </c>
      <c r="D181" s="222" t="s">
        <v>2</v>
      </c>
      <c r="E181" s="22" t="s">
        <v>141</v>
      </c>
      <c r="F181" s="183" t="s">
        <v>3</v>
      </c>
      <c r="G181" s="223" t="s">
        <v>4</v>
      </c>
      <c r="H181" s="224" t="s">
        <v>5</v>
      </c>
      <c r="I181" s="225" t="s">
        <v>6</v>
      </c>
      <c r="J181" s="10" t="s">
        <v>88</v>
      </c>
      <c r="K181" s="226" t="s">
        <v>7</v>
      </c>
      <c r="L181" s="224" t="s">
        <v>8</v>
      </c>
      <c r="M181" s="224" t="s">
        <v>9</v>
      </c>
      <c r="N181" s="227" t="s">
        <v>10</v>
      </c>
    </row>
    <row r="182" spans="1:14" s="39" customFormat="1" ht="72" x14ac:dyDescent="0.2">
      <c r="A182" s="298">
        <v>1</v>
      </c>
      <c r="B182" s="384" t="s">
        <v>95</v>
      </c>
      <c r="C182" s="749" t="s">
        <v>379</v>
      </c>
      <c r="D182" s="558"/>
      <c r="E182" s="417"/>
      <c r="F182" s="417" t="s">
        <v>33</v>
      </c>
      <c r="G182" s="415">
        <v>80</v>
      </c>
      <c r="H182" s="238"/>
      <c r="I182" s="243"/>
      <c r="J182" s="12">
        <f t="shared" ref="J182:J185" si="60">H182*I182+H182</f>
        <v>0</v>
      </c>
      <c r="K182" s="11">
        <f t="shared" ref="K182:K185" si="61">G182*H182</f>
        <v>0</v>
      </c>
      <c r="L182" s="12">
        <f t="shared" ref="L182:L185" si="62">M182-K182</f>
        <v>0</v>
      </c>
      <c r="M182" s="198">
        <f t="shared" ref="M182:M185" si="63">G182*J182</f>
        <v>0</v>
      </c>
      <c r="N182" s="506" t="s">
        <v>82</v>
      </c>
    </row>
    <row r="183" spans="1:14" s="39" customFormat="1" ht="72" x14ac:dyDescent="0.2">
      <c r="A183" s="298">
        <v>2</v>
      </c>
      <c r="B183" s="384" t="s">
        <v>96</v>
      </c>
      <c r="C183" s="749"/>
      <c r="D183" s="558"/>
      <c r="E183" s="417"/>
      <c r="F183" s="417" t="s">
        <v>33</v>
      </c>
      <c r="G183" s="415">
        <v>100</v>
      </c>
      <c r="H183" s="238"/>
      <c r="I183" s="243"/>
      <c r="J183" s="12">
        <f t="shared" si="60"/>
        <v>0</v>
      </c>
      <c r="K183" s="11">
        <f t="shared" si="61"/>
        <v>0</v>
      </c>
      <c r="L183" s="12">
        <f t="shared" si="62"/>
        <v>0</v>
      </c>
      <c r="M183" s="198">
        <f t="shared" si="63"/>
        <v>0</v>
      </c>
      <c r="N183" s="506" t="s">
        <v>82</v>
      </c>
    </row>
    <row r="184" spans="1:14" s="39" customFormat="1" ht="72" x14ac:dyDescent="0.2">
      <c r="A184" s="456">
        <v>3</v>
      </c>
      <c r="B184" s="492" t="s">
        <v>97</v>
      </c>
      <c r="C184" s="749"/>
      <c r="D184" s="558"/>
      <c r="E184" s="418"/>
      <c r="F184" s="418" t="s">
        <v>33</v>
      </c>
      <c r="G184" s="457">
        <v>100</v>
      </c>
      <c r="H184" s="458"/>
      <c r="I184" s="243"/>
      <c r="J184" s="12">
        <f t="shared" si="60"/>
        <v>0</v>
      </c>
      <c r="K184" s="11">
        <f t="shared" si="61"/>
        <v>0</v>
      </c>
      <c r="L184" s="12">
        <f t="shared" si="62"/>
        <v>0</v>
      </c>
      <c r="M184" s="198">
        <f t="shared" si="63"/>
        <v>0</v>
      </c>
      <c r="N184" s="506" t="s">
        <v>82</v>
      </c>
    </row>
    <row r="185" spans="1:14" s="39" customFormat="1" ht="72" x14ac:dyDescent="0.2">
      <c r="A185" s="298">
        <v>4</v>
      </c>
      <c r="B185" s="493" t="s">
        <v>98</v>
      </c>
      <c r="C185" s="749"/>
      <c r="D185" s="558"/>
      <c r="E185" s="506"/>
      <c r="F185" s="506" t="s">
        <v>33</v>
      </c>
      <c r="G185" s="415">
        <v>100</v>
      </c>
      <c r="H185" s="238"/>
      <c r="I185" s="243"/>
      <c r="J185" s="12">
        <f t="shared" si="60"/>
        <v>0</v>
      </c>
      <c r="K185" s="11">
        <f t="shared" si="61"/>
        <v>0</v>
      </c>
      <c r="L185" s="12">
        <f t="shared" si="62"/>
        <v>0</v>
      </c>
      <c r="M185" s="198">
        <f t="shared" si="63"/>
        <v>0</v>
      </c>
      <c r="N185" s="506" t="s">
        <v>82</v>
      </c>
    </row>
    <row r="186" spans="1:14" s="39" customFormat="1" x14ac:dyDescent="0.2">
      <c r="B186" s="41"/>
      <c r="C186" s="41"/>
      <c r="D186" s="489"/>
      <c r="E186" s="489"/>
      <c r="F186" s="489"/>
      <c r="G186" s="93"/>
      <c r="H186" s="197" t="s">
        <v>15</v>
      </c>
      <c r="I186" s="270"/>
      <c r="J186" s="496"/>
      <c r="K186" s="455">
        <f>SUM(K182:K185)</f>
        <v>0</v>
      </c>
      <c r="L186" s="455">
        <f>SUM(L182:L185)</f>
        <v>0</v>
      </c>
      <c r="M186" s="455">
        <f>SUM(M182:M185)</f>
        <v>0</v>
      </c>
      <c r="N186" s="164"/>
    </row>
    <row r="187" spans="1:14" s="39" customFormat="1" x14ac:dyDescent="0.2">
      <c r="A187" s="117"/>
      <c r="B187" s="118"/>
      <c r="C187" s="118"/>
      <c r="D187" s="119"/>
      <c r="E187" s="119"/>
      <c r="F187" s="119"/>
      <c r="G187" s="544"/>
      <c r="H187" s="180"/>
      <c r="I187" s="89"/>
      <c r="J187" s="97"/>
      <c r="K187" s="545"/>
      <c r="L187" s="545"/>
      <c r="M187" s="546"/>
      <c r="N187" s="391"/>
    </row>
    <row r="188" spans="1:14" s="39" customFormat="1" x14ac:dyDescent="0.2">
      <c r="A188" s="117"/>
      <c r="B188" s="118"/>
      <c r="C188" s="118"/>
      <c r="D188" s="119"/>
      <c r="E188" s="119"/>
      <c r="F188" s="119"/>
      <c r="G188" s="544"/>
      <c r="H188" s="180"/>
      <c r="I188" s="89"/>
      <c r="J188" s="97"/>
      <c r="K188" s="545"/>
      <c r="L188" s="545"/>
      <c r="M188" s="546"/>
      <c r="N188" s="391"/>
    </row>
    <row r="189" spans="1:14" s="39" customFormat="1" x14ac:dyDescent="0.2">
      <c r="A189" s="117"/>
      <c r="B189" s="118"/>
      <c r="C189" s="118"/>
      <c r="D189" s="119"/>
      <c r="E189" s="119"/>
      <c r="F189" s="119"/>
      <c r="G189" s="120"/>
      <c r="H189" s="126"/>
      <c r="I189" s="121"/>
      <c r="J189" s="92"/>
      <c r="K189" s="519"/>
      <c r="L189" s="92"/>
      <c r="M189" s="520"/>
      <c r="N189" s="119"/>
    </row>
    <row r="190" spans="1:14" s="39" customFormat="1" x14ac:dyDescent="0.2">
      <c r="A190" s="292"/>
      <c r="B190" s="293" t="s">
        <v>290</v>
      </c>
      <c r="C190" s="293"/>
      <c r="D190" s="37"/>
      <c r="E190" s="37"/>
      <c r="F190" s="37"/>
      <c r="G190" s="294"/>
      <c r="H190" s="196"/>
      <c r="I190" s="295"/>
      <c r="J190" s="43"/>
      <c r="K190" s="296"/>
      <c r="L190" s="297"/>
      <c r="M190" s="200"/>
      <c r="N190" s="387"/>
    </row>
    <row r="191" spans="1:14" s="39" customFormat="1" ht="36" x14ac:dyDescent="0.2">
      <c r="A191" s="183" t="s">
        <v>0</v>
      </c>
      <c r="B191" s="183" t="s">
        <v>1</v>
      </c>
      <c r="C191" s="183" t="s">
        <v>359</v>
      </c>
      <c r="D191" s="222" t="s">
        <v>2</v>
      </c>
      <c r="E191" s="22" t="s">
        <v>141</v>
      </c>
      <c r="F191" s="183" t="s">
        <v>3</v>
      </c>
      <c r="G191" s="223" t="s">
        <v>4</v>
      </c>
      <c r="H191" s="224" t="s">
        <v>5</v>
      </c>
      <c r="I191" s="225" t="s">
        <v>6</v>
      </c>
      <c r="J191" s="10" t="s">
        <v>88</v>
      </c>
      <c r="K191" s="226" t="s">
        <v>7</v>
      </c>
      <c r="L191" s="224" t="s">
        <v>8</v>
      </c>
      <c r="M191" s="224" t="s">
        <v>9</v>
      </c>
      <c r="N191" s="227" t="s">
        <v>10</v>
      </c>
    </row>
    <row r="192" spans="1:14" s="39" customFormat="1" ht="24" x14ac:dyDescent="0.2">
      <c r="A192" s="298">
        <v>1</v>
      </c>
      <c r="B192" s="40" t="s">
        <v>150</v>
      </c>
      <c r="C192" s="40" t="s">
        <v>384</v>
      </c>
      <c r="D192" s="299"/>
      <c r="E192" s="300"/>
      <c r="F192" s="300" t="s">
        <v>12</v>
      </c>
      <c r="G192" s="237">
        <v>2500</v>
      </c>
      <c r="H192" s="238"/>
      <c r="I192" s="301"/>
      <c r="J192" s="12">
        <f t="shared" ref="J192:J193" si="64">H192*I192+H192</f>
        <v>0</v>
      </c>
      <c r="K192" s="11">
        <f t="shared" ref="K192:K193" si="65">G192*H192</f>
        <v>0</v>
      </c>
      <c r="L192" s="12">
        <f t="shared" ref="L192:L193" si="66">M192-K192</f>
        <v>0</v>
      </c>
      <c r="M192" s="198">
        <f t="shared" ref="M192:M193" si="67">G192*J192</f>
        <v>0</v>
      </c>
      <c r="N192" s="506" t="s">
        <v>81</v>
      </c>
    </row>
    <row r="193" spans="1:14" s="39" customFormat="1" ht="24" x14ac:dyDescent="0.2">
      <c r="A193" s="298">
        <v>2</v>
      </c>
      <c r="B193" s="252" t="s">
        <v>171</v>
      </c>
      <c r="C193" s="252"/>
      <c r="D193" s="506"/>
      <c r="E193" s="302"/>
      <c r="F193" s="302" t="s">
        <v>12</v>
      </c>
      <c r="G193" s="237">
        <v>7500</v>
      </c>
      <c r="H193" s="238"/>
      <c r="I193" s="303"/>
      <c r="J193" s="12">
        <f t="shared" si="64"/>
        <v>0</v>
      </c>
      <c r="K193" s="11">
        <f t="shared" si="65"/>
        <v>0</v>
      </c>
      <c r="L193" s="12">
        <f t="shared" si="66"/>
        <v>0</v>
      </c>
      <c r="M193" s="198">
        <f t="shared" si="67"/>
        <v>0</v>
      </c>
      <c r="N193" s="506" t="s">
        <v>81</v>
      </c>
    </row>
    <row r="194" spans="1:14" s="39" customFormat="1" x14ac:dyDescent="0.2">
      <c r="B194" s="41"/>
      <c r="C194" s="41"/>
      <c r="D194" s="489"/>
      <c r="E194" s="489"/>
      <c r="F194" s="489"/>
      <c r="G194" s="304"/>
      <c r="H194" s="238" t="s">
        <v>15</v>
      </c>
      <c r="I194" s="306"/>
      <c r="J194" s="256"/>
      <c r="K194" s="416">
        <f>SUM(K192:K193)</f>
        <v>0</v>
      </c>
      <c r="L194" s="249">
        <f>SUM(L192:L193)</f>
        <v>0</v>
      </c>
      <c r="M194" s="249">
        <f>SUM(M192:M193)</f>
        <v>0</v>
      </c>
      <c r="N194" s="506"/>
    </row>
    <row r="195" spans="1:14" s="39" customFormat="1" x14ac:dyDescent="0.2">
      <c r="A195" s="117"/>
      <c r="B195" s="118"/>
      <c r="C195" s="118"/>
      <c r="D195" s="119"/>
      <c r="E195" s="119"/>
      <c r="F195" s="119"/>
      <c r="G195" s="120"/>
      <c r="H195" s="126"/>
      <c r="I195" s="121"/>
      <c r="J195" s="92"/>
      <c r="K195" s="519"/>
      <c r="L195" s="92"/>
      <c r="M195" s="520"/>
      <c r="N195" s="119"/>
    </row>
    <row r="196" spans="1:14" s="39" customFormat="1" ht="12" x14ac:dyDescent="0.2">
      <c r="A196" s="109"/>
      <c r="B196" s="185"/>
      <c r="C196" s="185"/>
      <c r="D196" s="122"/>
      <c r="E196" s="122"/>
      <c r="F196" s="113"/>
      <c r="G196" s="111"/>
      <c r="H196" s="126"/>
      <c r="I196" s="116"/>
      <c r="J196" s="154"/>
      <c r="K196" s="559"/>
      <c r="L196" s="154"/>
      <c r="M196" s="528"/>
      <c r="N196" s="119"/>
    </row>
    <row r="197" spans="1:14" s="39" customFormat="1" x14ac:dyDescent="0.2">
      <c r="A197" s="124"/>
      <c r="B197" s="185"/>
      <c r="C197" s="185"/>
      <c r="D197" s="550"/>
      <c r="E197" s="550"/>
      <c r="F197" s="551"/>
      <c r="G197" s="125"/>
      <c r="H197" s="126"/>
      <c r="I197" s="99"/>
      <c r="J197" s="99"/>
      <c r="K197" s="552"/>
      <c r="L197" s="553"/>
      <c r="M197" s="554"/>
      <c r="N197" s="127"/>
    </row>
    <row r="198" spans="1:14" s="39" customFormat="1" ht="12" x14ac:dyDescent="0.2">
      <c r="A198" s="481"/>
      <c r="B198" s="463" t="s">
        <v>291</v>
      </c>
      <c r="C198" s="463"/>
      <c r="D198" s="464"/>
      <c r="E198" s="464"/>
      <c r="F198" s="465"/>
      <c r="G198" s="466"/>
      <c r="H198" s="54"/>
      <c r="I198" s="72"/>
      <c r="J198" s="155"/>
      <c r="K198" s="73"/>
      <c r="L198" s="74"/>
      <c r="M198" s="205"/>
      <c r="N198" s="67"/>
    </row>
    <row r="199" spans="1:14" s="39" customFormat="1" ht="36" x14ac:dyDescent="0.2">
      <c r="A199" s="75" t="s">
        <v>0</v>
      </c>
      <c r="B199" s="75" t="s">
        <v>1</v>
      </c>
      <c r="C199" s="75" t="s">
        <v>359</v>
      </c>
      <c r="D199" s="215" t="s">
        <v>2</v>
      </c>
      <c r="E199" s="310" t="s">
        <v>141</v>
      </c>
      <c r="F199" s="75" t="s">
        <v>3</v>
      </c>
      <c r="G199" s="213" t="s">
        <v>4</v>
      </c>
      <c r="H199" s="55" t="s">
        <v>5</v>
      </c>
      <c r="I199" s="214" t="s">
        <v>6</v>
      </c>
      <c r="J199" s="311" t="s">
        <v>88</v>
      </c>
      <c r="K199" s="76" t="s">
        <v>7</v>
      </c>
      <c r="L199" s="55" t="s">
        <v>8</v>
      </c>
      <c r="M199" s="55" t="s">
        <v>9</v>
      </c>
      <c r="N199" s="216" t="s">
        <v>10</v>
      </c>
    </row>
    <row r="200" spans="1:14" s="39" customFormat="1" ht="48" customHeight="1" x14ac:dyDescent="0.2">
      <c r="A200" s="312">
        <v>1</v>
      </c>
      <c r="B200" s="397" t="s">
        <v>235</v>
      </c>
      <c r="C200" s="750" t="s">
        <v>385</v>
      </c>
      <c r="D200" s="366"/>
      <c r="E200" s="467"/>
      <c r="F200" s="148" t="s">
        <v>12</v>
      </c>
      <c r="G200" s="15">
        <v>1500</v>
      </c>
      <c r="H200" s="169"/>
      <c r="I200" s="57"/>
      <c r="J200" s="604">
        <f t="shared" ref="J200:J205" si="68">H200*I200+H200</f>
        <v>0</v>
      </c>
      <c r="K200" s="605">
        <f t="shared" ref="K200:K205" si="69">G200*H200</f>
        <v>0</v>
      </c>
      <c r="L200" s="604">
        <f t="shared" ref="L200:L205" si="70">M200-K200</f>
        <v>0</v>
      </c>
      <c r="M200" s="606">
        <f t="shared" ref="M200:M205" si="71">G200*J200</f>
        <v>0</v>
      </c>
      <c r="N200" s="17" t="s">
        <v>198</v>
      </c>
    </row>
    <row r="201" spans="1:14" s="39" customFormat="1" ht="24" x14ac:dyDescent="0.2">
      <c r="A201" s="312">
        <v>2</v>
      </c>
      <c r="B201" s="397" t="s">
        <v>90</v>
      </c>
      <c r="C201" s="751"/>
      <c r="D201" s="366"/>
      <c r="E201" s="467"/>
      <c r="F201" s="148" t="s">
        <v>12</v>
      </c>
      <c r="G201" s="15">
        <v>500</v>
      </c>
      <c r="H201" s="169"/>
      <c r="I201" s="57"/>
      <c r="J201" s="604">
        <f t="shared" si="68"/>
        <v>0</v>
      </c>
      <c r="K201" s="605">
        <f t="shared" si="69"/>
        <v>0</v>
      </c>
      <c r="L201" s="604">
        <f t="shared" si="70"/>
        <v>0</v>
      </c>
      <c r="M201" s="606">
        <f t="shared" si="71"/>
        <v>0</v>
      </c>
      <c r="N201" s="17" t="s">
        <v>198</v>
      </c>
    </row>
    <row r="202" spans="1:14" s="39" customFormat="1" ht="24" x14ac:dyDescent="0.2">
      <c r="A202" s="312">
        <v>3</v>
      </c>
      <c r="B202" s="468" t="s">
        <v>91</v>
      </c>
      <c r="C202" s="751"/>
      <c r="D202" s="469"/>
      <c r="E202" s="470"/>
      <c r="F202" s="148" t="s">
        <v>12</v>
      </c>
      <c r="G202" s="15">
        <v>500</v>
      </c>
      <c r="H202" s="169"/>
      <c r="I202" s="57"/>
      <c r="J202" s="604">
        <f t="shared" si="68"/>
        <v>0</v>
      </c>
      <c r="K202" s="605">
        <f t="shared" si="69"/>
        <v>0</v>
      </c>
      <c r="L202" s="604">
        <f t="shared" si="70"/>
        <v>0</v>
      </c>
      <c r="M202" s="606">
        <f t="shared" si="71"/>
        <v>0</v>
      </c>
      <c r="N202" s="17" t="s">
        <v>198</v>
      </c>
    </row>
    <row r="203" spans="1:14" s="39" customFormat="1" ht="24" x14ac:dyDescent="0.2">
      <c r="A203" s="312">
        <v>4</v>
      </c>
      <c r="B203" s="468" t="s">
        <v>92</v>
      </c>
      <c r="C203" s="751"/>
      <c r="D203" s="469"/>
      <c r="E203" s="470"/>
      <c r="F203" s="148" t="s">
        <v>12</v>
      </c>
      <c r="G203" s="15">
        <v>150</v>
      </c>
      <c r="H203" s="169"/>
      <c r="I203" s="57"/>
      <c r="J203" s="604">
        <f t="shared" si="68"/>
        <v>0</v>
      </c>
      <c r="K203" s="605">
        <f t="shared" si="69"/>
        <v>0</v>
      </c>
      <c r="L203" s="604">
        <f t="shared" si="70"/>
        <v>0</v>
      </c>
      <c r="M203" s="606">
        <f t="shared" si="71"/>
        <v>0</v>
      </c>
      <c r="N203" s="17" t="s">
        <v>198</v>
      </c>
    </row>
    <row r="204" spans="1:14" s="39" customFormat="1" ht="24" x14ac:dyDescent="0.2">
      <c r="A204" s="312">
        <v>5</v>
      </c>
      <c r="B204" s="468" t="s">
        <v>93</v>
      </c>
      <c r="C204" s="751"/>
      <c r="D204" s="469"/>
      <c r="E204" s="470"/>
      <c r="F204" s="151" t="s">
        <v>12</v>
      </c>
      <c r="G204" s="15">
        <v>50</v>
      </c>
      <c r="H204" s="169"/>
      <c r="I204" s="58"/>
      <c r="J204" s="604">
        <f t="shared" si="68"/>
        <v>0</v>
      </c>
      <c r="K204" s="605">
        <f t="shared" si="69"/>
        <v>0</v>
      </c>
      <c r="L204" s="604">
        <f t="shared" si="70"/>
        <v>0</v>
      </c>
      <c r="M204" s="606">
        <f t="shared" si="71"/>
        <v>0</v>
      </c>
      <c r="N204" s="17" t="s">
        <v>198</v>
      </c>
    </row>
    <row r="205" spans="1:14" s="39" customFormat="1" ht="24" x14ac:dyDescent="0.2">
      <c r="A205" s="312">
        <v>6</v>
      </c>
      <c r="B205" s="313" t="s">
        <v>94</v>
      </c>
      <c r="C205" s="752"/>
      <c r="D205" s="471"/>
      <c r="E205" s="482"/>
      <c r="F205" s="483" t="s">
        <v>12</v>
      </c>
      <c r="G205" s="15">
        <v>50</v>
      </c>
      <c r="H205" s="168"/>
      <c r="I205" s="472"/>
      <c r="J205" s="604">
        <f t="shared" si="68"/>
        <v>0</v>
      </c>
      <c r="K205" s="605">
        <f t="shared" si="69"/>
        <v>0</v>
      </c>
      <c r="L205" s="604">
        <f t="shared" si="70"/>
        <v>0</v>
      </c>
      <c r="M205" s="606">
        <f t="shared" si="71"/>
        <v>0</v>
      </c>
      <c r="N205" s="17" t="s">
        <v>198</v>
      </c>
    </row>
    <row r="206" spans="1:14" s="39" customFormat="1" x14ac:dyDescent="0.2">
      <c r="A206" s="66"/>
      <c r="B206" s="77"/>
      <c r="C206" s="77"/>
      <c r="D206" s="77"/>
      <c r="E206" s="77"/>
      <c r="F206" s="71"/>
      <c r="G206" s="68"/>
      <c r="H206" s="167" t="s">
        <v>15</v>
      </c>
      <c r="I206" s="495"/>
      <c r="J206" s="490"/>
      <c r="K206" s="501">
        <f>SUM(K200:K205)</f>
        <v>0</v>
      </c>
      <c r="L206" s="201">
        <f>SUM(L200:L205)</f>
        <v>0</v>
      </c>
      <c r="M206" s="201">
        <f>SUM(M200:M205)</f>
        <v>0</v>
      </c>
      <c r="N206" s="17"/>
    </row>
    <row r="207" spans="1:14" s="39" customFormat="1" x14ac:dyDescent="0.2">
      <c r="A207" s="124"/>
      <c r="B207" s="550"/>
      <c r="C207" s="550"/>
      <c r="D207" s="550"/>
      <c r="E207" s="550"/>
      <c r="F207" s="551"/>
      <c r="G207" s="125"/>
      <c r="H207" s="126"/>
      <c r="I207" s="99"/>
      <c r="J207" s="99"/>
      <c r="K207" s="552"/>
      <c r="L207" s="553"/>
      <c r="M207" s="554"/>
      <c r="N207" s="127"/>
    </row>
    <row r="208" spans="1:14" s="39" customFormat="1" ht="12" x14ac:dyDescent="0.2">
      <c r="A208" s="66"/>
      <c r="B208" s="323" t="s">
        <v>292</v>
      </c>
      <c r="C208" s="323"/>
      <c r="D208" s="459"/>
      <c r="E208" s="459"/>
      <c r="F208" s="79"/>
      <c r="G208" s="68"/>
      <c r="H208" s="78"/>
      <c r="I208" s="72"/>
      <c r="J208" s="155"/>
      <c r="K208" s="73"/>
      <c r="L208" s="74"/>
      <c r="M208" s="205"/>
      <c r="N208" s="67"/>
    </row>
    <row r="209" spans="1:14" s="39" customFormat="1" ht="36" x14ac:dyDescent="0.2">
      <c r="A209" s="75" t="s">
        <v>0</v>
      </c>
      <c r="B209" s="75" t="s">
        <v>1</v>
      </c>
      <c r="C209" s="75" t="s">
        <v>359</v>
      </c>
      <c r="D209" s="215" t="s">
        <v>2</v>
      </c>
      <c r="E209" s="310" t="s">
        <v>141</v>
      </c>
      <c r="F209" s="75" t="s">
        <v>3</v>
      </c>
      <c r="G209" s="213" t="s">
        <v>4</v>
      </c>
      <c r="H209" s="55" t="s">
        <v>5</v>
      </c>
      <c r="I209" s="214" t="s">
        <v>6</v>
      </c>
      <c r="J209" s="311" t="s">
        <v>88</v>
      </c>
      <c r="K209" s="76" t="s">
        <v>7</v>
      </c>
      <c r="L209" s="55" t="s">
        <v>8</v>
      </c>
      <c r="M209" s="55" t="s">
        <v>9</v>
      </c>
      <c r="N209" s="216" t="s">
        <v>10</v>
      </c>
    </row>
    <row r="210" spans="1:14" s="39" customFormat="1" ht="36" x14ac:dyDescent="0.2">
      <c r="A210" s="312">
        <v>1</v>
      </c>
      <c r="B210" s="14" t="s">
        <v>190</v>
      </c>
      <c r="C210" s="14" t="s">
        <v>386</v>
      </c>
      <c r="D210" s="17"/>
      <c r="E210" s="17"/>
      <c r="F210" s="17" t="s">
        <v>12</v>
      </c>
      <c r="G210" s="15">
        <v>700</v>
      </c>
      <c r="H210" s="167"/>
      <c r="I210" s="13"/>
      <c r="J210" s="604">
        <f>H210*I210+H210</f>
        <v>0</v>
      </c>
      <c r="K210" s="605">
        <f>G210*H210</f>
        <v>0</v>
      </c>
      <c r="L210" s="604">
        <f>M210-K210</f>
        <v>0</v>
      </c>
      <c r="M210" s="606">
        <f>G210*J210</f>
        <v>0</v>
      </c>
      <c r="N210" s="17" t="s">
        <v>149</v>
      </c>
    </row>
    <row r="211" spans="1:14" s="39" customFormat="1" x14ac:dyDescent="0.2">
      <c r="A211" s="66"/>
      <c r="B211" s="460"/>
      <c r="C211" s="460"/>
      <c r="D211" s="67"/>
      <c r="E211" s="67"/>
      <c r="F211" s="67"/>
      <c r="G211" s="68"/>
      <c r="H211" s="167" t="s">
        <v>15</v>
      </c>
      <c r="I211" s="495"/>
      <c r="J211" s="490"/>
      <c r="K211" s="501">
        <f>SUM(K210)</f>
        <v>0</v>
      </c>
      <c r="L211" s="201">
        <f>SUM(L210)</f>
        <v>0</v>
      </c>
      <c r="M211" s="201">
        <f>SUM(M210)</f>
        <v>0</v>
      </c>
      <c r="N211" s="67"/>
    </row>
    <row r="212" spans="1:14" s="39" customFormat="1" x14ac:dyDescent="0.2">
      <c r="A212" s="124"/>
      <c r="B212" s="185"/>
      <c r="C212" s="185"/>
      <c r="D212" s="550"/>
      <c r="E212" s="550"/>
      <c r="F212" s="551"/>
      <c r="G212" s="125"/>
      <c r="H212" s="126"/>
      <c r="I212" s="99"/>
      <c r="J212" s="99"/>
      <c r="K212" s="552"/>
      <c r="L212" s="553"/>
      <c r="M212" s="554"/>
      <c r="N212" s="127"/>
    </row>
    <row r="213" spans="1:14" s="39" customFormat="1" ht="24" x14ac:dyDescent="0.2">
      <c r="A213" s="66"/>
      <c r="B213" s="323" t="s">
        <v>293</v>
      </c>
      <c r="C213" s="323"/>
      <c r="D213" s="618"/>
      <c r="E213" s="618"/>
      <c r="F213" s="79"/>
      <c r="G213" s="68"/>
      <c r="H213" s="78"/>
      <c r="I213" s="72"/>
      <c r="J213" s="155"/>
      <c r="K213" s="73"/>
      <c r="L213" s="74"/>
      <c r="M213" s="205"/>
      <c r="N213" s="67"/>
    </row>
    <row r="214" spans="1:14" s="38" customFormat="1" ht="36" x14ac:dyDescent="0.2">
      <c r="A214" s="75" t="s">
        <v>0</v>
      </c>
      <c r="B214" s="75" t="s">
        <v>1</v>
      </c>
      <c r="C214" s="75" t="s">
        <v>359</v>
      </c>
      <c r="D214" s="215" t="s">
        <v>2</v>
      </c>
      <c r="E214" s="310" t="s">
        <v>141</v>
      </c>
      <c r="F214" s="75" t="s">
        <v>3</v>
      </c>
      <c r="G214" s="213" t="s">
        <v>4</v>
      </c>
      <c r="H214" s="55" t="s">
        <v>5</v>
      </c>
      <c r="I214" s="214" t="s">
        <v>6</v>
      </c>
      <c r="J214" s="311" t="s">
        <v>88</v>
      </c>
      <c r="K214" s="76" t="s">
        <v>7</v>
      </c>
      <c r="L214" s="55" t="s">
        <v>8</v>
      </c>
      <c r="M214" s="55" t="s">
        <v>9</v>
      </c>
      <c r="N214" s="216" t="s">
        <v>10</v>
      </c>
    </row>
    <row r="215" spans="1:14" s="39" customFormat="1" ht="24" x14ac:dyDescent="0.2">
      <c r="A215" s="59">
        <v>1</v>
      </c>
      <c r="B215" s="619" t="s">
        <v>151</v>
      </c>
      <c r="C215" s="753" t="s">
        <v>387</v>
      </c>
      <c r="D215" s="620"/>
      <c r="E215" s="621"/>
      <c r="F215" s="143" t="s">
        <v>16</v>
      </c>
      <c r="G215" s="15">
        <v>150</v>
      </c>
      <c r="H215" s="169"/>
      <c r="I215" s="60"/>
      <c r="J215" s="604">
        <f t="shared" ref="J215:J245" si="72">H215*I215+H215</f>
        <v>0</v>
      </c>
      <c r="K215" s="605">
        <f t="shared" ref="K215:K245" si="73">G215*H215</f>
        <v>0</v>
      </c>
      <c r="L215" s="604">
        <f t="shared" ref="L215:L245" si="74">M215-K215</f>
        <v>0</v>
      </c>
      <c r="M215" s="606">
        <f t="shared" ref="M215:M245" si="75">G215*J215</f>
        <v>0</v>
      </c>
      <c r="N215" s="17" t="s">
        <v>149</v>
      </c>
    </row>
    <row r="216" spans="1:14" s="39" customFormat="1" ht="24" x14ac:dyDescent="0.2">
      <c r="A216" s="59">
        <v>2</v>
      </c>
      <c r="B216" s="622" t="s">
        <v>152</v>
      </c>
      <c r="C216" s="753"/>
      <c r="D216" s="623"/>
      <c r="E216" s="17"/>
      <c r="F216" s="211" t="s">
        <v>16</v>
      </c>
      <c r="G216" s="15">
        <v>150</v>
      </c>
      <c r="H216" s="169"/>
      <c r="I216" s="62"/>
      <c r="J216" s="604">
        <f t="shared" si="72"/>
        <v>0</v>
      </c>
      <c r="K216" s="605">
        <f t="shared" si="73"/>
        <v>0</v>
      </c>
      <c r="L216" s="604">
        <f t="shared" si="74"/>
        <v>0</v>
      </c>
      <c r="M216" s="606">
        <f t="shared" si="75"/>
        <v>0</v>
      </c>
      <c r="N216" s="17" t="s">
        <v>198</v>
      </c>
    </row>
    <row r="217" spans="1:14" s="39" customFormat="1" ht="24" x14ac:dyDescent="0.2">
      <c r="A217" s="59">
        <v>3</v>
      </c>
      <c r="B217" s="624" t="s">
        <v>153</v>
      </c>
      <c r="C217" s="753"/>
      <c r="D217" s="623"/>
      <c r="E217" s="17"/>
      <c r="F217" s="212" t="s">
        <v>16</v>
      </c>
      <c r="G217" s="15">
        <v>1500</v>
      </c>
      <c r="H217" s="169"/>
      <c r="I217" s="57"/>
      <c r="J217" s="604">
        <f t="shared" si="72"/>
        <v>0</v>
      </c>
      <c r="K217" s="605">
        <f t="shared" si="73"/>
        <v>0</v>
      </c>
      <c r="L217" s="604">
        <f t="shared" si="74"/>
        <v>0</v>
      </c>
      <c r="M217" s="606">
        <f t="shared" si="75"/>
        <v>0</v>
      </c>
      <c r="N217" s="17" t="s">
        <v>212</v>
      </c>
    </row>
    <row r="218" spans="1:14" s="39" customFormat="1" ht="24" x14ac:dyDescent="0.2">
      <c r="A218" s="59">
        <v>4</v>
      </c>
      <c r="B218" s="624" t="s">
        <v>154</v>
      </c>
      <c r="C218" s="753"/>
      <c r="D218" s="623"/>
      <c r="E218" s="17"/>
      <c r="F218" s="212" t="s">
        <v>16</v>
      </c>
      <c r="G218" s="15">
        <v>300</v>
      </c>
      <c r="H218" s="169"/>
      <c r="I218" s="57"/>
      <c r="J218" s="604">
        <f t="shared" si="72"/>
        <v>0</v>
      </c>
      <c r="K218" s="605">
        <f t="shared" si="73"/>
        <v>0</v>
      </c>
      <c r="L218" s="604">
        <f t="shared" si="74"/>
        <v>0</v>
      </c>
      <c r="M218" s="606">
        <f t="shared" si="75"/>
        <v>0</v>
      </c>
      <c r="N218" s="730" t="s">
        <v>198</v>
      </c>
    </row>
    <row r="219" spans="1:14" s="39" customFormat="1" ht="24" x14ac:dyDescent="0.2">
      <c r="A219" s="59">
        <v>5</v>
      </c>
      <c r="B219" s="624" t="s">
        <v>155</v>
      </c>
      <c r="C219" s="753"/>
      <c r="D219" s="623"/>
      <c r="E219" s="17"/>
      <c r="F219" s="212" t="s">
        <v>16</v>
      </c>
      <c r="G219" s="15">
        <v>300</v>
      </c>
      <c r="H219" s="169"/>
      <c r="I219" s="57"/>
      <c r="J219" s="604">
        <f t="shared" si="72"/>
        <v>0</v>
      </c>
      <c r="K219" s="605">
        <f t="shared" si="73"/>
        <v>0</v>
      </c>
      <c r="L219" s="604">
        <f t="shared" si="74"/>
        <v>0</v>
      </c>
      <c r="M219" s="606">
        <f t="shared" si="75"/>
        <v>0</v>
      </c>
      <c r="N219" s="731"/>
    </row>
    <row r="220" spans="1:14" s="39" customFormat="1" ht="24" x14ac:dyDescent="0.2">
      <c r="A220" s="59">
        <v>6</v>
      </c>
      <c r="B220" s="624" t="s">
        <v>156</v>
      </c>
      <c r="C220" s="753"/>
      <c r="D220" s="623"/>
      <c r="E220" s="17"/>
      <c r="F220" s="212" t="s">
        <v>16</v>
      </c>
      <c r="G220" s="15">
        <v>500</v>
      </c>
      <c r="H220" s="169"/>
      <c r="I220" s="57"/>
      <c r="J220" s="604">
        <f t="shared" si="72"/>
        <v>0</v>
      </c>
      <c r="K220" s="605">
        <f t="shared" si="73"/>
        <v>0</v>
      </c>
      <c r="L220" s="604">
        <f t="shared" si="74"/>
        <v>0</v>
      </c>
      <c r="M220" s="606">
        <f t="shared" si="75"/>
        <v>0</v>
      </c>
      <c r="N220" s="731"/>
    </row>
    <row r="221" spans="1:14" s="39" customFormat="1" ht="24" x14ac:dyDescent="0.2">
      <c r="A221" s="59">
        <v>7</v>
      </c>
      <c r="B221" s="624" t="s">
        <v>157</v>
      </c>
      <c r="C221" s="753"/>
      <c r="D221" s="623"/>
      <c r="E221" s="17"/>
      <c r="F221" s="212" t="s">
        <v>16</v>
      </c>
      <c r="G221" s="15">
        <v>500</v>
      </c>
      <c r="H221" s="169"/>
      <c r="I221" s="57"/>
      <c r="J221" s="604">
        <f t="shared" si="72"/>
        <v>0</v>
      </c>
      <c r="K221" s="605">
        <f t="shared" si="73"/>
        <v>0</v>
      </c>
      <c r="L221" s="604">
        <f t="shared" si="74"/>
        <v>0</v>
      </c>
      <c r="M221" s="606">
        <f t="shared" si="75"/>
        <v>0</v>
      </c>
      <c r="N221" s="731"/>
    </row>
    <row r="222" spans="1:14" s="39" customFormat="1" ht="24" x14ac:dyDescent="0.2">
      <c r="A222" s="59">
        <v>8</v>
      </c>
      <c r="B222" s="624" t="s">
        <v>158</v>
      </c>
      <c r="C222" s="753"/>
      <c r="D222" s="623"/>
      <c r="E222" s="17"/>
      <c r="F222" s="212" t="s">
        <v>16</v>
      </c>
      <c r="G222" s="15">
        <v>100</v>
      </c>
      <c r="H222" s="169"/>
      <c r="I222" s="57"/>
      <c r="J222" s="604">
        <f t="shared" si="72"/>
        <v>0</v>
      </c>
      <c r="K222" s="605">
        <f t="shared" si="73"/>
        <v>0</v>
      </c>
      <c r="L222" s="604">
        <f t="shared" si="74"/>
        <v>0</v>
      </c>
      <c r="M222" s="606">
        <f t="shared" si="75"/>
        <v>0</v>
      </c>
      <c r="N222" s="732"/>
    </row>
    <row r="223" spans="1:14" s="39" customFormat="1" ht="24" x14ac:dyDescent="0.2">
      <c r="A223" s="59">
        <v>9</v>
      </c>
      <c r="B223" s="624" t="s">
        <v>159</v>
      </c>
      <c r="C223" s="753"/>
      <c r="D223" s="623"/>
      <c r="E223" s="17"/>
      <c r="F223" s="212" t="s">
        <v>16</v>
      </c>
      <c r="G223" s="15">
        <v>50</v>
      </c>
      <c r="H223" s="169"/>
      <c r="I223" s="57"/>
      <c r="J223" s="604">
        <f t="shared" si="72"/>
        <v>0</v>
      </c>
      <c r="K223" s="605">
        <f t="shared" si="73"/>
        <v>0</v>
      </c>
      <c r="L223" s="604">
        <f t="shared" si="74"/>
        <v>0</v>
      </c>
      <c r="M223" s="606">
        <f t="shared" si="75"/>
        <v>0</v>
      </c>
      <c r="N223" s="17" t="s">
        <v>149</v>
      </c>
    </row>
    <row r="224" spans="1:14" s="39" customFormat="1" ht="72" x14ac:dyDescent="0.2">
      <c r="A224" s="59">
        <v>10</v>
      </c>
      <c r="B224" s="625" t="s">
        <v>167</v>
      </c>
      <c r="C224" s="625" t="s">
        <v>388</v>
      </c>
      <c r="D224" s="64"/>
      <c r="E224" s="144"/>
      <c r="F224" s="144" t="s">
        <v>12</v>
      </c>
      <c r="G224" s="15">
        <v>2000</v>
      </c>
      <c r="H224" s="169"/>
      <c r="I224" s="58"/>
      <c r="J224" s="604">
        <f t="shared" si="72"/>
        <v>0</v>
      </c>
      <c r="K224" s="605">
        <f t="shared" si="73"/>
        <v>0</v>
      </c>
      <c r="L224" s="604">
        <f t="shared" si="74"/>
        <v>0</v>
      </c>
      <c r="M224" s="606">
        <f t="shared" si="75"/>
        <v>0</v>
      </c>
      <c r="N224" s="17" t="s">
        <v>223</v>
      </c>
    </row>
    <row r="225" spans="1:15" s="39" customFormat="1" ht="36.75" customHeight="1" x14ac:dyDescent="0.2">
      <c r="A225" s="59">
        <v>11</v>
      </c>
      <c r="B225" s="319" t="s">
        <v>160</v>
      </c>
      <c r="C225" s="625" t="s">
        <v>388</v>
      </c>
      <c r="D225" s="63"/>
      <c r="E225" s="65"/>
      <c r="F225" s="65" t="s">
        <v>12</v>
      </c>
      <c r="G225" s="15">
        <v>100</v>
      </c>
      <c r="H225" s="169"/>
      <c r="I225" s="57"/>
      <c r="J225" s="604">
        <f t="shared" si="72"/>
        <v>0</v>
      </c>
      <c r="K225" s="605">
        <f t="shared" si="73"/>
        <v>0</v>
      </c>
      <c r="L225" s="604">
        <f t="shared" si="74"/>
        <v>0</v>
      </c>
      <c r="M225" s="606">
        <f t="shared" si="75"/>
        <v>0</v>
      </c>
      <c r="N225" s="17" t="s">
        <v>198</v>
      </c>
    </row>
    <row r="226" spans="1:15" s="39" customFormat="1" ht="29.25" customHeight="1" x14ac:dyDescent="0.2">
      <c r="A226" s="59">
        <v>12</v>
      </c>
      <c r="B226" s="608" t="s">
        <v>194</v>
      </c>
      <c r="C226" s="14"/>
      <c r="D226" s="626"/>
      <c r="E226" s="65"/>
      <c r="F226" s="65" t="s">
        <v>12</v>
      </c>
      <c r="G226" s="15">
        <v>50</v>
      </c>
      <c r="H226" s="169"/>
      <c r="I226" s="57"/>
      <c r="J226" s="604">
        <f t="shared" si="72"/>
        <v>0</v>
      </c>
      <c r="K226" s="605">
        <f t="shared" si="73"/>
        <v>0</v>
      </c>
      <c r="L226" s="604">
        <f t="shared" si="74"/>
        <v>0</v>
      </c>
      <c r="M226" s="606">
        <f t="shared" si="75"/>
        <v>0</v>
      </c>
      <c r="N226" s="17" t="s">
        <v>198</v>
      </c>
    </row>
    <row r="227" spans="1:15" s="39" customFormat="1" ht="72" x14ac:dyDescent="0.2">
      <c r="A227" s="59">
        <v>13</v>
      </c>
      <c r="B227" s="14" t="s">
        <v>259</v>
      </c>
      <c r="C227" s="14" t="s">
        <v>389</v>
      </c>
      <c r="D227" s="17"/>
      <c r="E227" s="17"/>
      <c r="F227" s="17" t="s">
        <v>12</v>
      </c>
      <c r="G227" s="15">
        <v>200</v>
      </c>
      <c r="H227" s="167"/>
      <c r="I227" s="13"/>
      <c r="J227" s="604">
        <f t="shared" si="72"/>
        <v>0</v>
      </c>
      <c r="K227" s="605">
        <f t="shared" si="73"/>
        <v>0</v>
      </c>
      <c r="L227" s="604">
        <f t="shared" si="74"/>
        <v>0</v>
      </c>
      <c r="M227" s="606">
        <f t="shared" si="75"/>
        <v>0</v>
      </c>
      <c r="N227" s="17" t="s">
        <v>198</v>
      </c>
    </row>
    <row r="228" spans="1:15" s="39" customFormat="1" ht="36" x14ac:dyDescent="0.2">
      <c r="A228" s="59">
        <v>14</v>
      </c>
      <c r="B228" s="627" t="s">
        <v>41</v>
      </c>
      <c r="C228" s="14"/>
      <c r="D228" s="17"/>
      <c r="E228" s="211"/>
      <c r="F228" s="146" t="s">
        <v>12</v>
      </c>
      <c r="G228" s="166">
        <v>8000</v>
      </c>
      <c r="H228" s="194"/>
      <c r="I228" s="62"/>
      <c r="J228" s="604">
        <f t="shared" si="72"/>
        <v>0</v>
      </c>
      <c r="K228" s="605">
        <f t="shared" si="73"/>
        <v>0</v>
      </c>
      <c r="L228" s="604">
        <f t="shared" si="74"/>
        <v>0</v>
      </c>
      <c r="M228" s="606">
        <f t="shared" si="75"/>
        <v>0</v>
      </c>
      <c r="N228" s="510" t="s">
        <v>223</v>
      </c>
    </row>
    <row r="229" spans="1:15" s="39" customFormat="1" ht="12" x14ac:dyDescent="0.2">
      <c r="A229" s="59">
        <v>15</v>
      </c>
      <c r="B229" s="627" t="s">
        <v>43</v>
      </c>
      <c r="C229" s="14"/>
      <c r="D229" s="17"/>
      <c r="E229" s="211"/>
      <c r="F229" s="149" t="s">
        <v>12</v>
      </c>
      <c r="G229" s="15">
        <v>1000</v>
      </c>
      <c r="H229" s="169"/>
      <c r="I229" s="57"/>
      <c r="J229" s="604">
        <f t="shared" si="72"/>
        <v>0</v>
      </c>
      <c r="K229" s="605">
        <f t="shared" si="73"/>
        <v>0</v>
      </c>
      <c r="L229" s="604">
        <f t="shared" si="74"/>
        <v>0</v>
      </c>
      <c r="M229" s="606">
        <f t="shared" si="75"/>
        <v>0</v>
      </c>
      <c r="N229" s="17" t="s">
        <v>198</v>
      </c>
    </row>
    <row r="230" spans="1:15" s="39" customFormat="1" ht="12" x14ac:dyDescent="0.2">
      <c r="A230" s="59">
        <v>16</v>
      </c>
      <c r="B230" s="628" t="s">
        <v>44</v>
      </c>
      <c r="C230" s="711"/>
      <c r="D230" s="629"/>
      <c r="E230" s="212"/>
      <c r="F230" s="148" t="s">
        <v>12</v>
      </c>
      <c r="G230" s="15">
        <v>1000</v>
      </c>
      <c r="H230" s="169"/>
      <c r="I230" s="57"/>
      <c r="J230" s="604">
        <f t="shared" si="72"/>
        <v>0</v>
      </c>
      <c r="K230" s="605">
        <f t="shared" si="73"/>
        <v>0</v>
      </c>
      <c r="L230" s="604">
        <f t="shared" si="74"/>
        <v>0</v>
      </c>
      <c r="M230" s="606">
        <f t="shared" si="75"/>
        <v>0</v>
      </c>
      <c r="N230" s="17" t="s">
        <v>198</v>
      </c>
    </row>
    <row r="231" spans="1:15" s="39" customFormat="1" ht="24" x14ac:dyDescent="0.2">
      <c r="A231" s="59">
        <v>17</v>
      </c>
      <c r="B231" s="630" t="s">
        <v>116</v>
      </c>
      <c r="C231" s="630" t="s">
        <v>390</v>
      </c>
      <c r="D231" s="631"/>
      <c r="E231" s="632"/>
      <c r="F231" s="150" t="s">
        <v>12</v>
      </c>
      <c r="G231" s="15">
        <v>15</v>
      </c>
      <c r="H231" s="169"/>
      <c r="I231" s="57"/>
      <c r="J231" s="604">
        <f t="shared" si="72"/>
        <v>0</v>
      </c>
      <c r="K231" s="605">
        <f t="shared" si="73"/>
        <v>0</v>
      </c>
      <c r="L231" s="604">
        <f t="shared" si="74"/>
        <v>0</v>
      </c>
      <c r="M231" s="606">
        <f t="shared" si="75"/>
        <v>0</v>
      </c>
      <c r="N231" s="17" t="s">
        <v>198</v>
      </c>
    </row>
    <row r="232" spans="1:15" s="39" customFormat="1" ht="24" x14ac:dyDescent="0.2">
      <c r="A232" s="59">
        <v>18</v>
      </c>
      <c r="B232" s="633" t="s">
        <v>45</v>
      </c>
      <c r="C232" s="633"/>
      <c r="D232" s="634"/>
      <c r="E232" s="635"/>
      <c r="F232" s="147" t="s">
        <v>12</v>
      </c>
      <c r="G232" s="15">
        <v>20</v>
      </c>
      <c r="H232" s="169"/>
      <c r="I232" s="57"/>
      <c r="J232" s="604">
        <f t="shared" si="72"/>
        <v>0</v>
      </c>
      <c r="K232" s="605">
        <f t="shared" si="73"/>
        <v>0</v>
      </c>
      <c r="L232" s="604">
        <f t="shared" si="74"/>
        <v>0</v>
      </c>
      <c r="M232" s="606">
        <f t="shared" si="75"/>
        <v>0</v>
      </c>
      <c r="N232" s="17" t="s">
        <v>198</v>
      </c>
    </row>
    <row r="233" spans="1:15" s="39" customFormat="1" ht="36" x14ac:dyDescent="0.2">
      <c r="A233" s="59">
        <v>19</v>
      </c>
      <c r="B233" s="195" t="s">
        <v>123</v>
      </c>
      <c r="C233" s="195"/>
      <c r="D233" s="64"/>
      <c r="E233" s="144"/>
      <c r="F233" s="151" t="s">
        <v>12</v>
      </c>
      <c r="G233" s="165">
        <v>100</v>
      </c>
      <c r="H233" s="168"/>
      <c r="I233" s="58"/>
      <c r="J233" s="604">
        <f t="shared" si="72"/>
        <v>0</v>
      </c>
      <c r="K233" s="605">
        <f t="shared" si="73"/>
        <v>0</v>
      </c>
      <c r="L233" s="604">
        <f t="shared" si="74"/>
        <v>0</v>
      </c>
      <c r="M233" s="606">
        <f t="shared" si="75"/>
        <v>0</v>
      </c>
      <c r="N233" s="509" t="s">
        <v>198</v>
      </c>
    </row>
    <row r="234" spans="1:15" s="39" customFormat="1" ht="36" x14ac:dyDescent="0.2">
      <c r="A234" s="59">
        <v>20</v>
      </c>
      <c r="B234" s="14" t="s">
        <v>124</v>
      </c>
      <c r="C234" s="14"/>
      <c r="D234" s="17"/>
      <c r="E234" s="17"/>
      <c r="F234" s="17" t="s">
        <v>12</v>
      </c>
      <c r="G234" s="15">
        <v>100</v>
      </c>
      <c r="H234" s="167"/>
      <c r="I234" s="13"/>
      <c r="J234" s="604">
        <f t="shared" si="72"/>
        <v>0</v>
      </c>
      <c r="K234" s="605">
        <f t="shared" si="73"/>
        <v>0</v>
      </c>
      <c r="L234" s="604">
        <f t="shared" si="74"/>
        <v>0</v>
      </c>
      <c r="M234" s="606">
        <f t="shared" si="75"/>
        <v>0</v>
      </c>
      <c r="N234" s="17" t="s">
        <v>198</v>
      </c>
    </row>
    <row r="235" spans="1:15" s="39" customFormat="1" ht="24" x14ac:dyDescent="0.2">
      <c r="A235" s="59">
        <v>21</v>
      </c>
      <c r="B235" s="14" t="s">
        <v>161</v>
      </c>
      <c r="C235" s="14" t="s">
        <v>387</v>
      </c>
      <c r="D235" s="17"/>
      <c r="E235" s="17"/>
      <c r="F235" s="17" t="s">
        <v>12</v>
      </c>
      <c r="G235" s="15">
        <v>10</v>
      </c>
      <c r="H235" s="167"/>
      <c r="I235" s="13"/>
      <c r="J235" s="604">
        <f t="shared" si="72"/>
        <v>0</v>
      </c>
      <c r="K235" s="605">
        <f t="shared" si="73"/>
        <v>0</v>
      </c>
      <c r="L235" s="604">
        <f t="shared" si="74"/>
        <v>0</v>
      </c>
      <c r="M235" s="606">
        <f t="shared" si="75"/>
        <v>0</v>
      </c>
      <c r="N235" s="17" t="s">
        <v>198</v>
      </c>
    </row>
    <row r="236" spans="1:15" s="39" customFormat="1" ht="12" x14ac:dyDescent="0.2">
      <c r="A236" s="59">
        <v>22</v>
      </c>
      <c r="B236" s="14" t="s">
        <v>46</v>
      </c>
      <c r="C236" s="14"/>
      <c r="D236" s="17"/>
      <c r="E236" s="145"/>
      <c r="F236" s="145" t="s">
        <v>12</v>
      </c>
      <c r="G236" s="15">
        <v>300</v>
      </c>
      <c r="H236" s="167"/>
      <c r="I236" s="152"/>
      <c r="J236" s="604">
        <f t="shared" si="72"/>
        <v>0</v>
      </c>
      <c r="K236" s="605">
        <f t="shared" si="73"/>
        <v>0</v>
      </c>
      <c r="L236" s="604">
        <f t="shared" si="74"/>
        <v>0</v>
      </c>
      <c r="M236" s="606">
        <f t="shared" si="75"/>
        <v>0</v>
      </c>
      <c r="N236" s="17" t="s">
        <v>198</v>
      </c>
      <c r="O236" s="66"/>
    </row>
    <row r="237" spans="1:15" s="39" customFormat="1" ht="12" x14ac:dyDescent="0.2">
      <c r="A237" s="59">
        <v>23</v>
      </c>
      <c r="B237" s="14" t="s">
        <v>47</v>
      </c>
      <c r="C237" s="14"/>
      <c r="D237" s="17"/>
      <c r="E237" s="145"/>
      <c r="F237" s="145" t="s">
        <v>12</v>
      </c>
      <c r="G237" s="15">
        <v>150</v>
      </c>
      <c r="H237" s="167"/>
      <c r="I237" s="152"/>
      <c r="J237" s="604">
        <f t="shared" si="72"/>
        <v>0</v>
      </c>
      <c r="K237" s="605">
        <f t="shared" si="73"/>
        <v>0</v>
      </c>
      <c r="L237" s="604">
        <f t="shared" si="74"/>
        <v>0</v>
      </c>
      <c r="M237" s="606">
        <f t="shared" si="75"/>
        <v>0</v>
      </c>
      <c r="N237" s="17" t="s">
        <v>198</v>
      </c>
      <c r="O237" s="66"/>
    </row>
    <row r="238" spans="1:15" s="39" customFormat="1" ht="12" x14ac:dyDescent="0.2">
      <c r="A238" s="59">
        <v>24</v>
      </c>
      <c r="B238" s="14" t="s">
        <v>108</v>
      </c>
      <c r="C238" s="14"/>
      <c r="D238" s="17"/>
      <c r="E238" s="17"/>
      <c r="F238" s="17" t="s">
        <v>12</v>
      </c>
      <c r="G238" s="15">
        <v>500</v>
      </c>
      <c r="H238" s="170"/>
      <c r="I238" s="152"/>
      <c r="J238" s="604">
        <f t="shared" si="72"/>
        <v>0</v>
      </c>
      <c r="K238" s="605">
        <f t="shared" si="73"/>
        <v>0</v>
      </c>
      <c r="L238" s="604">
        <f t="shared" si="74"/>
        <v>0</v>
      </c>
      <c r="M238" s="606">
        <f t="shared" si="75"/>
        <v>0</v>
      </c>
      <c r="N238" s="17" t="s">
        <v>198</v>
      </c>
      <c r="O238" s="66"/>
    </row>
    <row r="239" spans="1:15" s="39" customFormat="1" ht="12" x14ac:dyDescent="0.2">
      <c r="A239" s="59">
        <v>25</v>
      </c>
      <c r="B239" s="14" t="s">
        <v>48</v>
      </c>
      <c r="C239" s="14"/>
      <c r="D239" s="17"/>
      <c r="E239" s="17"/>
      <c r="F239" s="17" t="s">
        <v>12</v>
      </c>
      <c r="G239" s="15">
        <v>4000</v>
      </c>
      <c r="H239" s="167"/>
      <c r="I239" s="152"/>
      <c r="J239" s="604">
        <f t="shared" si="72"/>
        <v>0</v>
      </c>
      <c r="K239" s="605">
        <f t="shared" si="73"/>
        <v>0</v>
      </c>
      <c r="L239" s="604">
        <f t="shared" si="74"/>
        <v>0</v>
      </c>
      <c r="M239" s="606">
        <f t="shared" si="75"/>
        <v>0</v>
      </c>
      <c r="N239" s="17" t="s">
        <v>198</v>
      </c>
      <c r="O239" s="66"/>
    </row>
    <row r="240" spans="1:15" s="39" customFormat="1" ht="12" x14ac:dyDescent="0.2">
      <c r="A240" s="59">
        <v>26</v>
      </c>
      <c r="B240" s="14" t="s">
        <v>49</v>
      </c>
      <c r="C240" s="14"/>
      <c r="D240" s="17"/>
      <c r="E240" s="17"/>
      <c r="F240" s="17" t="s">
        <v>12</v>
      </c>
      <c r="G240" s="15">
        <v>200</v>
      </c>
      <c r="H240" s="170"/>
      <c r="I240" s="152"/>
      <c r="J240" s="604">
        <f t="shared" si="72"/>
        <v>0</v>
      </c>
      <c r="K240" s="605">
        <f t="shared" si="73"/>
        <v>0</v>
      </c>
      <c r="L240" s="604">
        <f t="shared" si="74"/>
        <v>0</v>
      </c>
      <c r="M240" s="606">
        <f t="shared" si="75"/>
        <v>0</v>
      </c>
      <c r="N240" s="17" t="s">
        <v>198</v>
      </c>
      <c r="O240" s="66"/>
    </row>
    <row r="241" spans="1:15" s="39" customFormat="1" ht="12" x14ac:dyDescent="0.2">
      <c r="A241" s="59">
        <v>27</v>
      </c>
      <c r="B241" s="14" t="s">
        <v>50</v>
      </c>
      <c r="C241" s="14"/>
      <c r="D241" s="17"/>
      <c r="E241" s="17"/>
      <c r="F241" s="17" t="s">
        <v>12</v>
      </c>
      <c r="G241" s="15">
        <v>2000</v>
      </c>
      <c r="H241" s="170"/>
      <c r="I241" s="152"/>
      <c r="J241" s="604">
        <f t="shared" si="72"/>
        <v>0</v>
      </c>
      <c r="K241" s="605">
        <f t="shared" si="73"/>
        <v>0</v>
      </c>
      <c r="L241" s="604">
        <f t="shared" si="74"/>
        <v>0</v>
      </c>
      <c r="M241" s="606">
        <f t="shared" si="75"/>
        <v>0</v>
      </c>
      <c r="N241" s="17" t="s">
        <v>198</v>
      </c>
      <c r="O241" s="66"/>
    </row>
    <row r="242" spans="1:15" s="39" customFormat="1" ht="12" x14ac:dyDescent="0.2">
      <c r="A242" s="59">
        <v>28</v>
      </c>
      <c r="B242" s="14" t="s">
        <v>269</v>
      </c>
      <c r="C242" s="14"/>
      <c r="D242" s="17"/>
      <c r="E242" s="17"/>
      <c r="F242" s="17" t="s">
        <v>12</v>
      </c>
      <c r="G242" s="15">
        <v>4000</v>
      </c>
      <c r="H242" s="170"/>
      <c r="I242" s="152"/>
      <c r="J242" s="604">
        <f t="shared" si="72"/>
        <v>0</v>
      </c>
      <c r="K242" s="605">
        <f t="shared" si="73"/>
        <v>0</v>
      </c>
      <c r="L242" s="604">
        <f t="shared" si="74"/>
        <v>0</v>
      </c>
      <c r="M242" s="606">
        <f t="shared" si="75"/>
        <v>0</v>
      </c>
      <c r="N242" s="17" t="s">
        <v>142</v>
      </c>
      <c r="O242" s="66"/>
    </row>
    <row r="243" spans="1:15" s="39" customFormat="1" ht="24" x14ac:dyDescent="0.2">
      <c r="A243" s="59">
        <v>29</v>
      </c>
      <c r="B243" s="14" t="s">
        <v>148</v>
      </c>
      <c r="C243" s="14" t="s">
        <v>391</v>
      </c>
      <c r="D243" s="17"/>
      <c r="E243" s="17"/>
      <c r="F243" s="17" t="s">
        <v>12</v>
      </c>
      <c r="G243" s="15">
        <v>2000</v>
      </c>
      <c r="H243" s="170"/>
      <c r="I243" s="152"/>
      <c r="J243" s="604">
        <f t="shared" si="72"/>
        <v>0</v>
      </c>
      <c r="K243" s="605">
        <f t="shared" si="73"/>
        <v>0</v>
      </c>
      <c r="L243" s="604">
        <f t="shared" si="74"/>
        <v>0</v>
      </c>
      <c r="M243" s="606">
        <f t="shared" si="75"/>
        <v>0</v>
      </c>
      <c r="N243" s="17" t="s">
        <v>198</v>
      </c>
      <c r="O243" s="66"/>
    </row>
    <row r="244" spans="1:15" s="39" customFormat="1" ht="24" x14ac:dyDescent="0.2">
      <c r="A244" s="59">
        <v>30</v>
      </c>
      <c r="B244" s="14" t="s">
        <v>147</v>
      </c>
      <c r="C244" s="14" t="s">
        <v>391</v>
      </c>
      <c r="D244" s="17"/>
      <c r="E244" s="17"/>
      <c r="F244" s="17" t="s">
        <v>12</v>
      </c>
      <c r="G244" s="15">
        <v>1000</v>
      </c>
      <c r="H244" s="170"/>
      <c r="I244" s="152"/>
      <c r="J244" s="604">
        <f t="shared" si="72"/>
        <v>0</v>
      </c>
      <c r="K244" s="605">
        <f t="shared" si="73"/>
        <v>0</v>
      </c>
      <c r="L244" s="604">
        <f t="shared" si="74"/>
        <v>0</v>
      </c>
      <c r="M244" s="606">
        <f t="shared" si="75"/>
        <v>0</v>
      </c>
      <c r="N244" s="17" t="s">
        <v>198</v>
      </c>
      <c r="O244" s="66"/>
    </row>
    <row r="245" spans="1:15" s="39" customFormat="1" ht="36" x14ac:dyDescent="0.2">
      <c r="A245" s="59">
        <v>31</v>
      </c>
      <c r="B245" s="14" t="s">
        <v>193</v>
      </c>
      <c r="C245" s="14" t="s">
        <v>392</v>
      </c>
      <c r="D245" s="17"/>
      <c r="E245" s="17"/>
      <c r="F245" s="17" t="s">
        <v>12</v>
      </c>
      <c r="G245" s="15">
        <v>5</v>
      </c>
      <c r="H245" s="170"/>
      <c r="I245" s="152"/>
      <c r="J245" s="604">
        <f t="shared" si="72"/>
        <v>0</v>
      </c>
      <c r="K245" s="605">
        <f t="shared" si="73"/>
        <v>0</v>
      </c>
      <c r="L245" s="604">
        <f t="shared" si="74"/>
        <v>0</v>
      </c>
      <c r="M245" s="606">
        <f t="shared" si="75"/>
        <v>0</v>
      </c>
      <c r="N245" s="17" t="s">
        <v>198</v>
      </c>
      <c r="O245" s="66"/>
    </row>
    <row r="246" spans="1:15" s="39" customFormat="1" x14ac:dyDescent="0.2">
      <c r="A246" s="66"/>
      <c r="B246" s="460"/>
      <c r="C246" s="460"/>
      <c r="D246" s="67"/>
      <c r="E246" s="67"/>
      <c r="F246" s="67"/>
      <c r="G246" s="68"/>
      <c r="H246" s="167" t="s">
        <v>15</v>
      </c>
      <c r="I246" s="494"/>
      <c r="J246" s="490"/>
      <c r="K246" s="501">
        <f>SUM(K215:K245)</f>
        <v>0</v>
      </c>
      <c r="L246" s="201">
        <f>SUM(L215:L245)</f>
        <v>0</v>
      </c>
      <c r="M246" s="201">
        <f>SUM(M215:M245)</f>
        <v>0</v>
      </c>
      <c r="N246" s="17"/>
    </row>
    <row r="247" spans="1:15" s="39" customFormat="1" x14ac:dyDescent="0.2">
      <c r="A247" s="124"/>
      <c r="B247" s="118"/>
      <c r="C247" s="118"/>
      <c r="D247" s="127"/>
      <c r="E247" s="127"/>
      <c r="F247" s="127"/>
      <c r="G247" s="125"/>
      <c r="H247" s="126"/>
      <c r="I247" s="99"/>
      <c r="J247" s="99"/>
      <c r="K247" s="552"/>
      <c r="L247" s="553"/>
      <c r="M247" s="554"/>
      <c r="N247" s="127"/>
    </row>
    <row r="248" spans="1:15" s="39" customFormat="1" ht="12" x14ac:dyDescent="0.2">
      <c r="A248" s="124"/>
      <c r="B248" s="118"/>
      <c r="C248" s="118"/>
      <c r="D248" s="127"/>
      <c r="E248" s="127"/>
      <c r="F248" s="127"/>
      <c r="G248" s="125"/>
      <c r="H248" s="126"/>
      <c r="I248" s="128"/>
      <c r="J248" s="126"/>
      <c r="K248" s="547"/>
      <c r="L248" s="548"/>
      <c r="M248" s="549"/>
      <c r="N248" s="127"/>
    </row>
    <row r="249" spans="1:15" s="39" customFormat="1" ht="12" x14ac:dyDescent="0.2">
      <c r="A249" s="66"/>
      <c r="B249" s="308" t="s">
        <v>294</v>
      </c>
      <c r="C249" s="308"/>
      <c r="D249" s="309"/>
      <c r="E249" s="309"/>
      <c r="F249" s="71"/>
      <c r="G249" s="68"/>
      <c r="H249" s="78"/>
      <c r="I249" s="72"/>
      <c r="J249" s="155"/>
      <c r="K249" s="73"/>
      <c r="L249" s="74"/>
      <c r="M249" s="205"/>
      <c r="N249" s="67"/>
    </row>
    <row r="250" spans="1:15" s="38" customFormat="1" ht="36" x14ac:dyDescent="0.2">
      <c r="A250" s="75" t="s">
        <v>0</v>
      </c>
      <c r="B250" s="75" t="s">
        <v>1</v>
      </c>
      <c r="C250" s="75" t="s">
        <v>359</v>
      </c>
      <c r="D250" s="215" t="s">
        <v>2</v>
      </c>
      <c r="E250" s="310" t="s">
        <v>141</v>
      </c>
      <c r="F250" s="75" t="s">
        <v>3</v>
      </c>
      <c r="G250" s="213" t="s">
        <v>4</v>
      </c>
      <c r="H250" s="55" t="s">
        <v>5</v>
      </c>
      <c r="I250" s="214" t="s">
        <v>6</v>
      </c>
      <c r="J250" s="311" t="s">
        <v>88</v>
      </c>
      <c r="K250" s="76" t="s">
        <v>7</v>
      </c>
      <c r="L250" s="55" t="s">
        <v>8</v>
      </c>
      <c r="M250" s="55" t="s">
        <v>9</v>
      </c>
      <c r="N250" s="216" t="s">
        <v>10</v>
      </c>
    </row>
    <row r="251" spans="1:15" s="39" customFormat="1" ht="12" x14ac:dyDescent="0.2">
      <c r="A251" s="318">
        <v>1</v>
      </c>
      <c r="B251" s="319" t="s">
        <v>217</v>
      </c>
      <c r="C251" s="319"/>
      <c r="D251" s="63"/>
      <c r="E251" s="65"/>
      <c r="F251" s="148" t="s">
        <v>218</v>
      </c>
      <c r="G251" s="15">
        <v>1500</v>
      </c>
      <c r="H251" s="167"/>
      <c r="I251" s="57"/>
      <c r="J251" s="604">
        <f t="shared" ref="J251:J272" si="76">H251*I251+H251</f>
        <v>0</v>
      </c>
      <c r="K251" s="605">
        <f t="shared" ref="K251:K272" si="77">G251*H251</f>
        <v>0</v>
      </c>
      <c r="L251" s="604">
        <f t="shared" ref="L251:L272" si="78">M251-K251</f>
        <v>0</v>
      </c>
      <c r="M251" s="606">
        <f t="shared" ref="M251:M272" si="79">G251*J251</f>
        <v>0</v>
      </c>
      <c r="N251" s="731"/>
    </row>
    <row r="252" spans="1:15" s="39" customFormat="1" ht="12" x14ac:dyDescent="0.2">
      <c r="A252" s="318">
        <v>2</v>
      </c>
      <c r="B252" s="319" t="s">
        <v>51</v>
      </c>
      <c r="C252" s="319"/>
      <c r="D252" s="63"/>
      <c r="E252" s="65"/>
      <c r="F252" s="148" t="s">
        <v>12</v>
      </c>
      <c r="G252" s="15">
        <v>900</v>
      </c>
      <c r="H252" s="167"/>
      <c r="I252" s="57"/>
      <c r="J252" s="604">
        <f t="shared" si="76"/>
        <v>0</v>
      </c>
      <c r="K252" s="605">
        <f t="shared" si="77"/>
        <v>0</v>
      </c>
      <c r="L252" s="604">
        <f t="shared" si="78"/>
        <v>0</v>
      </c>
      <c r="M252" s="606">
        <f t="shared" si="79"/>
        <v>0</v>
      </c>
      <c r="N252" s="731"/>
    </row>
    <row r="253" spans="1:15" s="39" customFormat="1" ht="12" x14ac:dyDescent="0.2">
      <c r="A253" s="318">
        <v>3</v>
      </c>
      <c r="B253" s="319" t="s">
        <v>230</v>
      </c>
      <c r="C253" s="319"/>
      <c r="D253" s="63"/>
      <c r="E253" s="65"/>
      <c r="F253" s="148" t="s">
        <v>12</v>
      </c>
      <c r="G253" s="15">
        <v>1500</v>
      </c>
      <c r="H253" s="167"/>
      <c r="I253" s="57"/>
      <c r="J253" s="604">
        <f t="shared" si="76"/>
        <v>0</v>
      </c>
      <c r="K253" s="605">
        <f t="shared" si="77"/>
        <v>0</v>
      </c>
      <c r="L253" s="604">
        <f t="shared" si="78"/>
        <v>0</v>
      </c>
      <c r="M253" s="606">
        <f t="shared" si="79"/>
        <v>0</v>
      </c>
      <c r="N253" s="731"/>
    </row>
    <row r="254" spans="1:15" s="39" customFormat="1" ht="12" x14ac:dyDescent="0.2">
      <c r="A254" s="318">
        <v>4</v>
      </c>
      <c r="B254" s="319" t="s">
        <v>52</v>
      </c>
      <c r="C254" s="319"/>
      <c r="D254" s="63"/>
      <c r="E254" s="65"/>
      <c r="F254" s="148" t="s">
        <v>33</v>
      </c>
      <c r="G254" s="15">
        <v>150</v>
      </c>
      <c r="H254" s="167"/>
      <c r="I254" s="57"/>
      <c r="J254" s="604">
        <f t="shared" si="76"/>
        <v>0</v>
      </c>
      <c r="K254" s="605">
        <f t="shared" si="77"/>
        <v>0</v>
      </c>
      <c r="L254" s="604">
        <f t="shared" si="78"/>
        <v>0</v>
      </c>
      <c r="M254" s="606">
        <f t="shared" si="79"/>
        <v>0</v>
      </c>
      <c r="N254" s="731"/>
    </row>
    <row r="255" spans="1:15" s="39" customFormat="1" ht="12" x14ac:dyDescent="0.2">
      <c r="A255" s="318">
        <v>5</v>
      </c>
      <c r="B255" s="195" t="s">
        <v>53</v>
      </c>
      <c r="C255" s="195"/>
      <c r="D255" s="64"/>
      <c r="E255" s="144"/>
      <c r="F255" s="151" t="s">
        <v>12</v>
      </c>
      <c r="G255" s="15">
        <v>2000</v>
      </c>
      <c r="H255" s="167"/>
      <c r="I255" s="57"/>
      <c r="J255" s="604">
        <f t="shared" si="76"/>
        <v>0</v>
      </c>
      <c r="K255" s="605">
        <f t="shared" si="77"/>
        <v>0</v>
      </c>
      <c r="L255" s="604">
        <f t="shared" si="78"/>
        <v>0</v>
      </c>
      <c r="M255" s="606">
        <f t="shared" si="79"/>
        <v>0</v>
      </c>
      <c r="N255" s="731"/>
    </row>
    <row r="256" spans="1:15" s="39" customFormat="1" ht="36" x14ac:dyDescent="0.2">
      <c r="A256" s="318">
        <v>6</v>
      </c>
      <c r="B256" s="193" t="s">
        <v>184</v>
      </c>
      <c r="C256" s="193" t="s">
        <v>393</v>
      </c>
      <c r="D256" s="698"/>
      <c r="E256" s="509"/>
      <c r="F256" s="320" t="s">
        <v>12</v>
      </c>
      <c r="G256" s="165">
        <v>700</v>
      </c>
      <c r="H256" s="321"/>
      <c r="I256" s="58"/>
      <c r="J256" s="604">
        <f t="shared" si="76"/>
        <v>0</v>
      </c>
      <c r="K256" s="605">
        <f t="shared" si="77"/>
        <v>0</v>
      </c>
      <c r="L256" s="604">
        <f t="shared" si="78"/>
        <v>0</v>
      </c>
      <c r="M256" s="606">
        <f t="shared" si="79"/>
        <v>0</v>
      </c>
      <c r="N256" s="732"/>
    </row>
    <row r="257" spans="1:14" s="39" customFormat="1" ht="24" x14ac:dyDescent="0.2">
      <c r="A257" s="318">
        <v>7</v>
      </c>
      <c r="B257" s="14" t="s">
        <v>115</v>
      </c>
      <c r="C257" s="14"/>
      <c r="D257" s="699"/>
      <c r="E257" s="17"/>
      <c r="F257" s="314" t="s">
        <v>20</v>
      </c>
      <c r="G257" s="15">
        <v>15</v>
      </c>
      <c r="H257" s="167"/>
      <c r="I257" s="13"/>
      <c r="J257" s="604">
        <f t="shared" si="76"/>
        <v>0</v>
      </c>
      <c r="K257" s="605">
        <f t="shared" si="77"/>
        <v>0</v>
      </c>
      <c r="L257" s="604">
        <f t="shared" si="78"/>
        <v>0</v>
      </c>
      <c r="M257" s="606">
        <f t="shared" si="79"/>
        <v>0</v>
      </c>
      <c r="N257" s="730" t="s">
        <v>219</v>
      </c>
    </row>
    <row r="258" spans="1:14" s="39" customFormat="1" ht="24" x14ac:dyDescent="0.2">
      <c r="A258" s="318">
        <v>8</v>
      </c>
      <c r="B258" s="14" t="s">
        <v>114</v>
      </c>
      <c r="C258" s="14"/>
      <c r="D258" s="699"/>
      <c r="E258" s="17"/>
      <c r="F258" s="314" t="s">
        <v>20</v>
      </c>
      <c r="G258" s="15">
        <v>40</v>
      </c>
      <c r="H258" s="167"/>
      <c r="I258" s="13"/>
      <c r="J258" s="604">
        <f t="shared" si="76"/>
        <v>0</v>
      </c>
      <c r="K258" s="605">
        <f t="shared" si="77"/>
        <v>0</v>
      </c>
      <c r="L258" s="604">
        <f t="shared" si="78"/>
        <v>0</v>
      </c>
      <c r="M258" s="606">
        <f t="shared" si="79"/>
        <v>0</v>
      </c>
      <c r="N258" s="731"/>
    </row>
    <row r="259" spans="1:14" s="39" customFormat="1" ht="24" x14ac:dyDescent="0.2">
      <c r="A259" s="318">
        <v>9</v>
      </c>
      <c r="B259" s="14" t="s">
        <v>113</v>
      </c>
      <c r="C259" s="14"/>
      <c r="D259" s="699"/>
      <c r="E259" s="17"/>
      <c r="F259" s="314" t="s">
        <v>20</v>
      </c>
      <c r="G259" s="15">
        <v>20</v>
      </c>
      <c r="H259" s="167"/>
      <c r="I259" s="13"/>
      <c r="J259" s="604">
        <f t="shared" si="76"/>
        <v>0</v>
      </c>
      <c r="K259" s="605">
        <f t="shared" si="77"/>
        <v>0</v>
      </c>
      <c r="L259" s="604">
        <f t="shared" si="78"/>
        <v>0</v>
      </c>
      <c r="M259" s="606">
        <f t="shared" si="79"/>
        <v>0</v>
      </c>
      <c r="N259" s="731"/>
    </row>
    <row r="260" spans="1:14" s="39" customFormat="1" ht="24" x14ac:dyDescent="0.2">
      <c r="A260" s="318">
        <v>10</v>
      </c>
      <c r="B260" s="14" t="s">
        <v>112</v>
      </c>
      <c r="C260" s="14"/>
      <c r="D260" s="699"/>
      <c r="E260" s="17"/>
      <c r="F260" s="314" t="s">
        <v>20</v>
      </c>
      <c r="G260" s="15">
        <v>40</v>
      </c>
      <c r="H260" s="167"/>
      <c r="I260" s="13"/>
      <c r="J260" s="604">
        <f t="shared" si="76"/>
        <v>0</v>
      </c>
      <c r="K260" s="605">
        <f t="shared" si="77"/>
        <v>0</v>
      </c>
      <c r="L260" s="604">
        <f t="shared" si="78"/>
        <v>0</v>
      </c>
      <c r="M260" s="606">
        <f t="shared" si="79"/>
        <v>0</v>
      </c>
      <c r="N260" s="731"/>
    </row>
    <row r="261" spans="1:14" s="39" customFormat="1" ht="24" x14ac:dyDescent="0.2">
      <c r="A261" s="318">
        <v>11</v>
      </c>
      <c r="B261" s="14" t="s">
        <v>111</v>
      </c>
      <c r="C261" s="14"/>
      <c r="D261" s="699"/>
      <c r="E261" s="17"/>
      <c r="F261" s="314" t="s">
        <v>20</v>
      </c>
      <c r="G261" s="15">
        <v>30</v>
      </c>
      <c r="H261" s="167"/>
      <c r="I261" s="13"/>
      <c r="J261" s="604">
        <f t="shared" si="76"/>
        <v>0</v>
      </c>
      <c r="K261" s="605">
        <f t="shared" si="77"/>
        <v>0</v>
      </c>
      <c r="L261" s="604">
        <f t="shared" si="78"/>
        <v>0</v>
      </c>
      <c r="M261" s="606">
        <f t="shared" si="79"/>
        <v>0</v>
      </c>
      <c r="N261" s="731"/>
    </row>
    <row r="262" spans="1:14" s="39" customFormat="1" ht="24" x14ac:dyDescent="0.2">
      <c r="A262" s="318">
        <v>12</v>
      </c>
      <c r="B262" s="14" t="s">
        <v>110</v>
      </c>
      <c r="C262" s="14"/>
      <c r="D262" s="699"/>
      <c r="E262" s="17"/>
      <c r="F262" s="314" t="s">
        <v>20</v>
      </c>
      <c r="G262" s="15">
        <v>40</v>
      </c>
      <c r="H262" s="167"/>
      <c r="I262" s="13"/>
      <c r="J262" s="604">
        <f t="shared" si="76"/>
        <v>0</v>
      </c>
      <c r="K262" s="605">
        <f t="shared" si="77"/>
        <v>0</v>
      </c>
      <c r="L262" s="604">
        <f t="shared" si="78"/>
        <v>0</v>
      </c>
      <c r="M262" s="606">
        <f t="shared" si="79"/>
        <v>0</v>
      </c>
      <c r="N262" s="731"/>
    </row>
    <row r="263" spans="1:14" s="39" customFormat="1" ht="24" x14ac:dyDescent="0.2">
      <c r="A263" s="318">
        <v>13</v>
      </c>
      <c r="B263" s="14" t="s">
        <v>109</v>
      </c>
      <c r="C263" s="14"/>
      <c r="D263" s="699"/>
      <c r="E263" s="17"/>
      <c r="F263" s="314" t="s">
        <v>20</v>
      </c>
      <c r="G263" s="15">
        <v>20</v>
      </c>
      <c r="H263" s="167"/>
      <c r="I263" s="13"/>
      <c r="J263" s="604">
        <f t="shared" si="76"/>
        <v>0</v>
      </c>
      <c r="K263" s="605">
        <f t="shared" si="77"/>
        <v>0</v>
      </c>
      <c r="L263" s="604">
        <f t="shared" si="78"/>
        <v>0</v>
      </c>
      <c r="M263" s="606">
        <f t="shared" si="79"/>
        <v>0</v>
      </c>
      <c r="N263" s="732"/>
    </row>
    <row r="264" spans="1:14" s="39" customFormat="1" ht="24" x14ac:dyDescent="0.2">
      <c r="A264" s="318">
        <v>14</v>
      </c>
      <c r="B264" s="14" t="s">
        <v>226</v>
      </c>
      <c r="C264" s="14"/>
      <c r="D264" s="699"/>
      <c r="E264" s="17"/>
      <c r="F264" s="314" t="s">
        <v>12</v>
      </c>
      <c r="G264" s="15">
        <v>500</v>
      </c>
      <c r="H264" s="167"/>
      <c r="I264" s="13"/>
      <c r="J264" s="604">
        <f t="shared" si="76"/>
        <v>0</v>
      </c>
      <c r="K264" s="605">
        <f t="shared" si="77"/>
        <v>0</v>
      </c>
      <c r="L264" s="604">
        <f t="shared" si="78"/>
        <v>0</v>
      </c>
      <c r="M264" s="606">
        <f t="shared" si="79"/>
        <v>0</v>
      </c>
      <c r="N264" s="17" t="s">
        <v>149</v>
      </c>
    </row>
    <row r="265" spans="1:14" s="39" customFormat="1" ht="24" x14ac:dyDescent="0.2">
      <c r="A265" s="318">
        <v>15</v>
      </c>
      <c r="B265" s="14" t="s">
        <v>42</v>
      </c>
      <c r="C265" s="14" t="s">
        <v>394</v>
      </c>
      <c r="D265" s="699"/>
      <c r="E265" s="17"/>
      <c r="F265" s="314" t="s">
        <v>12</v>
      </c>
      <c r="G265" s="15">
        <v>8000</v>
      </c>
      <c r="H265" s="167"/>
      <c r="I265" s="13"/>
      <c r="J265" s="604">
        <f t="shared" si="76"/>
        <v>0</v>
      </c>
      <c r="K265" s="605">
        <f t="shared" si="77"/>
        <v>0</v>
      </c>
      <c r="L265" s="604">
        <f t="shared" si="78"/>
        <v>0</v>
      </c>
      <c r="M265" s="606">
        <f t="shared" si="79"/>
        <v>0</v>
      </c>
      <c r="N265" s="17" t="s">
        <v>149</v>
      </c>
    </row>
    <row r="266" spans="1:14" s="39" customFormat="1" ht="12" x14ac:dyDescent="0.2">
      <c r="A266" s="318">
        <v>16</v>
      </c>
      <c r="B266" s="14" t="s">
        <v>331</v>
      </c>
      <c r="C266" s="14"/>
      <c r="D266" s="699"/>
      <c r="E266" s="17"/>
      <c r="F266" s="314" t="s">
        <v>12</v>
      </c>
      <c r="G266" s="15">
        <v>4000</v>
      </c>
      <c r="H266" s="167"/>
      <c r="I266" s="13"/>
      <c r="J266" s="604">
        <f t="shared" si="76"/>
        <v>0</v>
      </c>
      <c r="K266" s="605">
        <f t="shared" si="77"/>
        <v>0</v>
      </c>
      <c r="L266" s="604">
        <f t="shared" si="78"/>
        <v>0</v>
      </c>
      <c r="M266" s="606">
        <f t="shared" si="79"/>
        <v>0</v>
      </c>
      <c r="N266" s="17" t="s">
        <v>149</v>
      </c>
    </row>
    <row r="267" spans="1:14" s="39" customFormat="1" ht="12" x14ac:dyDescent="0.2">
      <c r="A267" s="318">
        <v>17</v>
      </c>
      <c r="B267" s="14" t="s">
        <v>144</v>
      </c>
      <c r="C267" s="14"/>
      <c r="D267" s="699"/>
      <c r="E267" s="17"/>
      <c r="F267" s="314" t="s">
        <v>33</v>
      </c>
      <c r="G267" s="15">
        <v>3</v>
      </c>
      <c r="H267" s="167"/>
      <c r="I267" s="13"/>
      <c r="J267" s="604">
        <f t="shared" si="76"/>
        <v>0</v>
      </c>
      <c r="K267" s="605">
        <f t="shared" si="77"/>
        <v>0</v>
      </c>
      <c r="L267" s="604">
        <f t="shared" si="78"/>
        <v>0</v>
      </c>
      <c r="M267" s="606">
        <f t="shared" si="79"/>
        <v>0</v>
      </c>
      <c r="N267" s="17" t="s">
        <v>224</v>
      </c>
    </row>
    <row r="268" spans="1:14" s="39" customFormat="1" ht="17.25" customHeight="1" x14ac:dyDescent="0.2">
      <c r="A268" s="318">
        <v>18</v>
      </c>
      <c r="B268" s="14" t="s">
        <v>117</v>
      </c>
      <c r="C268" s="14"/>
      <c r="D268" s="699"/>
      <c r="E268" s="17"/>
      <c r="F268" s="314" t="s">
        <v>20</v>
      </c>
      <c r="G268" s="15">
        <v>50</v>
      </c>
      <c r="H268" s="167"/>
      <c r="I268" s="13"/>
      <c r="J268" s="604">
        <f t="shared" si="76"/>
        <v>0</v>
      </c>
      <c r="K268" s="605">
        <f t="shared" si="77"/>
        <v>0</v>
      </c>
      <c r="L268" s="604">
        <f t="shared" si="78"/>
        <v>0</v>
      </c>
      <c r="M268" s="606">
        <f t="shared" si="79"/>
        <v>0</v>
      </c>
      <c r="N268" s="17" t="s">
        <v>212</v>
      </c>
    </row>
    <row r="269" spans="1:14" s="39" customFormat="1" ht="24" x14ac:dyDescent="0.2">
      <c r="A269" s="318">
        <v>19</v>
      </c>
      <c r="B269" s="14" t="s">
        <v>162</v>
      </c>
      <c r="C269" s="14" t="s">
        <v>395</v>
      </c>
      <c r="D269" s="699"/>
      <c r="E269" s="17"/>
      <c r="F269" s="314" t="s">
        <v>12</v>
      </c>
      <c r="G269" s="15">
        <v>150</v>
      </c>
      <c r="H269" s="167"/>
      <c r="I269" s="13"/>
      <c r="J269" s="604">
        <f t="shared" si="76"/>
        <v>0</v>
      </c>
      <c r="K269" s="605">
        <f t="shared" si="77"/>
        <v>0</v>
      </c>
      <c r="L269" s="604">
        <f t="shared" si="78"/>
        <v>0</v>
      </c>
      <c r="M269" s="606">
        <f t="shared" si="79"/>
        <v>0</v>
      </c>
      <c r="N269" s="17" t="s">
        <v>198</v>
      </c>
    </row>
    <row r="270" spans="1:14" s="39" customFormat="1" ht="108" x14ac:dyDescent="0.2">
      <c r="A270" s="318">
        <v>20</v>
      </c>
      <c r="B270" s="476" t="s">
        <v>220</v>
      </c>
      <c r="C270" s="476" t="s">
        <v>396</v>
      </c>
      <c r="D270" s="348"/>
      <c r="E270" s="636"/>
      <c r="F270" s="348" t="s">
        <v>12</v>
      </c>
      <c r="G270" s="637">
        <v>80</v>
      </c>
      <c r="H270" s="356"/>
      <c r="I270" s="352"/>
      <c r="J270" s="604">
        <f t="shared" si="76"/>
        <v>0</v>
      </c>
      <c r="K270" s="605">
        <f t="shared" si="77"/>
        <v>0</v>
      </c>
      <c r="L270" s="604">
        <f t="shared" si="78"/>
        <v>0</v>
      </c>
      <c r="M270" s="606">
        <f t="shared" si="79"/>
        <v>0</v>
      </c>
      <c r="N270" s="508" t="s">
        <v>149</v>
      </c>
    </row>
    <row r="271" spans="1:14" s="39" customFormat="1" ht="36" x14ac:dyDescent="0.2">
      <c r="A271" s="318">
        <v>21</v>
      </c>
      <c r="B271" s="14" t="s">
        <v>225</v>
      </c>
      <c r="C271" s="14"/>
      <c r="D271" s="699"/>
      <c r="E271" s="17"/>
      <c r="F271" s="314" t="s">
        <v>16</v>
      </c>
      <c r="G271" s="15">
        <v>50</v>
      </c>
      <c r="H271" s="167"/>
      <c r="I271" s="13"/>
      <c r="J271" s="604">
        <f t="shared" si="76"/>
        <v>0</v>
      </c>
      <c r="K271" s="605">
        <f t="shared" si="77"/>
        <v>0</v>
      </c>
      <c r="L271" s="604">
        <f t="shared" si="78"/>
        <v>0</v>
      </c>
      <c r="M271" s="606">
        <f t="shared" si="79"/>
        <v>0</v>
      </c>
      <c r="N271" s="17" t="s">
        <v>198</v>
      </c>
    </row>
    <row r="272" spans="1:14" s="39" customFormat="1" ht="48" x14ac:dyDescent="0.2">
      <c r="A272" s="318">
        <v>22</v>
      </c>
      <c r="B272" s="14" t="s">
        <v>231</v>
      </c>
      <c r="C272" s="14" t="s">
        <v>397</v>
      </c>
      <c r="D272" s="699"/>
      <c r="E272" s="17"/>
      <c r="F272" s="314" t="s">
        <v>16</v>
      </c>
      <c r="G272" s="15">
        <v>4600</v>
      </c>
      <c r="H272" s="167"/>
      <c r="I272" s="13"/>
      <c r="J272" s="604">
        <f t="shared" si="76"/>
        <v>0</v>
      </c>
      <c r="K272" s="605">
        <f t="shared" si="77"/>
        <v>0</v>
      </c>
      <c r="L272" s="604">
        <f t="shared" si="78"/>
        <v>0</v>
      </c>
      <c r="M272" s="606">
        <f t="shared" si="79"/>
        <v>0</v>
      </c>
      <c r="N272" s="17" t="s">
        <v>222</v>
      </c>
    </row>
    <row r="273" spans="1:14" s="39" customFormat="1" x14ac:dyDescent="0.2">
      <c r="A273" s="66"/>
      <c r="B273" s="77"/>
      <c r="C273" s="77"/>
      <c r="D273" s="507"/>
      <c r="E273" s="507"/>
      <c r="F273" s="80"/>
      <c r="G273" s="68"/>
      <c r="H273" s="167" t="s">
        <v>15</v>
      </c>
      <c r="I273" s="495"/>
      <c r="J273" s="228"/>
      <c r="K273" s="503">
        <f>SUM(K251:K272)</f>
        <v>0</v>
      </c>
      <c r="L273" s="201">
        <f>SUM(L251:L272)</f>
        <v>0</v>
      </c>
      <c r="M273" s="201">
        <f>SUM(M251:M272)</f>
        <v>0</v>
      </c>
      <c r="N273" s="17"/>
    </row>
    <row r="274" spans="1:14" s="39" customFormat="1" x14ac:dyDescent="0.2">
      <c r="A274" s="124"/>
      <c r="B274" s="185"/>
      <c r="C274" s="185"/>
      <c r="D274" s="562"/>
      <c r="E274" s="562"/>
      <c r="F274" s="563"/>
      <c r="G274" s="125"/>
      <c r="H274" s="99"/>
      <c r="I274" s="99"/>
      <c r="J274" s="99"/>
      <c r="K274" s="552"/>
      <c r="L274" s="553"/>
      <c r="M274" s="554"/>
      <c r="N274" s="127"/>
    </row>
    <row r="275" spans="1:14" s="39" customFormat="1" ht="12" x14ac:dyDescent="0.2">
      <c r="A275" s="322"/>
      <c r="B275" s="323" t="s">
        <v>295</v>
      </c>
      <c r="C275" s="323"/>
      <c r="D275" s="69"/>
      <c r="E275" s="69"/>
      <c r="F275" s="69"/>
      <c r="G275" s="324"/>
      <c r="H275" s="82"/>
      <c r="I275" s="325"/>
      <c r="J275" s="325"/>
      <c r="K275" s="326"/>
      <c r="L275" s="83"/>
      <c r="M275" s="205"/>
      <c r="N275" s="67"/>
    </row>
    <row r="276" spans="1:14" s="39" customFormat="1" ht="36" x14ac:dyDescent="0.2">
      <c r="A276" s="75" t="s">
        <v>0</v>
      </c>
      <c r="B276" s="75" t="s">
        <v>1</v>
      </c>
      <c r="C276" s="75" t="s">
        <v>359</v>
      </c>
      <c r="D276" s="215" t="s">
        <v>2</v>
      </c>
      <c r="E276" s="310" t="s">
        <v>141</v>
      </c>
      <c r="F276" s="75" t="s">
        <v>3</v>
      </c>
      <c r="G276" s="213" t="s">
        <v>4</v>
      </c>
      <c r="H276" s="55" t="s">
        <v>5</v>
      </c>
      <c r="I276" s="214" t="s">
        <v>6</v>
      </c>
      <c r="J276" s="311" t="s">
        <v>88</v>
      </c>
      <c r="K276" s="76" t="s">
        <v>7</v>
      </c>
      <c r="L276" s="55" t="s">
        <v>8</v>
      </c>
      <c r="M276" s="55" t="s">
        <v>9</v>
      </c>
      <c r="N276" s="216" t="s">
        <v>10</v>
      </c>
    </row>
    <row r="277" spans="1:14" s="39" customFormat="1" ht="38.25" customHeight="1" x14ac:dyDescent="0.2">
      <c r="A277" s="315" t="s">
        <v>11</v>
      </c>
      <c r="B277" s="316" t="s">
        <v>180</v>
      </c>
      <c r="C277" s="313" t="s">
        <v>398</v>
      </c>
      <c r="D277" s="17"/>
      <c r="E277" s="17"/>
      <c r="F277" s="317" t="s">
        <v>12</v>
      </c>
      <c r="G277" s="15">
        <v>20</v>
      </c>
      <c r="H277" s="169"/>
      <c r="I277" s="329"/>
      <c r="J277" s="604">
        <f t="shared" ref="J277:J280" si="80">H277*I277+H277</f>
        <v>0</v>
      </c>
      <c r="K277" s="605">
        <f t="shared" ref="K277:K280" si="81">G277*H277</f>
        <v>0</v>
      </c>
      <c r="L277" s="604">
        <f t="shared" ref="L277:L280" si="82">M277-K277</f>
        <v>0</v>
      </c>
      <c r="M277" s="606">
        <f t="shared" ref="M277:M280" si="83">G277*J277</f>
        <v>0</v>
      </c>
      <c r="N277" s="730" t="s">
        <v>198</v>
      </c>
    </row>
    <row r="278" spans="1:14" s="39" customFormat="1" ht="46.5" customHeight="1" x14ac:dyDescent="0.2">
      <c r="A278" s="315" t="s">
        <v>13</v>
      </c>
      <c r="B278" s="405" t="s">
        <v>181</v>
      </c>
      <c r="C278" s="313" t="s">
        <v>399</v>
      </c>
      <c r="D278" s="17"/>
      <c r="E278" s="17"/>
      <c r="F278" s="71" t="s">
        <v>12</v>
      </c>
      <c r="G278" s="165">
        <v>35</v>
      </c>
      <c r="H278" s="169"/>
      <c r="I278" s="330"/>
      <c r="J278" s="604">
        <f t="shared" si="80"/>
        <v>0</v>
      </c>
      <c r="K278" s="605">
        <f t="shared" si="81"/>
        <v>0</v>
      </c>
      <c r="L278" s="604">
        <f t="shared" si="82"/>
        <v>0</v>
      </c>
      <c r="M278" s="606">
        <f t="shared" si="83"/>
        <v>0</v>
      </c>
      <c r="N278" s="731"/>
    </row>
    <row r="279" spans="1:14" s="39" customFormat="1" ht="73.5" customHeight="1" x14ac:dyDescent="0.2">
      <c r="A279" s="315" t="s">
        <v>14</v>
      </c>
      <c r="B279" s="404" t="s">
        <v>182</v>
      </c>
      <c r="C279" s="313" t="s">
        <v>400</v>
      </c>
      <c r="D279" s="17"/>
      <c r="E279" s="17"/>
      <c r="F279" s="402" t="s">
        <v>12</v>
      </c>
      <c r="G279" s="15">
        <v>70</v>
      </c>
      <c r="H279" s="169"/>
      <c r="I279" s="329"/>
      <c r="J279" s="604">
        <f t="shared" si="80"/>
        <v>0</v>
      </c>
      <c r="K279" s="605">
        <f t="shared" si="81"/>
        <v>0</v>
      </c>
      <c r="L279" s="604">
        <f t="shared" si="82"/>
        <v>0</v>
      </c>
      <c r="M279" s="606">
        <f t="shared" si="83"/>
        <v>0</v>
      </c>
      <c r="N279" s="731"/>
    </row>
    <row r="280" spans="1:14" s="39" customFormat="1" ht="32.25" customHeight="1" x14ac:dyDescent="0.2">
      <c r="A280" s="315" t="s">
        <v>17</v>
      </c>
      <c r="B280" s="403" t="s">
        <v>183</v>
      </c>
      <c r="C280" s="313" t="s">
        <v>401</v>
      </c>
      <c r="D280" s="17"/>
      <c r="E280" s="17"/>
      <c r="F280" s="317" t="s">
        <v>12</v>
      </c>
      <c r="G280" s="166">
        <v>150</v>
      </c>
      <c r="H280" s="169"/>
      <c r="I280" s="334"/>
      <c r="J280" s="604">
        <f t="shared" si="80"/>
        <v>0</v>
      </c>
      <c r="K280" s="605">
        <f t="shared" si="81"/>
        <v>0</v>
      </c>
      <c r="L280" s="604">
        <f t="shared" si="82"/>
        <v>0</v>
      </c>
      <c r="M280" s="606">
        <f t="shared" si="83"/>
        <v>0</v>
      </c>
      <c r="N280" s="732"/>
    </row>
    <row r="281" spans="1:14" s="39" customFormat="1" x14ac:dyDescent="0.2">
      <c r="A281" s="322"/>
      <c r="B281" s="335"/>
      <c r="C281" s="335"/>
      <c r="D281" s="69"/>
      <c r="E281" s="69"/>
      <c r="F281" s="66"/>
      <c r="G281" s="68"/>
      <c r="H281" s="167" t="s">
        <v>15</v>
      </c>
      <c r="I281" s="490"/>
      <c r="J281" s="490"/>
      <c r="K281" s="502">
        <f>SUM(K277:K280)</f>
        <v>0</v>
      </c>
      <c r="L281" s="336">
        <f>SUM(L277:L280)</f>
        <v>0</v>
      </c>
      <c r="M281" s="336">
        <f>SUM(M277:M280)</f>
        <v>0</v>
      </c>
      <c r="N281" s="17"/>
    </row>
    <row r="282" spans="1:14" s="39" customFormat="1" x14ac:dyDescent="0.2">
      <c r="A282" s="70"/>
      <c r="B282" s="557"/>
      <c r="C282" s="557"/>
      <c r="D282" s="132"/>
      <c r="E282" s="132"/>
      <c r="F282" s="124"/>
      <c r="G282" s="125"/>
      <c r="H282" s="99"/>
      <c r="I282" s="99"/>
      <c r="J282" s="99"/>
      <c r="K282" s="564"/>
      <c r="L282" s="565"/>
      <c r="M282" s="209"/>
      <c r="N282" s="127"/>
    </row>
    <row r="283" spans="1:14" s="39" customFormat="1" ht="12" x14ac:dyDescent="0.2">
      <c r="A283" s="322"/>
      <c r="B283" s="323" t="s">
        <v>247</v>
      </c>
      <c r="C283" s="323"/>
      <c r="D283" s="69"/>
      <c r="E283" s="69"/>
      <c r="F283" s="69"/>
      <c r="G283" s="324"/>
      <c r="H283" s="82"/>
      <c r="I283" s="325"/>
      <c r="J283" s="325"/>
      <c r="K283" s="326"/>
      <c r="L283" s="83"/>
      <c r="M283" s="205"/>
      <c r="N283" s="67"/>
    </row>
    <row r="284" spans="1:14" s="39" customFormat="1" ht="36" x14ac:dyDescent="0.2">
      <c r="A284" s="75" t="s">
        <v>0</v>
      </c>
      <c r="B284" s="75" t="s">
        <v>1</v>
      </c>
      <c r="C284" s="75" t="s">
        <v>359</v>
      </c>
      <c r="D284" s="215" t="s">
        <v>2</v>
      </c>
      <c r="E284" s="310" t="s">
        <v>141</v>
      </c>
      <c r="F284" s="75" t="s">
        <v>3</v>
      </c>
      <c r="G284" s="213" t="s">
        <v>4</v>
      </c>
      <c r="H284" s="55" t="s">
        <v>5</v>
      </c>
      <c r="I284" s="214" t="s">
        <v>6</v>
      </c>
      <c r="J284" s="311" t="s">
        <v>88</v>
      </c>
      <c r="K284" s="76" t="s">
        <v>7</v>
      </c>
      <c r="L284" s="55" t="s">
        <v>8</v>
      </c>
      <c r="M284" s="55" t="s">
        <v>9</v>
      </c>
      <c r="N284" s="216" t="s">
        <v>10</v>
      </c>
    </row>
    <row r="285" spans="1:14" s="39" customFormat="1" ht="12" x14ac:dyDescent="0.2">
      <c r="A285" s="327" t="s">
        <v>11</v>
      </c>
      <c r="B285" s="328" t="s">
        <v>54</v>
      </c>
      <c r="C285" s="328"/>
      <c r="D285" s="699"/>
      <c r="E285" s="17"/>
      <c r="F285" s="314" t="s">
        <v>12</v>
      </c>
      <c r="G285" s="15">
        <v>3000</v>
      </c>
      <c r="H285" s="169"/>
      <c r="I285" s="329"/>
      <c r="J285" s="604">
        <f t="shared" ref="J285:J293" si="84">H285*I285+H285</f>
        <v>0</v>
      </c>
      <c r="K285" s="605">
        <f t="shared" ref="K285:K293" si="85">G285*H285</f>
        <v>0</v>
      </c>
      <c r="L285" s="604">
        <f t="shared" ref="L285:L293" si="86">M285-K285</f>
        <v>0</v>
      </c>
      <c r="M285" s="606">
        <f t="shared" ref="M285:M293" si="87">G285*J285</f>
        <v>0</v>
      </c>
      <c r="N285" s="730" t="s">
        <v>198</v>
      </c>
    </row>
    <row r="286" spans="1:14" s="39" customFormat="1" ht="12" x14ac:dyDescent="0.2">
      <c r="A286" s="327" t="s">
        <v>13</v>
      </c>
      <c r="B286" s="328" t="s">
        <v>89</v>
      </c>
      <c r="C286" s="328"/>
      <c r="D286" s="699"/>
      <c r="E286" s="17"/>
      <c r="F286" s="314" t="s">
        <v>12</v>
      </c>
      <c r="G286" s="165">
        <v>500</v>
      </c>
      <c r="H286" s="169"/>
      <c r="I286" s="330"/>
      <c r="J286" s="604">
        <f t="shared" si="84"/>
        <v>0</v>
      </c>
      <c r="K286" s="605">
        <f t="shared" si="85"/>
        <v>0</v>
      </c>
      <c r="L286" s="604">
        <f t="shared" si="86"/>
        <v>0</v>
      </c>
      <c r="M286" s="606">
        <f t="shared" si="87"/>
        <v>0</v>
      </c>
      <c r="N286" s="732"/>
    </row>
    <row r="287" spans="1:14" s="39" customFormat="1" ht="24" x14ac:dyDescent="0.2">
      <c r="A287" s="327" t="s">
        <v>14</v>
      </c>
      <c r="B287" s="328" t="s">
        <v>236</v>
      </c>
      <c r="C287" s="313" t="s">
        <v>400</v>
      </c>
      <c r="D287" s="699"/>
      <c r="E287" s="17"/>
      <c r="F287" s="314" t="s">
        <v>12</v>
      </c>
      <c r="G287" s="165">
        <v>100</v>
      </c>
      <c r="H287" s="169"/>
      <c r="I287" s="330"/>
      <c r="J287" s="604">
        <f t="shared" si="84"/>
        <v>0</v>
      </c>
      <c r="K287" s="605">
        <f t="shared" si="85"/>
        <v>0</v>
      </c>
      <c r="L287" s="604">
        <f t="shared" si="86"/>
        <v>0</v>
      </c>
      <c r="M287" s="606">
        <f t="shared" si="87"/>
        <v>0</v>
      </c>
      <c r="N287" s="509" t="s">
        <v>149</v>
      </c>
    </row>
    <row r="288" spans="1:14" s="39" customFormat="1" ht="12" x14ac:dyDescent="0.2">
      <c r="A288" s="327" t="s">
        <v>17</v>
      </c>
      <c r="B288" s="328" t="s">
        <v>55</v>
      </c>
      <c r="C288" s="328"/>
      <c r="D288" s="699"/>
      <c r="E288" s="17"/>
      <c r="F288" s="314" t="s">
        <v>12</v>
      </c>
      <c r="G288" s="165">
        <v>120</v>
      </c>
      <c r="H288" s="169"/>
      <c r="I288" s="330"/>
      <c r="J288" s="604">
        <f t="shared" si="84"/>
        <v>0</v>
      </c>
      <c r="K288" s="605">
        <f t="shared" si="85"/>
        <v>0</v>
      </c>
      <c r="L288" s="604">
        <f t="shared" si="86"/>
        <v>0</v>
      </c>
      <c r="M288" s="606">
        <f t="shared" si="87"/>
        <v>0</v>
      </c>
      <c r="N288" s="730" t="s">
        <v>198</v>
      </c>
    </row>
    <row r="289" spans="1:14" s="39" customFormat="1" ht="12" x14ac:dyDescent="0.2">
      <c r="A289" s="327" t="s">
        <v>21</v>
      </c>
      <c r="B289" s="328" t="s">
        <v>118</v>
      </c>
      <c r="C289" s="717"/>
      <c r="D289" s="699"/>
      <c r="E289" s="17"/>
      <c r="F289" s="314" t="s">
        <v>20</v>
      </c>
      <c r="G289" s="165">
        <v>20</v>
      </c>
      <c r="H289" s="169"/>
      <c r="I289" s="330"/>
      <c r="J289" s="604">
        <f t="shared" si="84"/>
        <v>0</v>
      </c>
      <c r="K289" s="605">
        <f t="shared" si="85"/>
        <v>0</v>
      </c>
      <c r="L289" s="604">
        <f t="shared" si="86"/>
        <v>0</v>
      </c>
      <c r="M289" s="606">
        <f t="shared" si="87"/>
        <v>0</v>
      </c>
      <c r="N289" s="731"/>
    </row>
    <row r="290" spans="1:14" s="39" customFormat="1" ht="36" x14ac:dyDescent="0.2">
      <c r="A290" s="327" t="s">
        <v>22</v>
      </c>
      <c r="B290" s="328" t="s">
        <v>208</v>
      </c>
      <c r="C290" s="328"/>
      <c r="D290" s="707"/>
      <c r="E290" s="707"/>
      <c r="F290" s="314" t="s">
        <v>16</v>
      </c>
      <c r="G290" s="165">
        <v>40</v>
      </c>
      <c r="H290" s="169"/>
      <c r="I290" s="330"/>
      <c r="J290" s="604">
        <f t="shared" ref="J290" si="88">H290*I290+H290</f>
        <v>0</v>
      </c>
      <c r="K290" s="605">
        <f t="shared" ref="K290" si="89">G290*H290</f>
        <v>0</v>
      </c>
      <c r="L290" s="604">
        <f t="shared" ref="L290" si="90">M290-K290</f>
        <v>0</v>
      </c>
      <c r="M290" s="606">
        <f t="shared" ref="M290" si="91">G290*J290</f>
        <v>0</v>
      </c>
      <c r="N290" s="731"/>
    </row>
    <row r="291" spans="1:14" s="39" customFormat="1" ht="36" x14ac:dyDescent="0.2">
      <c r="A291" s="331" t="s">
        <v>23</v>
      </c>
      <c r="B291" s="332" t="s">
        <v>163</v>
      </c>
      <c r="C291" s="718"/>
      <c r="D291" s="699"/>
      <c r="E291" s="17"/>
      <c r="F291" s="314" t="s">
        <v>12</v>
      </c>
      <c r="G291" s="15">
        <v>160</v>
      </c>
      <c r="H291" s="169"/>
      <c r="I291" s="329"/>
      <c r="J291" s="604">
        <f t="shared" si="84"/>
        <v>0</v>
      </c>
      <c r="K291" s="605">
        <f t="shared" si="85"/>
        <v>0</v>
      </c>
      <c r="L291" s="604">
        <f t="shared" si="86"/>
        <v>0</v>
      </c>
      <c r="M291" s="606">
        <f t="shared" si="87"/>
        <v>0</v>
      </c>
      <c r="N291" s="732"/>
    </row>
    <row r="292" spans="1:14" s="39" customFormat="1" ht="60" x14ac:dyDescent="0.2">
      <c r="A292" s="331" t="s">
        <v>261</v>
      </c>
      <c r="B292" s="333" t="s">
        <v>177</v>
      </c>
      <c r="C292" s="328" t="s">
        <v>402</v>
      </c>
      <c r="D292" s="699"/>
      <c r="E292" s="17"/>
      <c r="F292" s="314" t="s">
        <v>33</v>
      </c>
      <c r="G292" s="166">
        <v>500</v>
      </c>
      <c r="H292" s="169"/>
      <c r="I292" s="334"/>
      <c r="J292" s="604">
        <f t="shared" si="84"/>
        <v>0</v>
      </c>
      <c r="K292" s="605">
        <f t="shared" si="85"/>
        <v>0</v>
      </c>
      <c r="L292" s="604">
        <f t="shared" si="86"/>
        <v>0</v>
      </c>
      <c r="M292" s="606">
        <f t="shared" si="87"/>
        <v>0</v>
      </c>
      <c r="N292" s="510" t="s">
        <v>149</v>
      </c>
    </row>
    <row r="293" spans="1:14" s="39" customFormat="1" ht="36" x14ac:dyDescent="0.2">
      <c r="A293" s="331" t="s">
        <v>349</v>
      </c>
      <c r="B293" s="333" t="s">
        <v>260</v>
      </c>
      <c r="C293" s="328" t="s">
        <v>403</v>
      </c>
      <c r="D293" s="699"/>
      <c r="E293" s="17"/>
      <c r="F293" s="314" t="s">
        <v>12</v>
      </c>
      <c r="G293" s="166">
        <v>5000</v>
      </c>
      <c r="H293" s="169"/>
      <c r="I293" s="334"/>
      <c r="J293" s="604">
        <f t="shared" si="84"/>
        <v>0</v>
      </c>
      <c r="K293" s="605">
        <f t="shared" si="85"/>
        <v>0</v>
      </c>
      <c r="L293" s="604">
        <f t="shared" si="86"/>
        <v>0</v>
      </c>
      <c r="M293" s="606">
        <f t="shared" si="87"/>
        <v>0</v>
      </c>
      <c r="N293" s="510" t="s">
        <v>149</v>
      </c>
    </row>
    <row r="294" spans="1:14" s="39" customFormat="1" x14ac:dyDescent="0.2">
      <c r="A294" s="322"/>
      <c r="B294" s="335"/>
      <c r="C294" s="335"/>
      <c r="D294" s="69"/>
      <c r="E294" s="69"/>
      <c r="F294" s="66"/>
      <c r="G294" s="68"/>
      <c r="H294" s="167" t="s">
        <v>15</v>
      </c>
      <c r="I294" s="490"/>
      <c r="J294" s="490"/>
      <c r="K294" s="502">
        <f>SUM(K285:K293)</f>
        <v>0</v>
      </c>
      <c r="L294" s="336">
        <f>SUM(L285:L293)</f>
        <v>0</v>
      </c>
      <c r="M294" s="336">
        <f>SUM(M285:M293)</f>
        <v>0</v>
      </c>
      <c r="N294" s="17"/>
    </row>
    <row r="295" spans="1:14" s="39" customFormat="1" x14ac:dyDescent="0.2">
      <c r="A295" s="70"/>
      <c r="B295" s="557"/>
      <c r="C295" s="557"/>
      <c r="D295" s="132"/>
      <c r="E295" s="132"/>
      <c r="F295" s="124"/>
      <c r="G295" s="125"/>
      <c r="H295" s="540"/>
      <c r="I295" s="99"/>
      <c r="J295" s="99"/>
      <c r="K295" s="566"/>
      <c r="L295" s="209"/>
      <c r="M295" s="209"/>
      <c r="N295" s="127"/>
    </row>
    <row r="296" spans="1:14" s="39" customFormat="1" x14ac:dyDescent="0.2">
      <c r="A296" s="70"/>
      <c r="B296" s="557"/>
      <c r="C296" s="557"/>
      <c r="D296" s="132"/>
      <c r="E296" s="132"/>
      <c r="F296" s="124"/>
      <c r="G296" s="125"/>
      <c r="H296" s="540"/>
      <c r="I296" s="99"/>
      <c r="J296" s="99"/>
      <c r="K296" s="566"/>
      <c r="L296" s="209"/>
      <c r="M296" s="209"/>
      <c r="N296" s="127"/>
    </row>
    <row r="297" spans="1:14" s="9" customFormat="1" ht="12" x14ac:dyDescent="0.2">
      <c r="A297" s="322"/>
      <c r="B297" s="323" t="s">
        <v>296</v>
      </c>
      <c r="C297" s="323"/>
      <c r="D297" s="69"/>
      <c r="E297" s="69"/>
      <c r="F297" s="69"/>
      <c r="G297" s="324"/>
      <c r="H297" s="337"/>
      <c r="I297" s="325"/>
      <c r="J297" s="325"/>
      <c r="K297" s="326"/>
      <c r="L297" s="83"/>
      <c r="M297" s="205"/>
      <c r="N297" s="67"/>
    </row>
    <row r="298" spans="1:14" s="16" customFormat="1" ht="36" x14ac:dyDescent="0.2">
      <c r="A298" s="75" t="s">
        <v>0</v>
      </c>
      <c r="B298" s="75" t="s">
        <v>1</v>
      </c>
      <c r="C298" s="75" t="s">
        <v>359</v>
      </c>
      <c r="D298" s="215" t="s">
        <v>2</v>
      </c>
      <c r="E298" s="310" t="s">
        <v>141</v>
      </c>
      <c r="F298" s="75" t="s">
        <v>3</v>
      </c>
      <c r="G298" s="213" t="s">
        <v>4</v>
      </c>
      <c r="H298" s="55" t="s">
        <v>5</v>
      </c>
      <c r="I298" s="214" t="s">
        <v>6</v>
      </c>
      <c r="J298" s="311" t="s">
        <v>88</v>
      </c>
      <c r="K298" s="76" t="s">
        <v>7</v>
      </c>
      <c r="L298" s="55" t="s">
        <v>8</v>
      </c>
      <c r="M298" s="55" t="s">
        <v>9</v>
      </c>
      <c r="N298" s="216" t="s">
        <v>10</v>
      </c>
    </row>
    <row r="299" spans="1:14" s="9" customFormat="1" ht="48" x14ac:dyDescent="0.2">
      <c r="A299" s="331" t="s">
        <v>11</v>
      </c>
      <c r="B299" s="338" t="s">
        <v>99</v>
      </c>
      <c r="C299" s="328" t="s">
        <v>404</v>
      </c>
      <c r="D299" s="17"/>
      <c r="E299" s="17"/>
      <c r="F299" s="317" t="s">
        <v>12</v>
      </c>
      <c r="G299" s="15">
        <v>500</v>
      </c>
      <c r="H299" s="339"/>
      <c r="I299" s="329"/>
      <c r="J299" s="604">
        <f t="shared" ref="J299:J301" si="92">H299*I299+H299</f>
        <v>0</v>
      </c>
      <c r="K299" s="605">
        <f t="shared" ref="K299:K301" si="93">G299*H299</f>
        <v>0</v>
      </c>
      <c r="L299" s="604">
        <f t="shared" ref="L299:L301" si="94">M299-K299</f>
        <v>0</v>
      </c>
      <c r="M299" s="606">
        <f t="shared" ref="M299:M301" si="95">G299*J299</f>
        <v>0</v>
      </c>
      <c r="N299" s="730" t="s">
        <v>198</v>
      </c>
    </row>
    <row r="300" spans="1:14" s="9" customFormat="1" ht="48" x14ac:dyDescent="0.2">
      <c r="A300" s="340" t="s">
        <v>13</v>
      </c>
      <c r="B300" s="341" t="s">
        <v>100</v>
      </c>
      <c r="C300" s="328" t="s">
        <v>404</v>
      </c>
      <c r="D300" s="17"/>
      <c r="E300" s="17"/>
      <c r="F300" s="71" t="s">
        <v>12</v>
      </c>
      <c r="G300" s="165">
        <v>500</v>
      </c>
      <c r="H300" s="342"/>
      <c r="I300" s="330"/>
      <c r="J300" s="604">
        <f t="shared" si="92"/>
        <v>0</v>
      </c>
      <c r="K300" s="605">
        <f t="shared" si="93"/>
        <v>0</v>
      </c>
      <c r="L300" s="604">
        <f t="shared" si="94"/>
        <v>0</v>
      </c>
      <c r="M300" s="606">
        <f t="shared" si="95"/>
        <v>0</v>
      </c>
      <c r="N300" s="731"/>
    </row>
    <row r="301" spans="1:14" s="9" customFormat="1" ht="24" x14ac:dyDescent="0.2">
      <c r="A301" s="343" t="s">
        <v>14</v>
      </c>
      <c r="B301" s="328" t="s">
        <v>101</v>
      </c>
      <c r="C301" s="328" t="s">
        <v>404</v>
      </c>
      <c r="D301" s="17"/>
      <c r="E301" s="17"/>
      <c r="F301" s="314" t="s">
        <v>12</v>
      </c>
      <c r="G301" s="15">
        <v>500</v>
      </c>
      <c r="H301" s="344"/>
      <c r="I301" s="329"/>
      <c r="J301" s="604">
        <f t="shared" si="92"/>
        <v>0</v>
      </c>
      <c r="K301" s="605">
        <f t="shared" si="93"/>
        <v>0</v>
      </c>
      <c r="L301" s="604">
        <f t="shared" si="94"/>
        <v>0</v>
      </c>
      <c r="M301" s="606">
        <f t="shared" si="95"/>
        <v>0</v>
      </c>
      <c r="N301" s="732"/>
    </row>
    <row r="302" spans="1:14" s="9" customFormat="1" x14ac:dyDescent="0.2">
      <c r="A302" s="322"/>
      <c r="B302" s="335"/>
      <c r="C302" s="335"/>
      <c r="D302" s="69"/>
      <c r="E302" s="69"/>
      <c r="F302" s="66"/>
      <c r="G302" s="68"/>
      <c r="H302" s="167" t="s">
        <v>15</v>
      </c>
      <c r="I302" s="490"/>
      <c r="J302" s="490"/>
      <c r="K302" s="502">
        <f>SUM(K299:K301)</f>
        <v>0</v>
      </c>
      <c r="L302" s="336">
        <f>SUM(L299:L301)</f>
        <v>0</v>
      </c>
      <c r="M302" s="336">
        <f>SUM(M299:M301)</f>
        <v>0</v>
      </c>
      <c r="N302" s="17"/>
    </row>
    <row r="303" spans="1:14" s="9" customFormat="1" ht="12" x14ac:dyDescent="0.2">
      <c r="A303" s="70"/>
      <c r="B303" s="115"/>
      <c r="C303" s="115"/>
      <c r="D303" s="132"/>
      <c r="E303" s="132"/>
      <c r="F303" s="132"/>
      <c r="G303" s="133"/>
      <c r="H303" s="172"/>
      <c r="I303" s="126"/>
      <c r="J303" s="126"/>
      <c r="K303" s="126"/>
      <c r="L303" s="572"/>
      <c r="M303" s="573"/>
      <c r="N303" s="127"/>
    </row>
    <row r="304" spans="1:14" s="9" customFormat="1" ht="12" x14ac:dyDescent="0.2">
      <c r="A304" s="70"/>
      <c r="B304" s="186"/>
      <c r="C304" s="186"/>
      <c r="D304" s="132"/>
      <c r="E304" s="132"/>
      <c r="F304" s="132"/>
      <c r="G304" s="133"/>
      <c r="H304" s="172"/>
      <c r="I304" s="126"/>
      <c r="J304" s="126"/>
      <c r="K304" s="126"/>
      <c r="L304" s="556"/>
      <c r="M304" s="549"/>
      <c r="N304" s="127"/>
    </row>
    <row r="305" spans="1:14" x14ac:dyDescent="0.2">
      <c r="A305" s="129"/>
      <c r="B305" s="100"/>
      <c r="C305" s="100"/>
      <c r="D305" s="129"/>
      <c r="E305" s="129"/>
      <c r="F305" s="129"/>
      <c r="G305" s="130"/>
      <c r="H305" s="171"/>
      <c r="I305" s="129"/>
      <c r="J305" s="131"/>
      <c r="K305" s="131"/>
      <c r="L305" s="131"/>
      <c r="M305" s="574"/>
      <c r="N305" s="571"/>
    </row>
    <row r="306" spans="1:14" ht="27.75" customHeight="1" x14ac:dyDescent="0.2">
      <c r="A306" s="322"/>
      <c r="B306" s="84" t="s">
        <v>297</v>
      </c>
      <c r="C306" s="84"/>
      <c r="D306" s="358"/>
      <c r="E306" s="358"/>
      <c r="F306" s="84"/>
      <c r="G306" s="85"/>
      <c r="H306" s="84"/>
      <c r="I306" s="84"/>
      <c r="J306" s="156"/>
      <c r="K306" s="82"/>
      <c r="L306" s="83"/>
      <c r="M306" s="205"/>
      <c r="N306" s="392"/>
    </row>
    <row r="307" spans="1:14" ht="37.5" customHeight="1" x14ac:dyDescent="0.2">
      <c r="A307" s="75" t="s">
        <v>0</v>
      </c>
      <c r="B307" s="75" t="s">
        <v>1</v>
      </c>
      <c r="C307" s="75" t="s">
        <v>359</v>
      </c>
      <c r="D307" s="215" t="s">
        <v>2</v>
      </c>
      <c r="E307" s="310" t="s">
        <v>141</v>
      </c>
      <c r="F307" s="75" t="s">
        <v>3</v>
      </c>
      <c r="G307" s="213" t="s">
        <v>4</v>
      </c>
      <c r="H307" s="55" t="s">
        <v>5</v>
      </c>
      <c r="I307" s="214" t="s">
        <v>6</v>
      </c>
      <c r="J307" s="311" t="s">
        <v>88</v>
      </c>
      <c r="K307" s="76" t="s">
        <v>7</v>
      </c>
      <c r="L307" s="55" t="s">
        <v>8</v>
      </c>
      <c r="M307" s="55" t="s">
        <v>9</v>
      </c>
      <c r="N307" s="216" t="s">
        <v>10</v>
      </c>
    </row>
    <row r="308" spans="1:14" x14ac:dyDescent="0.2">
      <c r="A308" s="343">
        <v>1</v>
      </c>
      <c r="B308" s="14" t="s">
        <v>56</v>
      </c>
      <c r="C308" s="719"/>
      <c r="D308" s="359"/>
      <c r="E308" s="359"/>
      <c r="F308" s="17" t="s">
        <v>33</v>
      </c>
      <c r="G308" s="360">
        <v>1500</v>
      </c>
      <c r="H308" s="361"/>
      <c r="I308" s="362"/>
      <c r="J308" s="604">
        <f t="shared" ref="J308:J324" si="96">H308*I308+H308</f>
        <v>0</v>
      </c>
      <c r="K308" s="605">
        <f t="shared" ref="K308:K324" si="97">G308*H308</f>
        <v>0</v>
      </c>
      <c r="L308" s="604">
        <f t="shared" ref="L308:L324" si="98">M308-K308</f>
        <v>0</v>
      </c>
      <c r="M308" s="606">
        <f t="shared" ref="M308:M324" si="99">G308*J308</f>
        <v>0</v>
      </c>
      <c r="N308" s="738" t="s">
        <v>198</v>
      </c>
    </row>
    <row r="309" spans="1:14" ht="24" x14ac:dyDescent="0.2">
      <c r="A309" s="343">
        <v>2</v>
      </c>
      <c r="B309" s="14" t="s">
        <v>119</v>
      </c>
      <c r="C309" s="719"/>
      <c r="D309" s="359"/>
      <c r="E309" s="359"/>
      <c r="F309" s="17" t="s">
        <v>12</v>
      </c>
      <c r="G309" s="15">
        <v>30000</v>
      </c>
      <c r="H309" s="361"/>
      <c r="I309" s="362"/>
      <c r="J309" s="604">
        <f t="shared" si="96"/>
        <v>0</v>
      </c>
      <c r="K309" s="605">
        <f t="shared" si="97"/>
        <v>0</v>
      </c>
      <c r="L309" s="604">
        <f t="shared" si="98"/>
        <v>0</v>
      </c>
      <c r="M309" s="606">
        <f t="shared" si="99"/>
        <v>0</v>
      </c>
      <c r="N309" s="739"/>
    </row>
    <row r="310" spans="1:14" x14ac:dyDescent="0.2">
      <c r="A310" s="343">
        <v>3</v>
      </c>
      <c r="B310" s="396" t="s">
        <v>57</v>
      </c>
      <c r="C310" s="720"/>
      <c r="D310" s="363"/>
      <c r="E310" s="363"/>
      <c r="F310" s="61" t="s">
        <v>12</v>
      </c>
      <c r="G310" s="364">
        <v>1400</v>
      </c>
      <c r="H310" s="361"/>
      <c r="I310" s="362"/>
      <c r="J310" s="604">
        <f t="shared" si="96"/>
        <v>0</v>
      </c>
      <c r="K310" s="605">
        <f t="shared" si="97"/>
        <v>0</v>
      </c>
      <c r="L310" s="604">
        <f t="shared" si="98"/>
        <v>0</v>
      </c>
      <c r="M310" s="606">
        <f t="shared" si="99"/>
        <v>0</v>
      </c>
      <c r="N310" s="739"/>
    </row>
    <row r="311" spans="1:14" ht="36" x14ac:dyDescent="0.2">
      <c r="A311" s="343">
        <v>4</v>
      </c>
      <c r="B311" s="396" t="s">
        <v>58</v>
      </c>
      <c r="C311" s="720"/>
      <c r="D311" s="363"/>
      <c r="E311" s="363"/>
      <c r="F311" s="61" t="s">
        <v>59</v>
      </c>
      <c r="G311" s="364">
        <v>200</v>
      </c>
      <c r="H311" s="361"/>
      <c r="I311" s="362"/>
      <c r="J311" s="604">
        <f t="shared" si="96"/>
        <v>0</v>
      </c>
      <c r="K311" s="605">
        <f t="shared" si="97"/>
        <v>0</v>
      </c>
      <c r="L311" s="604">
        <f t="shared" si="98"/>
        <v>0</v>
      </c>
      <c r="M311" s="606">
        <f t="shared" si="99"/>
        <v>0</v>
      </c>
      <c r="N311" s="739"/>
    </row>
    <row r="312" spans="1:14" x14ac:dyDescent="0.2">
      <c r="A312" s="343">
        <v>5</v>
      </c>
      <c r="B312" s="397" t="s">
        <v>60</v>
      </c>
      <c r="C312" s="721"/>
      <c r="D312" s="365"/>
      <c r="E312" s="365"/>
      <c r="F312" s="366" t="s">
        <v>33</v>
      </c>
      <c r="G312" s="367">
        <v>50</v>
      </c>
      <c r="H312" s="361"/>
      <c r="I312" s="362"/>
      <c r="J312" s="604">
        <f t="shared" si="96"/>
        <v>0</v>
      </c>
      <c r="K312" s="605">
        <f t="shared" si="97"/>
        <v>0</v>
      </c>
      <c r="L312" s="604">
        <f t="shared" si="98"/>
        <v>0</v>
      </c>
      <c r="M312" s="606">
        <f t="shared" si="99"/>
        <v>0</v>
      </c>
      <c r="N312" s="739"/>
    </row>
    <row r="313" spans="1:14" x14ac:dyDescent="0.2">
      <c r="A313" s="343">
        <v>6</v>
      </c>
      <c r="B313" s="397" t="s">
        <v>61</v>
      </c>
      <c r="C313" s="721" t="s">
        <v>405</v>
      </c>
      <c r="D313" s="365"/>
      <c r="E313" s="365"/>
      <c r="F313" s="366" t="s">
        <v>12</v>
      </c>
      <c r="G313" s="367">
        <v>150</v>
      </c>
      <c r="H313" s="361"/>
      <c r="I313" s="362"/>
      <c r="J313" s="604">
        <f t="shared" si="96"/>
        <v>0</v>
      </c>
      <c r="K313" s="605">
        <f t="shared" si="97"/>
        <v>0</v>
      </c>
      <c r="L313" s="604">
        <f t="shared" si="98"/>
        <v>0</v>
      </c>
      <c r="M313" s="606">
        <f t="shared" si="99"/>
        <v>0</v>
      </c>
      <c r="N313" s="739"/>
    </row>
    <row r="314" spans="1:14" x14ac:dyDescent="0.2">
      <c r="A314" s="343">
        <v>7</v>
      </c>
      <c r="B314" s="398" t="s">
        <v>62</v>
      </c>
      <c r="C314" s="721" t="s">
        <v>405</v>
      </c>
      <c r="D314" s="368"/>
      <c r="E314" s="368"/>
      <c r="F314" s="369" t="s">
        <v>12</v>
      </c>
      <c r="G314" s="364">
        <v>100</v>
      </c>
      <c r="H314" s="361"/>
      <c r="I314" s="362"/>
      <c r="J314" s="604">
        <f t="shared" si="96"/>
        <v>0</v>
      </c>
      <c r="K314" s="605">
        <f t="shared" si="97"/>
        <v>0</v>
      </c>
      <c r="L314" s="604">
        <f t="shared" si="98"/>
        <v>0</v>
      </c>
      <c r="M314" s="606">
        <f t="shared" si="99"/>
        <v>0</v>
      </c>
      <c r="N314" s="739"/>
    </row>
    <row r="315" spans="1:14" ht="24" x14ac:dyDescent="0.2">
      <c r="A315" s="343">
        <v>8</v>
      </c>
      <c r="B315" s="397" t="s">
        <v>170</v>
      </c>
      <c r="C315" s="721" t="s">
        <v>406</v>
      </c>
      <c r="D315" s="365"/>
      <c r="E315" s="365"/>
      <c r="F315" s="370" t="s">
        <v>169</v>
      </c>
      <c r="G315" s="367">
        <v>300</v>
      </c>
      <c r="H315" s="361"/>
      <c r="I315" s="362"/>
      <c r="J315" s="604">
        <f t="shared" si="96"/>
        <v>0</v>
      </c>
      <c r="K315" s="605">
        <f t="shared" si="97"/>
        <v>0</v>
      </c>
      <c r="L315" s="604">
        <f t="shared" si="98"/>
        <v>0</v>
      </c>
      <c r="M315" s="606">
        <f t="shared" si="99"/>
        <v>0</v>
      </c>
      <c r="N315" s="739"/>
    </row>
    <row r="316" spans="1:14" ht="24" x14ac:dyDescent="0.2">
      <c r="A316" s="343">
        <v>9</v>
      </c>
      <c r="B316" s="397" t="s">
        <v>185</v>
      </c>
      <c r="C316" s="722" t="s">
        <v>407</v>
      </c>
      <c r="D316" s="365"/>
      <c r="E316" s="365"/>
      <c r="F316" s="370" t="s">
        <v>169</v>
      </c>
      <c r="G316" s="367">
        <v>120</v>
      </c>
      <c r="H316" s="361"/>
      <c r="I316" s="362"/>
      <c r="J316" s="604">
        <f t="shared" si="96"/>
        <v>0</v>
      </c>
      <c r="K316" s="605">
        <f t="shared" si="97"/>
        <v>0</v>
      </c>
      <c r="L316" s="604">
        <f t="shared" si="98"/>
        <v>0</v>
      </c>
      <c r="M316" s="606">
        <f t="shared" si="99"/>
        <v>0</v>
      </c>
      <c r="N316" s="739"/>
    </row>
    <row r="317" spans="1:14" x14ac:dyDescent="0.2">
      <c r="A317" s="343">
        <v>10</v>
      </c>
      <c r="B317" s="77" t="s">
        <v>63</v>
      </c>
      <c r="C317" s="328"/>
      <c r="D317" s="401"/>
      <c r="E317" s="365"/>
      <c r="F317" s="370" t="s">
        <v>12</v>
      </c>
      <c r="G317" s="367">
        <v>10</v>
      </c>
      <c r="H317" s="361"/>
      <c r="I317" s="362"/>
      <c r="J317" s="604">
        <f t="shared" si="96"/>
        <v>0</v>
      </c>
      <c r="K317" s="605">
        <f t="shared" si="97"/>
        <v>0</v>
      </c>
      <c r="L317" s="604">
        <f t="shared" si="98"/>
        <v>0</v>
      </c>
      <c r="M317" s="606">
        <f t="shared" si="99"/>
        <v>0</v>
      </c>
      <c r="N317" s="739"/>
    </row>
    <row r="318" spans="1:14" x14ac:dyDescent="0.2">
      <c r="A318" s="343">
        <v>11</v>
      </c>
      <c r="B318" s="399" t="s">
        <v>64</v>
      </c>
      <c r="C318" s="723"/>
      <c r="D318" s="365"/>
      <c r="E318" s="365"/>
      <c r="F318" s="370" t="s">
        <v>12</v>
      </c>
      <c r="G318" s="367">
        <v>10</v>
      </c>
      <c r="H318" s="361"/>
      <c r="I318" s="362"/>
      <c r="J318" s="604">
        <f t="shared" si="96"/>
        <v>0</v>
      </c>
      <c r="K318" s="605">
        <f t="shared" si="97"/>
        <v>0</v>
      </c>
      <c r="L318" s="604">
        <f t="shared" si="98"/>
        <v>0</v>
      </c>
      <c r="M318" s="606">
        <f t="shared" si="99"/>
        <v>0</v>
      </c>
      <c r="N318" s="739"/>
    </row>
    <row r="319" spans="1:14" ht="24" x14ac:dyDescent="0.2">
      <c r="A319" s="343">
        <v>12</v>
      </c>
      <c r="B319" s="397" t="s">
        <v>105</v>
      </c>
      <c r="C319" s="721"/>
      <c r="D319" s="365"/>
      <c r="E319" s="365"/>
      <c r="F319" s="370" t="s">
        <v>12</v>
      </c>
      <c r="G319" s="367">
        <v>10</v>
      </c>
      <c r="H319" s="361"/>
      <c r="I319" s="362"/>
      <c r="J319" s="604">
        <f t="shared" si="96"/>
        <v>0</v>
      </c>
      <c r="K319" s="605">
        <f t="shared" si="97"/>
        <v>0</v>
      </c>
      <c r="L319" s="604">
        <f t="shared" si="98"/>
        <v>0</v>
      </c>
      <c r="M319" s="606">
        <f t="shared" si="99"/>
        <v>0</v>
      </c>
      <c r="N319" s="739"/>
    </row>
    <row r="320" spans="1:14" x14ac:dyDescent="0.2">
      <c r="A320" s="343">
        <v>13</v>
      </c>
      <c r="B320" s="397" t="s">
        <v>65</v>
      </c>
      <c r="C320" s="721"/>
      <c r="D320" s="365"/>
      <c r="E320" s="365"/>
      <c r="F320" s="370" t="s">
        <v>12</v>
      </c>
      <c r="G320" s="367">
        <v>50</v>
      </c>
      <c r="H320" s="361"/>
      <c r="I320" s="362"/>
      <c r="J320" s="604">
        <f t="shared" si="96"/>
        <v>0</v>
      </c>
      <c r="K320" s="605">
        <f t="shared" si="97"/>
        <v>0</v>
      </c>
      <c r="L320" s="604">
        <f t="shared" si="98"/>
        <v>0</v>
      </c>
      <c r="M320" s="606">
        <f t="shared" si="99"/>
        <v>0</v>
      </c>
      <c r="N320" s="739"/>
    </row>
    <row r="321" spans="1:14" x14ac:dyDescent="0.2">
      <c r="A321" s="343">
        <v>14</v>
      </c>
      <c r="B321" s="397" t="s">
        <v>66</v>
      </c>
      <c r="C321" s="721" t="s">
        <v>408</v>
      </c>
      <c r="D321" s="365"/>
      <c r="E321" s="365"/>
      <c r="F321" s="370" t="s">
        <v>12</v>
      </c>
      <c r="G321" s="367">
        <v>30</v>
      </c>
      <c r="H321" s="361"/>
      <c r="I321" s="362"/>
      <c r="J321" s="604">
        <f t="shared" si="96"/>
        <v>0</v>
      </c>
      <c r="K321" s="605">
        <f t="shared" si="97"/>
        <v>0</v>
      </c>
      <c r="L321" s="604">
        <f t="shared" si="98"/>
        <v>0</v>
      </c>
      <c r="M321" s="606">
        <f t="shared" si="99"/>
        <v>0</v>
      </c>
      <c r="N321" s="739"/>
    </row>
    <row r="322" spans="1:14" ht="24" x14ac:dyDescent="0.2">
      <c r="A322" s="343">
        <v>15</v>
      </c>
      <c r="B322" s="397" t="s">
        <v>67</v>
      </c>
      <c r="C322" s="721"/>
      <c r="D322" s="365"/>
      <c r="E322" s="365"/>
      <c r="F322" s="370" t="s">
        <v>12</v>
      </c>
      <c r="G322" s="367">
        <v>80</v>
      </c>
      <c r="H322" s="361"/>
      <c r="I322" s="362"/>
      <c r="J322" s="604">
        <f t="shared" si="96"/>
        <v>0</v>
      </c>
      <c r="K322" s="605">
        <f t="shared" si="97"/>
        <v>0</v>
      </c>
      <c r="L322" s="604">
        <f t="shared" si="98"/>
        <v>0</v>
      </c>
      <c r="M322" s="606">
        <f t="shared" si="99"/>
        <v>0</v>
      </c>
      <c r="N322" s="739"/>
    </row>
    <row r="323" spans="1:14" x14ac:dyDescent="0.2">
      <c r="A323" s="343">
        <v>16</v>
      </c>
      <c r="B323" s="400" t="s">
        <v>68</v>
      </c>
      <c r="C323" s="724"/>
      <c r="D323" s="371"/>
      <c r="E323" s="371"/>
      <c r="F323" s="372" t="s">
        <v>12</v>
      </c>
      <c r="G323" s="373">
        <v>15</v>
      </c>
      <c r="H323" s="374"/>
      <c r="I323" s="362"/>
      <c r="J323" s="604">
        <f t="shared" si="96"/>
        <v>0</v>
      </c>
      <c r="K323" s="605">
        <f t="shared" si="97"/>
        <v>0</v>
      </c>
      <c r="L323" s="604">
        <f t="shared" si="98"/>
        <v>0</v>
      </c>
      <c r="M323" s="606">
        <f t="shared" si="99"/>
        <v>0</v>
      </c>
      <c r="N323" s="739"/>
    </row>
    <row r="324" spans="1:14" x14ac:dyDescent="0.2">
      <c r="A324" s="343">
        <v>17</v>
      </c>
      <c r="B324" s="313" t="s">
        <v>69</v>
      </c>
      <c r="C324" s="328"/>
      <c r="D324" s="375"/>
      <c r="E324" s="375"/>
      <c r="F324" s="376" t="s">
        <v>12</v>
      </c>
      <c r="G324" s="360">
        <v>5</v>
      </c>
      <c r="H324" s="377"/>
      <c r="I324" s="378"/>
      <c r="J324" s="604">
        <f t="shared" si="96"/>
        <v>0</v>
      </c>
      <c r="K324" s="605">
        <f t="shared" si="97"/>
        <v>0</v>
      </c>
      <c r="L324" s="604">
        <f t="shared" si="98"/>
        <v>0</v>
      </c>
      <c r="M324" s="606">
        <f t="shared" si="99"/>
        <v>0</v>
      </c>
      <c r="N324" s="740"/>
    </row>
    <row r="325" spans="1:14" ht="19.5" customHeight="1" x14ac:dyDescent="0.2">
      <c r="A325" s="322"/>
      <c r="B325" s="335"/>
      <c r="C325" s="335"/>
      <c r="D325" s="335"/>
      <c r="E325" s="335"/>
      <c r="F325" s="379"/>
      <c r="G325" s="324"/>
      <c r="H325" s="167" t="s">
        <v>15</v>
      </c>
      <c r="I325" s="490"/>
      <c r="J325" s="490"/>
      <c r="K325" s="502">
        <f>SUM(K308:K324)</f>
        <v>0</v>
      </c>
      <c r="L325" s="336">
        <f>SUM(L308:L324)</f>
        <v>0</v>
      </c>
      <c r="M325" s="336">
        <f>SUM(M308:M324)</f>
        <v>0</v>
      </c>
      <c r="N325" s="353"/>
    </row>
    <row r="326" spans="1:14" ht="19.5" customHeight="1" x14ac:dyDescent="0.2">
      <c r="A326" s="70"/>
      <c r="B326" s="557"/>
      <c r="C326" s="557"/>
      <c r="D326" s="557"/>
      <c r="E326" s="557"/>
      <c r="F326" s="567"/>
      <c r="G326" s="555"/>
      <c r="H326" s="126"/>
      <c r="I326" s="99"/>
      <c r="J326" s="99"/>
      <c r="K326" s="575"/>
      <c r="L326" s="576"/>
      <c r="M326" s="209"/>
      <c r="N326" s="577"/>
    </row>
    <row r="327" spans="1:14" ht="27.75" customHeight="1" x14ac:dyDescent="0.2">
      <c r="A327" s="322"/>
      <c r="B327" s="346" t="s">
        <v>298</v>
      </c>
      <c r="C327" s="346"/>
      <c r="D327" s="335"/>
      <c r="E327" s="335"/>
      <c r="F327" s="379"/>
      <c r="G327" s="324"/>
      <c r="H327" s="78"/>
      <c r="I327" s="78"/>
      <c r="J327" s="78"/>
      <c r="K327" s="638"/>
      <c r="L327" s="639"/>
      <c r="M327" s="640"/>
      <c r="N327" s="392"/>
    </row>
    <row r="328" spans="1:14" ht="38.25" customHeight="1" x14ac:dyDescent="0.2">
      <c r="A328" s="75" t="s">
        <v>0</v>
      </c>
      <c r="B328" s="75" t="s">
        <v>1</v>
      </c>
      <c r="C328" s="75" t="s">
        <v>359</v>
      </c>
      <c r="D328" s="215" t="s">
        <v>2</v>
      </c>
      <c r="E328" s="310" t="s">
        <v>141</v>
      </c>
      <c r="F328" s="75" t="s">
        <v>3</v>
      </c>
      <c r="G328" s="213" t="s">
        <v>4</v>
      </c>
      <c r="H328" s="55" t="s">
        <v>5</v>
      </c>
      <c r="I328" s="214" t="s">
        <v>6</v>
      </c>
      <c r="J328" s="311" t="s">
        <v>88</v>
      </c>
      <c r="K328" s="76" t="s">
        <v>7</v>
      </c>
      <c r="L328" s="55" t="s">
        <v>8</v>
      </c>
      <c r="M328" s="55" t="s">
        <v>9</v>
      </c>
      <c r="N328" s="216" t="s">
        <v>10</v>
      </c>
    </row>
    <row r="329" spans="1:14" ht="101.25" customHeight="1" x14ac:dyDescent="0.2">
      <c r="A329" s="312">
        <v>1</v>
      </c>
      <c r="B329" s="14" t="s">
        <v>174</v>
      </c>
      <c r="C329" s="14" t="s">
        <v>409</v>
      </c>
      <c r="D329" s="641"/>
      <c r="E329" s="641"/>
      <c r="F329" s="312" t="s">
        <v>12</v>
      </c>
      <c r="G329" s="642">
        <v>700</v>
      </c>
      <c r="H329" s="643"/>
      <c r="I329" s="329"/>
      <c r="J329" s="604">
        <f>H329*I329+H329</f>
        <v>0</v>
      </c>
      <c r="K329" s="605">
        <f>G329*H329</f>
        <v>0</v>
      </c>
      <c r="L329" s="604">
        <f>M329-K329</f>
        <v>0</v>
      </c>
      <c r="M329" s="606">
        <f>G329*J329</f>
        <v>0</v>
      </c>
      <c r="N329" s="353" t="s">
        <v>81</v>
      </c>
    </row>
    <row r="330" spans="1:14" x14ac:dyDescent="0.2">
      <c r="A330" s="345"/>
      <c r="B330" s="345"/>
      <c r="C330" s="345"/>
      <c r="D330" s="345"/>
      <c r="E330" s="345"/>
      <c r="F330" s="345"/>
      <c r="G330" s="347"/>
      <c r="H330" s="167" t="s">
        <v>15</v>
      </c>
      <c r="I330" s="644"/>
      <c r="J330" s="645"/>
      <c r="K330" s="646">
        <f>SUM(K329)</f>
        <v>0</v>
      </c>
      <c r="L330" s="646">
        <f>SUM(L329)</f>
        <v>0</v>
      </c>
      <c r="M330" s="646">
        <f>SUM(M329)</f>
        <v>0</v>
      </c>
      <c r="N330" s="353"/>
    </row>
    <row r="331" spans="1:14" x14ac:dyDescent="0.2">
      <c r="A331" s="345"/>
      <c r="B331" s="345"/>
      <c r="C331" s="345"/>
      <c r="D331" s="345"/>
      <c r="E331" s="345"/>
      <c r="F331" s="345"/>
      <c r="G331" s="347"/>
      <c r="H331" s="86"/>
      <c r="I331" s="345"/>
      <c r="J331" s="81"/>
      <c r="K331" s="81"/>
      <c r="L331" s="81"/>
      <c r="M331" s="206"/>
      <c r="N331" s="392"/>
    </row>
    <row r="332" spans="1:14" x14ac:dyDescent="0.2">
      <c r="A332" s="129"/>
      <c r="B332" s="188"/>
      <c r="C332" s="188"/>
      <c r="D332" s="129"/>
      <c r="E332" s="129"/>
      <c r="F332" s="129"/>
      <c r="G332" s="130"/>
      <c r="H332" s="171"/>
      <c r="I332" s="129"/>
      <c r="J332" s="131"/>
      <c r="K332" s="131"/>
      <c r="L332" s="131"/>
      <c r="M332" s="574"/>
      <c r="N332" s="571"/>
    </row>
    <row r="333" spans="1:14" x14ac:dyDescent="0.2">
      <c r="A333" s="345"/>
      <c r="B333" s="346" t="s">
        <v>299</v>
      </c>
      <c r="C333" s="346"/>
      <c r="D333" s="177"/>
      <c r="E333" s="177"/>
      <c r="F333" s="345"/>
      <c r="G333" s="347"/>
      <c r="H333" s="86"/>
      <c r="I333" s="345"/>
      <c r="J333" s="81"/>
      <c r="K333" s="81"/>
      <c r="L333" s="81"/>
      <c r="M333" s="206"/>
      <c r="N333" s="392"/>
    </row>
    <row r="334" spans="1:14" ht="36" x14ac:dyDescent="0.2">
      <c r="A334" s="75" t="s">
        <v>0</v>
      </c>
      <c r="B334" s="75" t="s">
        <v>1</v>
      </c>
      <c r="C334" s="75" t="s">
        <v>359</v>
      </c>
      <c r="D334" s="215" t="s">
        <v>2</v>
      </c>
      <c r="E334" s="310" t="s">
        <v>141</v>
      </c>
      <c r="F334" s="75" t="s">
        <v>3</v>
      </c>
      <c r="G334" s="213" t="s">
        <v>4</v>
      </c>
      <c r="H334" s="55" t="s">
        <v>5</v>
      </c>
      <c r="I334" s="214" t="s">
        <v>6</v>
      </c>
      <c r="J334" s="311" t="s">
        <v>88</v>
      </c>
      <c r="K334" s="76" t="s">
        <v>7</v>
      </c>
      <c r="L334" s="55" t="s">
        <v>8</v>
      </c>
      <c r="M334" s="55" t="s">
        <v>9</v>
      </c>
      <c r="N334" s="216" t="s">
        <v>10</v>
      </c>
    </row>
    <row r="335" spans="1:14" ht="110.25" customHeight="1" x14ac:dyDescent="0.2">
      <c r="A335" s="348">
        <v>1</v>
      </c>
      <c r="B335" s="349" t="s">
        <v>164</v>
      </c>
      <c r="C335" s="349" t="s">
        <v>410</v>
      </c>
      <c r="D335" s="348"/>
      <c r="E335" s="348"/>
      <c r="F335" s="348" t="s">
        <v>20</v>
      </c>
      <c r="G335" s="350">
        <v>80</v>
      </c>
      <c r="H335" s="351"/>
      <c r="I335" s="352"/>
      <c r="J335" s="604">
        <f t="shared" ref="J335:J340" si="100">H335*I335+H335</f>
        <v>0</v>
      </c>
      <c r="K335" s="605">
        <f t="shared" ref="K335:K340" si="101">G335*H335</f>
        <v>0</v>
      </c>
      <c r="L335" s="604">
        <f t="shared" ref="L335:L340" si="102">M335-K335</f>
        <v>0</v>
      </c>
      <c r="M335" s="606">
        <f t="shared" ref="M335:M340" si="103">G335*J335</f>
        <v>0</v>
      </c>
      <c r="N335" s="353" t="s">
        <v>262</v>
      </c>
    </row>
    <row r="336" spans="1:14" ht="30" customHeight="1" x14ac:dyDescent="0.2">
      <c r="A336" s="348">
        <v>2</v>
      </c>
      <c r="B336" s="349" t="s">
        <v>165</v>
      </c>
      <c r="C336" s="349" t="s">
        <v>410</v>
      </c>
      <c r="D336" s="348"/>
      <c r="E336" s="348"/>
      <c r="F336" s="348" t="s">
        <v>20</v>
      </c>
      <c r="G336" s="350">
        <v>350</v>
      </c>
      <c r="H336" s="351"/>
      <c r="I336" s="352"/>
      <c r="J336" s="604">
        <f t="shared" si="100"/>
        <v>0</v>
      </c>
      <c r="K336" s="605">
        <f t="shared" si="101"/>
        <v>0</v>
      </c>
      <c r="L336" s="604">
        <f t="shared" si="102"/>
        <v>0</v>
      </c>
      <c r="M336" s="606">
        <f t="shared" si="103"/>
        <v>0</v>
      </c>
      <c r="N336" s="353" t="s">
        <v>262</v>
      </c>
    </row>
    <row r="337" spans="1:14" ht="33" customHeight="1" x14ac:dyDescent="0.2">
      <c r="A337" s="348">
        <v>3</v>
      </c>
      <c r="B337" s="349" t="s">
        <v>166</v>
      </c>
      <c r="C337" s="349" t="s">
        <v>411</v>
      </c>
      <c r="D337" s="348"/>
      <c r="E337" s="348"/>
      <c r="F337" s="348" t="s">
        <v>20</v>
      </c>
      <c r="G337" s="350">
        <v>300</v>
      </c>
      <c r="H337" s="351"/>
      <c r="I337" s="352"/>
      <c r="J337" s="604">
        <f t="shared" si="100"/>
        <v>0</v>
      </c>
      <c r="K337" s="605">
        <f t="shared" si="101"/>
        <v>0</v>
      </c>
      <c r="L337" s="604">
        <f t="shared" si="102"/>
        <v>0</v>
      </c>
      <c r="M337" s="606">
        <f t="shared" si="103"/>
        <v>0</v>
      </c>
      <c r="N337" s="353" t="s">
        <v>262</v>
      </c>
    </row>
    <row r="338" spans="1:14" ht="120" customHeight="1" x14ac:dyDescent="0.2">
      <c r="A338" s="348">
        <v>4</v>
      </c>
      <c r="B338" s="349" t="s">
        <v>135</v>
      </c>
      <c r="C338" s="349"/>
      <c r="D338" s="348"/>
      <c r="E338" s="348"/>
      <c r="F338" s="348" t="s">
        <v>12</v>
      </c>
      <c r="G338" s="350">
        <v>105</v>
      </c>
      <c r="H338" s="351"/>
      <c r="I338" s="352"/>
      <c r="J338" s="604">
        <f t="shared" si="100"/>
        <v>0</v>
      </c>
      <c r="K338" s="605">
        <f t="shared" si="101"/>
        <v>0</v>
      </c>
      <c r="L338" s="604">
        <f t="shared" si="102"/>
        <v>0</v>
      </c>
      <c r="M338" s="606">
        <f t="shared" si="103"/>
        <v>0</v>
      </c>
      <c r="N338" s="353" t="s">
        <v>149</v>
      </c>
    </row>
    <row r="339" spans="1:14" ht="154.5" customHeight="1" x14ac:dyDescent="0.2">
      <c r="A339" s="348">
        <v>5</v>
      </c>
      <c r="B339" s="395" t="s">
        <v>136</v>
      </c>
      <c r="C339" s="349"/>
      <c r="D339" s="348"/>
      <c r="E339" s="348"/>
      <c r="F339" s="348" t="s">
        <v>12</v>
      </c>
      <c r="G339" s="350">
        <v>268</v>
      </c>
      <c r="H339" s="351"/>
      <c r="I339" s="352"/>
      <c r="J339" s="604">
        <f t="shared" si="100"/>
        <v>0</v>
      </c>
      <c r="K339" s="605">
        <f t="shared" si="101"/>
        <v>0</v>
      </c>
      <c r="L339" s="604">
        <f t="shared" si="102"/>
        <v>0</v>
      </c>
      <c r="M339" s="606">
        <f t="shared" si="103"/>
        <v>0</v>
      </c>
      <c r="N339" s="353" t="s">
        <v>149</v>
      </c>
    </row>
    <row r="340" spans="1:14" ht="126" customHeight="1" x14ac:dyDescent="0.2">
      <c r="A340" s="348">
        <v>6</v>
      </c>
      <c r="B340" s="349" t="s">
        <v>137</v>
      </c>
      <c r="C340" s="349"/>
      <c r="D340" s="348"/>
      <c r="E340" s="348"/>
      <c r="F340" s="348" t="s">
        <v>12</v>
      </c>
      <c r="G340" s="350">
        <v>160</v>
      </c>
      <c r="H340" s="351"/>
      <c r="I340" s="352"/>
      <c r="J340" s="604">
        <f t="shared" si="100"/>
        <v>0</v>
      </c>
      <c r="K340" s="605">
        <f t="shared" si="101"/>
        <v>0</v>
      </c>
      <c r="L340" s="604">
        <f t="shared" si="102"/>
        <v>0</v>
      </c>
      <c r="M340" s="606">
        <f t="shared" si="103"/>
        <v>0</v>
      </c>
      <c r="N340" s="353" t="s">
        <v>149</v>
      </c>
    </row>
    <row r="341" spans="1:14" ht="138" customHeight="1" x14ac:dyDescent="0.2">
      <c r="A341" s="348">
        <v>7</v>
      </c>
      <c r="B341" s="349" t="s">
        <v>138</v>
      </c>
      <c r="C341" s="349"/>
      <c r="D341" s="348"/>
      <c r="E341" s="348"/>
      <c r="F341" s="348" t="s">
        <v>12</v>
      </c>
      <c r="G341" s="350">
        <v>200</v>
      </c>
      <c r="H341" s="351"/>
      <c r="I341" s="352"/>
      <c r="J341" s="604">
        <f t="shared" ref="J341" si="104">H341*I341+H341</f>
        <v>0</v>
      </c>
      <c r="K341" s="605">
        <f t="shared" ref="K341" si="105">G341*H341</f>
        <v>0</v>
      </c>
      <c r="L341" s="604">
        <f t="shared" ref="L341" si="106">M341-K341</f>
        <v>0</v>
      </c>
      <c r="M341" s="606">
        <f t="shared" ref="M341" si="107">G341*J341</f>
        <v>0</v>
      </c>
      <c r="N341" s="353" t="s">
        <v>149</v>
      </c>
    </row>
    <row r="342" spans="1:14" x14ac:dyDescent="0.2">
      <c r="A342" s="354"/>
      <c r="B342" s="51"/>
      <c r="C342" s="51"/>
      <c r="D342" s="354"/>
      <c r="E342" s="354"/>
      <c r="F342" s="354"/>
      <c r="G342" s="355"/>
      <c r="H342" s="167" t="s">
        <v>15</v>
      </c>
      <c r="I342" s="357"/>
      <c r="J342" s="18"/>
      <c r="K342" s="502">
        <f>SUM(K335:K341)</f>
        <v>0</v>
      </c>
      <c r="L342" s="336">
        <f>SUM(L335:L341)</f>
        <v>0</v>
      </c>
      <c r="M342" s="336">
        <f>SUM(M335:M341)</f>
        <v>0</v>
      </c>
      <c r="N342" s="393"/>
    </row>
    <row r="343" spans="1:14" x14ac:dyDescent="0.2">
      <c r="A343" s="134"/>
      <c r="B343" s="137"/>
      <c r="C343" s="137"/>
      <c r="D343" s="134"/>
      <c r="E343" s="134"/>
      <c r="F343" s="134"/>
      <c r="G343" s="135"/>
      <c r="H343" s="123"/>
      <c r="I343" s="136"/>
      <c r="J343" s="123"/>
      <c r="K343" s="568"/>
      <c r="L343" s="569"/>
      <c r="M343" s="570"/>
      <c r="N343" s="577"/>
    </row>
    <row r="344" spans="1:14" x14ac:dyDescent="0.2">
      <c r="A344" s="345"/>
      <c r="B344" s="346" t="s">
        <v>300</v>
      </c>
      <c r="C344" s="346"/>
      <c r="D344" s="657"/>
      <c r="E344" s="657"/>
      <c r="F344" s="345"/>
      <c r="G344" s="347"/>
      <c r="H344" s="86"/>
      <c r="I344" s="345"/>
      <c r="J344" s="81"/>
      <c r="K344" s="81"/>
      <c r="L344" s="81"/>
      <c r="M344" s="206"/>
      <c r="N344" s="392"/>
    </row>
    <row r="345" spans="1:14" ht="36" x14ac:dyDescent="0.2">
      <c r="A345" s="75" t="s">
        <v>0</v>
      </c>
      <c r="B345" s="75" t="s">
        <v>1</v>
      </c>
      <c r="C345" s="75" t="s">
        <v>359</v>
      </c>
      <c r="D345" s="215" t="s">
        <v>2</v>
      </c>
      <c r="E345" s="310" t="s">
        <v>141</v>
      </c>
      <c r="F345" s="75" t="s">
        <v>3</v>
      </c>
      <c r="G345" s="213" t="s">
        <v>4</v>
      </c>
      <c r="H345" s="55" t="s">
        <v>5</v>
      </c>
      <c r="I345" s="214" t="s">
        <v>6</v>
      </c>
      <c r="J345" s="311" t="s">
        <v>88</v>
      </c>
      <c r="K345" s="76" t="s">
        <v>7</v>
      </c>
      <c r="L345" s="55" t="s">
        <v>8</v>
      </c>
      <c r="M345" s="55" t="s">
        <v>9</v>
      </c>
      <c r="N345" s="216" t="s">
        <v>10</v>
      </c>
    </row>
    <row r="346" spans="1:14" ht="141" customHeight="1" x14ac:dyDescent="0.2">
      <c r="A346" s="658">
        <v>1</v>
      </c>
      <c r="B346" s="14" t="s">
        <v>248</v>
      </c>
      <c r="C346" s="14" t="s">
        <v>412</v>
      </c>
      <c r="D346" s="659"/>
      <c r="E346" s="659"/>
      <c r="F346" s="348" t="s">
        <v>12</v>
      </c>
      <c r="G346" s="350">
        <v>1800</v>
      </c>
      <c r="H346" s="660"/>
      <c r="I346" s="352"/>
      <c r="J346" s="604">
        <f>H346*I346+H346</f>
        <v>0</v>
      </c>
      <c r="K346" s="605">
        <f>G346*H346</f>
        <v>0</v>
      </c>
      <c r="L346" s="604">
        <f>M346-K346</f>
        <v>0</v>
      </c>
      <c r="M346" s="606">
        <f>G346*J346</f>
        <v>0</v>
      </c>
      <c r="N346" s="353" t="s">
        <v>149</v>
      </c>
    </row>
    <row r="347" spans="1:14" x14ac:dyDescent="0.2">
      <c r="A347" s="345"/>
      <c r="B347" s="661"/>
      <c r="C347" s="661"/>
      <c r="D347" s="345"/>
      <c r="E347" s="345"/>
      <c r="F347" s="345"/>
      <c r="G347" s="347"/>
      <c r="H347" s="167" t="s">
        <v>15</v>
      </c>
      <c r="I347" s="662"/>
      <c r="J347" s="663"/>
      <c r="K347" s="646">
        <f>SUM(K346)</f>
        <v>0</v>
      </c>
      <c r="L347" s="646">
        <f>SUM(L346)</f>
        <v>0</v>
      </c>
      <c r="M347" s="646">
        <f>SUM(M346)</f>
        <v>0</v>
      </c>
      <c r="N347" s="353"/>
    </row>
    <row r="348" spans="1:14" x14ac:dyDescent="0.2">
      <c r="A348" s="129"/>
      <c r="B348" s="188"/>
      <c r="C348" s="188"/>
      <c r="D348" s="129"/>
      <c r="E348" s="129"/>
      <c r="F348" s="129"/>
      <c r="G348" s="130"/>
      <c r="H348" s="123"/>
      <c r="I348" s="129"/>
      <c r="J348" s="131"/>
      <c r="K348" s="171"/>
      <c r="L348" s="171"/>
      <c r="M348" s="578"/>
      <c r="N348" s="571"/>
    </row>
    <row r="349" spans="1:14" x14ac:dyDescent="0.2">
      <c r="A349" s="89"/>
      <c r="B349" s="188"/>
      <c r="C349" s="188"/>
      <c r="D349" s="89"/>
      <c r="E349" s="89"/>
      <c r="F349" s="89"/>
      <c r="G349" s="96"/>
      <c r="H349" s="180"/>
      <c r="I349" s="89"/>
      <c r="J349" s="97"/>
      <c r="K349" s="579"/>
      <c r="L349" s="579"/>
      <c r="M349" s="580"/>
      <c r="N349" s="516"/>
    </row>
    <row r="350" spans="1:14" x14ac:dyDescent="0.2">
      <c r="A350" s="23"/>
      <c r="B350" s="56" t="s">
        <v>301</v>
      </c>
      <c r="C350" s="56"/>
      <c r="D350" s="664"/>
      <c r="E350" s="664"/>
      <c r="F350" s="23"/>
      <c r="G350" s="665"/>
      <c r="H350" s="196"/>
      <c r="I350" s="23"/>
      <c r="J350" s="666"/>
      <c r="K350" s="667"/>
      <c r="L350" s="667"/>
      <c r="M350" s="668"/>
      <c r="N350" s="669"/>
    </row>
    <row r="351" spans="1:14" ht="36" x14ac:dyDescent="0.2">
      <c r="A351" s="183" t="s">
        <v>0</v>
      </c>
      <c r="B351" s="183" t="s">
        <v>1</v>
      </c>
      <c r="C351" s="183" t="s">
        <v>359</v>
      </c>
      <c r="D351" s="222" t="s">
        <v>2</v>
      </c>
      <c r="E351" s="22" t="s">
        <v>141</v>
      </c>
      <c r="F351" s="183" t="s">
        <v>3</v>
      </c>
      <c r="G351" s="223" t="s">
        <v>4</v>
      </c>
      <c r="H351" s="224" t="s">
        <v>5</v>
      </c>
      <c r="I351" s="225" t="s">
        <v>6</v>
      </c>
      <c r="J351" s="10" t="s">
        <v>88</v>
      </c>
      <c r="K351" s="226" t="s">
        <v>7</v>
      </c>
      <c r="L351" s="224" t="s">
        <v>8</v>
      </c>
      <c r="M351" s="224" t="s">
        <v>9</v>
      </c>
      <c r="N351" s="227" t="s">
        <v>10</v>
      </c>
    </row>
    <row r="352" spans="1:14" ht="84" x14ac:dyDescent="0.2">
      <c r="A352" s="670">
        <v>1</v>
      </c>
      <c r="B352" s="671" t="s">
        <v>130</v>
      </c>
      <c r="C352" s="725"/>
      <c r="D352" s="27"/>
      <c r="E352" s="27"/>
      <c r="F352" s="672" t="s">
        <v>12</v>
      </c>
      <c r="G352" s="673">
        <v>300</v>
      </c>
      <c r="H352" s="197"/>
      <c r="I352" s="674"/>
      <c r="J352" s="12">
        <f t="shared" ref="J352:J360" si="108">H352*I352+H352</f>
        <v>0</v>
      </c>
      <c r="K352" s="11">
        <f t="shared" ref="K352:K360" si="109">G352*H352</f>
        <v>0</v>
      </c>
      <c r="L352" s="12">
        <f t="shared" ref="L352:L360" si="110">M352-K352</f>
        <v>0</v>
      </c>
      <c r="M352" s="198">
        <f t="shared" ref="M352:M360" si="111">G352*J352</f>
        <v>0</v>
      </c>
      <c r="N352" s="386" t="s">
        <v>198</v>
      </c>
    </row>
    <row r="353" spans="1:14" ht="60" x14ac:dyDescent="0.2">
      <c r="A353" s="670">
        <v>2</v>
      </c>
      <c r="B353" s="671" t="s">
        <v>200</v>
      </c>
      <c r="C353" s="725" t="s">
        <v>413</v>
      </c>
      <c r="D353" s="27"/>
      <c r="E353" s="27"/>
      <c r="F353" s="672" t="s">
        <v>12</v>
      </c>
      <c r="G353" s="673">
        <v>1000</v>
      </c>
      <c r="H353" s="197"/>
      <c r="I353" s="674"/>
      <c r="J353" s="12">
        <f t="shared" si="108"/>
        <v>0</v>
      </c>
      <c r="K353" s="11">
        <f t="shared" si="109"/>
        <v>0</v>
      </c>
      <c r="L353" s="12">
        <f t="shared" si="110"/>
        <v>0</v>
      </c>
      <c r="M353" s="198">
        <f t="shared" si="111"/>
        <v>0</v>
      </c>
      <c r="N353" s="386" t="s">
        <v>149</v>
      </c>
    </row>
    <row r="354" spans="1:14" ht="24.75" customHeight="1" x14ac:dyDescent="0.2">
      <c r="A354" s="670">
        <v>3</v>
      </c>
      <c r="B354" s="671" t="s">
        <v>102</v>
      </c>
      <c r="C354" s="725"/>
      <c r="D354" s="27"/>
      <c r="E354" s="27"/>
      <c r="F354" s="672" t="s">
        <v>12</v>
      </c>
      <c r="G354" s="673">
        <v>300</v>
      </c>
      <c r="H354" s="197"/>
      <c r="I354" s="674"/>
      <c r="J354" s="12">
        <f t="shared" si="108"/>
        <v>0</v>
      </c>
      <c r="K354" s="11">
        <f t="shared" si="109"/>
        <v>0</v>
      </c>
      <c r="L354" s="12">
        <f t="shared" si="110"/>
        <v>0</v>
      </c>
      <c r="M354" s="198">
        <f t="shared" si="111"/>
        <v>0</v>
      </c>
      <c r="N354" s="386" t="s">
        <v>149</v>
      </c>
    </row>
    <row r="355" spans="1:14" ht="36" x14ac:dyDescent="0.2">
      <c r="A355" s="670">
        <v>4</v>
      </c>
      <c r="B355" s="671" t="s">
        <v>133</v>
      </c>
      <c r="C355" s="725"/>
      <c r="D355" s="27"/>
      <c r="E355" s="27"/>
      <c r="F355" s="672" t="s">
        <v>12</v>
      </c>
      <c r="G355" s="673">
        <v>500</v>
      </c>
      <c r="H355" s="197"/>
      <c r="I355" s="674"/>
      <c r="J355" s="12">
        <f t="shared" si="108"/>
        <v>0</v>
      </c>
      <c r="K355" s="11">
        <f t="shared" si="109"/>
        <v>0</v>
      </c>
      <c r="L355" s="12">
        <f t="shared" si="110"/>
        <v>0</v>
      </c>
      <c r="M355" s="198">
        <f t="shared" si="111"/>
        <v>0</v>
      </c>
      <c r="N355" s="512" t="s">
        <v>198</v>
      </c>
    </row>
    <row r="356" spans="1:14" ht="60" x14ac:dyDescent="0.2">
      <c r="A356" s="670">
        <v>5</v>
      </c>
      <c r="B356" s="671" t="s">
        <v>263</v>
      </c>
      <c r="C356" s="725"/>
      <c r="D356" s="27"/>
      <c r="E356" s="27"/>
      <c r="F356" s="672" t="s">
        <v>16</v>
      </c>
      <c r="G356" s="673">
        <v>1000</v>
      </c>
      <c r="H356" s="197"/>
      <c r="I356" s="674"/>
      <c r="J356" s="12">
        <f t="shared" si="108"/>
        <v>0</v>
      </c>
      <c r="K356" s="11">
        <f>G356*H356</f>
        <v>0</v>
      </c>
      <c r="L356" s="12">
        <f>M356-K356</f>
        <v>0</v>
      </c>
      <c r="M356" s="198">
        <f>G356*J356</f>
        <v>0</v>
      </c>
      <c r="N356" s="512" t="s">
        <v>149</v>
      </c>
    </row>
    <row r="357" spans="1:14" ht="23.25" customHeight="1" x14ac:dyDescent="0.2">
      <c r="A357" s="670">
        <v>6</v>
      </c>
      <c r="B357" s="671" t="s">
        <v>265</v>
      </c>
      <c r="C357" s="726"/>
      <c r="D357" s="521"/>
      <c r="E357" s="27"/>
      <c r="F357" s="672" t="s">
        <v>16</v>
      </c>
      <c r="G357" s="673">
        <v>100</v>
      </c>
      <c r="H357" s="197"/>
      <c r="I357" s="674"/>
      <c r="J357" s="12">
        <f t="shared" si="108"/>
        <v>0</v>
      </c>
      <c r="K357" s="11">
        <f>G357*H357</f>
        <v>0</v>
      </c>
      <c r="L357" s="12">
        <f t="shared" ref="L357:L359" si="112">M357-K357</f>
        <v>0</v>
      </c>
      <c r="M357" s="198">
        <f t="shared" ref="M357:M359" si="113">G357*J357</f>
        <v>0</v>
      </c>
      <c r="N357" s="561"/>
    </row>
    <row r="358" spans="1:14" ht="24" x14ac:dyDescent="0.2">
      <c r="A358" s="670">
        <v>7</v>
      </c>
      <c r="B358" s="44" t="s">
        <v>266</v>
      </c>
      <c r="C358" s="726"/>
      <c r="D358" s="521"/>
      <c r="E358" s="27"/>
      <c r="F358" s="672" t="s">
        <v>16</v>
      </c>
      <c r="G358" s="673">
        <v>100</v>
      </c>
      <c r="H358" s="197"/>
      <c r="I358" s="674"/>
      <c r="J358" s="12">
        <f t="shared" si="108"/>
        <v>0</v>
      </c>
      <c r="K358" s="11">
        <f>G358*H358</f>
        <v>0</v>
      </c>
      <c r="L358" s="12">
        <f t="shared" si="112"/>
        <v>0</v>
      </c>
      <c r="M358" s="198">
        <f t="shared" si="113"/>
        <v>0</v>
      </c>
      <c r="N358" s="561"/>
    </row>
    <row r="359" spans="1:14" ht="36" x14ac:dyDescent="0.2">
      <c r="A359" s="670">
        <v>8</v>
      </c>
      <c r="B359" s="671" t="s">
        <v>267</v>
      </c>
      <c r="C359" s="726"/>
      <c r="D359" s="521"/>
      <c r="E359" s="27"/>
      <c r="F359" s="672" t="s">
        <v>16</v>
      </c>
      <c r="G359" s="673">
        <v>10</v>
      </c>
      <c r="H359" s="197"/>
      <c r="I359" s="674"/>
      <c r="J359" s="12">
        <f t="shared" si="108"/>
        <v>0</v>
      </c>
      <c r="K359" s="11">
        <f>G359*H359</f>
        <v>0</v>
      </c>
      <c r="L359" s="12">
        <f t="shared" si="112"/>
        <v>0</v>
      </c>
      <c r="M359" s="198">
        <f t="shared" si="113"/>
        <v>0</v>
      </c>
      <c r="N359" s="561"/>
    </row>
    <row r="360" spans="1:14" x14ac:dyDescent="0.2">
      <c r="A360" s="670">
        <v>9</v>
      </c>
      <c r="B360" s="675" t="s">
        <v>199</v>
      </c>
      <c r="C360" s="727" t="s">
        <v>414</v>
      </c>
      <c r="D360" s="27"/>
      <c r="E360" s="27"/>
      <c r="F360" s="672" t="s">
        <v>12</v>
      </c>
      <c r="G360" s="673">
        <v>400</v>
      </c>
      <c r="H360" s="197"/>
      <c r="I360" s="674"/>
      <c r="J360" s="12">
        <f t="shared" si="108"/>
        <v>0</v>
      </c>
      <c r="K360" s="11">
        <f t="shared" si="109"/>
        <v>0</v>
      </c>
      <c r="L360" s="12">
        <f t="shared" si="110"/>
        <v>0</v>
      </c>
      <c r="M360" s="198">
        <f t="shared" si="111"/>
        <v>0</v>
      </c>
      <c r="N360" s="386" t="s">
        <v>149</v>
      </c>
    </row>
    <row r="361" spans="1:14" x14ac:dyDescent="0.2">
      <c r="A361" s="24"/>
      <c r="B361" s="48"/>
      <c r="C361" s="48"/>
      <c r="D361" s="24"/>
      <c r="E361" s="24"/>
      <c r="F361" s="24"/>
      <c r="G361" s="49"/>
      <c r="H361" s="238" t="s">
        <v>15</v>
      </c>
      <c r="I361" s="50"/>
      <c r="J361" s="160"/>
      <c r="K361" s="655">
        <f>SUM(K352:K360)</f>
        <v>0</v>
      </c>
      <c r="L361" s="656">
        <f>SUM(L352:L360)</f>
        <v>0</v>
      </c>
      <c r="M361" s="656">
        <f>SUM(M352:M360)</f>
        <v>0</v>
      </c>
      <c r="N361" s="386"/>
    </row>
    <row r="362" spans="1:14" x14ac:dyDescent="0.2">
      <c r="A362" s="23"/>
      <c r="B362" s="56"/>
      <c r="C362" s="56"/>
      <c r="D362" s="23"/>
      <c r="E362" s="23"/>
      <c r="F362" s="23"/>
      <c r="G362" s="665"/>
      <c r="H362" s="196"/>
      <c r="I362" s="23"/>
      <c r="J362" s="666"/>
      <c r="K362" s="667"/>
      <c r="L362" s="667"/>
      <c r="M362" s="668"/>
      <c r="N362" s="669"/>
    </row>
    <row r="363" spans="1:14" x14ac:dyDescent="0.2">
      <c r="A363" s="26"/>
      <c r="B363" s="56" t="s">
        <v>302</v>
      </c>
      <c r="C363" s="56"/>
      <c r="D363" s="676"/>
      <c r="E363" s="676"/>
      <c r="F363" s="26"/>
      <c r="G363" s="30"/>
      <c r="H363" s="196"/>
      <c r="I363" s="677"/>
      <c r="J363" s="159"/>
      <c r="K363" s="678"/>
      <c r="L363" s="679"/>
      <c r="M363" s="680"/>
    </row>
    <row r="364" spans="1:14" ht="36" x14ac:dyDescent="0.2">
      <c r="A364" s="183" t="s">
        <v>0</v>
      </c>
      <c r="B364" s="183" t="s">
        <v>1</v>
      </c>
      <c r="C364" s="183" t="s">
        <v>359</v>
      </c>
      <c r="D364" s="222" t="s">
        <v>2</v>
      </c>
      <c r="E364" s="22" t="s">
        <v>141</v>
      </c>
      <c r="F364" s="183" t="s">
        <v>3</v>
      </c>
      <c r="G364" s="223" t="s">
        <v>4</v>
      </c>
      <c r="H364" s="224" t="s">
        <v>5</v>
      </c>
      <c r="I364" s="225" t="s">
        <v>6</v>
      </c>
      <c r="J364" s="10" t="s">
        <v>88</v>
      </c>
      <c r="K364" s="226" t="s">
        <v>7</v>
      </c>
      <c r="L364" s="224" t="s">
        <v>8</v>
      </c>
      <c r="M364" s="224" t="s">
        <v>9</v>
      </c>
      <c r="N364" s="227" t="s">
        <v>10</v>
      </c>
    </row>
    <row r="365" spans="1:14" ht="24" customHeight="1" x14ac:dyDescent="0.2">
      <c r="A365" s="270">
        <v>1</v>
      </c>
      <c r="B365" s="25" t="s">
        <v>239</v>
      </c>
      <c r="C365" s="733" t="s">
        <v>415</v>
      </c>
      <c r="D365" s="270"/>
      <c r="E365" s="270"/>
      <c r="F365" s="270" t="s">
        <v>12</v>
      </c>
      <c r="G365" s="684">
        <v>100</v>
      </c>
      <c r="H365" s="197"/>
      <c r="I365" s="685"/>
      <c r="J365" s="12">
        <f t="shared" ref="J365:J368" si="114">H365*I365+H365</f>
        <v>0</v>
      </c>
      <c r="K365" s="11">
        <f t="shared" ref="K365:K368" si="115">G365*H365</f>
        <v>0</v>
      </c>
      <c r="L365" s="12">
        <f t="shared" ref="L365:L368" si="116">M365-K365</f>
        <v>0</v>
      </c>
      <c r="M365" s="198">
        <f t="shared" ref="M365:M368" si="117">G365*J365</f>
        <v>0</v>
      </c>
      <c r="N365" s="164" t="s">
        <v>149</v>
      </c>
    </row>
    <row r="366" spans="1:14" x14ac:dyDescent="0.2">
      <c r="A366" s="270">
        <v>2</v>
      </c>
      <c r="B366" s="25" t="s">
        <v>240</v>
      </c>
      <c r="C366" s="741"/>
      <c r="D366" s="270"/>
      <c r="E366" s="270"/>
      <c r="F366" s="270" t="s">
        <v>12</v>
      </c>
      <c r="G366" s="684">
        <v>10</v>
      </c>
      <c r="H366" s="197"/>
      <c r="I366" s="685"/>
      <c r="J366" s="12">
        <f t="shared" si="114"/>
        <v>0</v>
      </c>
      <c r="K366" s="11">
        <f t="shared" si="115"/>
        <v>0</v>
      </c>
      <c r="L366" s="12">
        <f t="shared" si="116"/>
        <v>0</v>
      </c>
      <c r="M366" s="198">
        <f t="shared" si="117"/>
        <v>0</v>
      </c>
      <c r="N366" s="735" t="s">
        <v>198</v>
      </c>
    </row>
    <row r="367" spans="1:14" x14ac:dyDescent="0.2">
      <c r="A367" s="270">
        <v>3</v>
      </c>
      <c r="B367" s="25" t="s">
        <v>241</v>
      </c>
      <c r="C367" s="741"/>
      <c r="D367" s="270"/>
      <c r="E367" s="270"/>
      <c r="F367" s="270" t="s">
        <v>12</v>
      </c>
      <c r="G367" s="684">
        <v>50</v>
      </c>
      <c r="H367" s="197"/>
      <c r="I367" s="685"/>
      <c r="J367" s="12">
        <f t="shared" si="114"/>
        <v>0</v>
      </c>
      <c r="K367" s="11">
        <f t="shared" si="115"/>
        <v>0</v>
      </c>
      <c r="L367" s="12">
        <f t="shared" si="116"/>
        <v>0</v>
      </c>
      <c r="M367" s="198">
        <f t="shared" si="117"/>
        <v>0</v>
      </c>
      <c r="N367" s="736"/>
    </row>
    <row r="368" spans="1:14" x14ac:dyDescent="0.2">
      <c r="A368" s="270">
        <v>4</v>
      </c>
      <c r="B368" s="25" t="s">
        <v>242</v>
      </c>
      <c r="C368" s="734"/>
      <c r="D368" s="270"/>
      <c r="E368" s="270"/>
      <c r="F368" s="270" t="s">
        <v>12</v>
      </c>
      <c r="G368" s="684">
        <v>20</v>
      </c>
      <c r="H368" s="197"/>
      <c r="I368" s="685"/>
      <c r="J368" s="12">
        <f t="shared" si="114"/>
        <v>0</v>
      </c>
      <c r="K368" s="11">
        <f t="shared" si="115"/>
        <v>0</v>
      </c>
      <c r="L368" s="12">
        <f t="shared" si="116"/>
        <v>0</v>
      </c>
      <c r="M368" s="198">
        <f t="shared" si="117"/>
        <v>0</v>
      </c>
      <c r="N368" s="737"/>
    </row>
    <row r="369" spans="1:14" x14ac:dyDescent="0.2">
      <c r="A369" s="26"/>
      <c r="B369" s="48"/>
      <c r="C369" s="48"/>
      <c r="D369" s="26"/>
      <c r="E369" s="26"/>
      <c r="F369" s="26"/>
      <c r="G369" s="30"/>
      <c r="H369" s="238" t="s">
        <v>15</v>
      </c>
      <c r="I369" s="50"/>
      <c r="J369" s="160"/>
      <c r="K369" s="655">
        <f>SUM(K365:K368)</f>
        <v>0</v>
      </c>
      <c r="L369" s="656">
        <f>SUM(L365:L368)</f>
        <v>0</v>
      </c>
      <c r="M369" s="656">
        <f>SUM(M365:M368)</f>
        <v>0</v>
      </c>
      <c r="N369" s="164"/>
    </row>
    <row r="370" spans="1:14" x14ac:dyDescent="0.2">
      <c r="A370" s="101"/>
      <c r="B370" s="137"/>
      <c r="C370" s="137"/>
      <c r="D370" s="101"/>
      <c r="E370" s="101"/>
      <c r="F370" s="101"/>
      <c r="G370" s="102"/>
      <c r="H370" s="180"/>
      <c r="I370" s="138"/>
      <c r="J370" s="158"/>
      <c r="K370" s="581"/>
      <c r="L370" s="582"/>
      <c r="M370" s="583"/>
      <c r="N370" s="516"/>
    </row>
    <row r="371" spans="1:14" x14ac:dyDescent="0.2">
      <c r="A371" s="26"/>
      <c r="B371" s="56" t="s">
        <v>303</v>
      </c>
      <c r="C371" s="56"/>
      <c r="D371" s="676"/>
      <c r="E371" s="676"/>
      <c r="F371" s="26"/>
      <c r="G371" s="30"/>
      <c r="H371" s="196"/>
      <c r="I371" s="677"/>
      <c r="J371" s="159"/>
      <c r="K371" s="678"/>
      <c r="L371" s="679"/>
      <c r="M371" s="680"/>
    </row>
    <row r="372" spans="1:14" ht="36" x14ac:dyDescent="0.2">
      <c r="A372" s="183" t="s">
        <v>0</v>
      </c>
      <c r="B372" s="183" t="s">
        <v>1</v>
      </c>
      <c r="C372" s="183" t="s">
        <v>359</v>
      </c>
      <c r="D372" s="222" t="s">
        <v>2</v>
      </c>
      <c r="E372" s="22" t="s">
        <v>141</v>
      </c>
      <c r="F372" s="183" t="s">
        <v>3</v>
      </c>
      <c r="G372" s="223" t="s">
        <v>4</v>
      </c>
      <c r="H372" s="224" t="s">
        <v>5</v>
      </c>
      <c r="I372" s="225" t="s">
        <v>6</v>
      </c>
      <c r="J372" s="10" t="s">
        <v>88</v>
      </c>
      <c r="K372" s="226" t="s">
        <v>7</v>
      </c>
      <c r="L372" s="224" t="s">
        <v>8</v>
      </c>
      <c r="M372" s="224" t="s">
        <v>9</v>
      </c>
      <c r="N372" s="227" t="s">
        <v>10</v>
      </c>
    </row>
    <row r="373" spans="1:14" ht="24" x14ac:dyDescent="0.2">
      <c r="A373" s="27">
        <v>1</v>
      </c>
      <c r="B373" s="25" t="s">
        <v>210</v>
      </c>
      <c r="C373" s="25" t="s">
        <v>416</v>
      </c>
      <c r="D373" s="27"/>
      <c r="E373" s="27"/>
      <c r="F373" s="27" t="s">
        <v>12</v>
      </c>
      <c r="G373" s="686">
        <v>15</v>
      </c>
      <c r="H373" s="197"/>
      <c r="I373" s="674"/>
      <c r="J373" s="12">
        <f>H373*I373+H373</f>
        <v>0</v>
      </c>
      <c r="K373" s="11">
        <f>G373*H373</f>
        <v>0</v>
      </c>
      <c r="L373" s="12">
        <f>M373-K373</f>
        <v>0</v>
      </c>
      <c r="M373" s="198">
        <f>G373*J373</f>
        <v>0</v>
      </c>
      <c r="N373" s="164" t="s">
        <v>198</v>
      </c>
    </row>
    <row r="374" spans="1:14" x14ac:dyDescent="0.2">
      <c r="A374" s="24"/>
      <c r="B374" s="48"/>
      <c r="C374" s="48"/>
      <c r="D374" s="24"/>
      <c r="E374" s="24"/>
      <c r="F374" s="24"/>
      <c r="G374" s="49"/>
      <c r="H374" s="238" t="s">
        <v>15</v>
      </c>
      <c r="I374" s="50"/>
      <c r="J374" s="160"/>
      <c r="K374" s="655">
        <f>SUM(K373)</f>
        <v>0</v>
      </c>
      <c r="L374" s="656">
        <f>SUM(L373)</f>
        <v>0</v>
      </c>
      <c r="M374" s="656">
        <f>SUM(M373)</f>
        <v>0</v>
      </c>
      <c r="N374" s="164"/>
    </row>
    <row r="375" spans="1:14" x14ac:dyDescent="0.2">
      <c r="A375" s="101"/>
      <c r="B375" s="137"/>
      <c r="C375" s="137"/>
      <c r="D375" s="101"/>
      <c r="E375" s="101"/>
      <c r="F375" s="101"/>
      <c r="G375" s="102"/>
      <c r="H375" s="180"/>
      <c r="I375" s="138"/>
      <c r="J375" s="158"/>
      <c r="K375" s="581"/>
      <c r="L375" s="582"/>
      <c r="M375" s="583"/>
      <c r="N375" s="516"/>
    </row>
    <row r="376" spans="1:14" x14ac:dyDescent="0.2">
      <c r="A376" s="26"/>
      <c r="B376" s="56" t="s">
        <v>304</v>
      </c>
      <c r="C376" s="56"/>
      <c r="D376" s="676"/>
      <c r="E376" s="676"/>
      <c r="F376" s="26"/>
      <c r="G376" s="30"/>
      <c r="H376" s="196"/>
      <c r="I376" s="677"/>
      <c r="J376" s="159"/>
      <c r="K376" s="678"/>
      <c r="L376" s="679"/>
      <c r="M376" s="680"/>
    </row>
    <row r="377" spans="1:14" ht="36" x14ac:dyDescent="0.2">
      <c r="A377" s="183" t="s">
        <v>0</v>
      </c>
      <c r="B377" s="183" t="s">
        <v>1</v>
      </c>
      <c r="C377" s="183" t="s">
        <v>359</v>
      </c>
      <c r="D377" s="222" t="s">
        <v>2</v>
      </c>
      <c r="E377" s="22" t="s">
        <v>141</v>
      </c>
      <c r="F377" s="183" t="s">
        <v>3</v>
      </c>
      <c r="G377" s="223" t="s">
        <v>4</v>
      </c>
      <c r="H377" s="224" t="s">
        <v>5</v>
      </c>
      <c r="I377" s="225" t="s">
        <v>6</v>
      </c>
      <c r="J377" s="10" t="s">
        <v>88</v>
      </c>
      <c r="K377" s="226" t="s">
        <v>7</v>
      </c>
      <c r="L377" s="224" t="s">
        <v>8</v>
      </c>
      <c r="M377" s="224" t="s">
        <v>9</v>
      </c>
      <c r="N377" s="227" t="s">
        <v>10</v>
      </c>
    </row>
    <row r="378" spans="1:14" ht="62.25" customHeight="1" x14ac:dyDescent="0.2">
      <c r="A378" s="670">
        <v>1</v>
      </c>
      <c r="B378" s="687" t="s">
        <v>244</v>
      </c>
      <c r="C378" s="687" t="s">
        <v>417</v>
      </c>
      <c r="D378" s="672"/>
      <c r="E378" s="27"/>
      <c r="F378" s="670" t="s">
        <v>12</v>
      </c>
      <c r="G378" s="673">
        <v>500</v>
      </c>
      <c r="H378" s="197"/>
      <c r="I378" s="674"/>
      <c r="J378" s="12">
        <f>H378*I378+H378</f>
        <v>0</v>
      </c>
      <c r="K378" s="11">
        <f>G378*H378</f>
        <v>0</v>
      </c>
      <c r="L378" s="12">
        <f>M378-K378</f>
        <v>0</v>
      </c>
      <c r="M378" s="198">
        <f>G378*J378</f>
        <v>0</v>
      </c>
      <c r="N378" s="386" t="s">
        <v>149</v>
      </c>
    </row>
    <row r="379" spans="1:14" x14ac:dyDescent="0.2">
      <c r="A379" s="24"/>
      <c r="B379" s="48"/>
      <c r="C379" s="48"/>
      <c r="D379" s="24"/>
      <c r="E379" s="24"/>
      <c r="F379" s="24"/>
      <c r="G379" s="49"/>
      <c r="H379" s="238" t="s">
        <v>15</v>
      </c>
      <c r="I379" s="50"/>
      <c r="J379" s="160"/>
      <c r="K379" s="655">
        <f>SUM(K378:K378)</f>
        <v>0</v>
      </c>
      <c r="L379" s="656">
        <f>SUM(L378:L378)</f>
        <v>0</v>
      </c>
      <c r="M379" s="656">
        <f>SUM(M378:M378)</f>
        <v>0</v>
      </c>
      <c r="N379" s="386"/>
    </row>
    <row r="380" spans="1:14" x14ac:dyDescent="0.2">
      <c r="A380" s="101"/>
      <c r="B380" s="137"/>
      <c r="C380" s="137"/>
      <c r="D380" s="101"/>
      <c r="E380" s="101"/>
      <c r="F380" s="101"/>
      <c r="G380" s="102"/>
      <c r="H380" s="123"/>
      <c r="I380" s="138"/>
      <c r="J380" s="158"/>
      <c r="K380" s="584"/>
      <c r="L380" s="585"/>
      <c r="M380" s="586"/>
      <c r="N380" s="391"/>
    </row>
    <row r="381" spans="1:14" x14ac:dyDescent="0.2">
      <c r="A381" s="26"/>
      <c r="B381" s="56" t="s">
        <v>305</v>
      </c>
      <c r="C381" s="56"/>
      <c r="D381" s="676"/>
      <c r="E381" s="676"/>
      <c r="F381" s="26"/>
      <c r="G381" s="30"/>
      <c r="H381" s="196"/>
      <c r="I381" s="45"/>
      <c r="J381" s="159"/>
      <c r="K381" s="678"/>
      <c r="L381" s="679"/>
      <c r="M381" s="680"/>
    </row>
    <row r="382" spans="1:14" ht="36" x14ac:dyDescent="0.2">
      <c r="A382" s="183" t="s">
        <v>0</v>
      </c>
      <c r="B382" s="183" t="s">
        <v>1</v>
      </c>
      <c r="C382" s="183" t="s">
        <v>359</v>
      </c>
      <c r="D382" s="222" t="s">
        <v>2</v>
      </c>
      <c r="E382" s="22" t="s">
        <v>141</v>
      </c>
      <c r="F382" s="183" t="s">
        <v>3</v>
      </c>
      <c r="G382" s="223" t="s">
        <v>4</v>
      </c>
      <c r="H382" s="224" t="s">
        <v>5</v>
      </c>
      <c r="I382" s="225" t="s">
        <v>6</v>
      </c>
      <c r="J382" s="10" t="s">
        <v>88</v>
      </c>
      <c r="K382" s="226" t="s">
        <v>7</v>
      </c>
      <c r="L382" s="224" t="s">
        <v>8</v>
      </c>
      <c r="M382" s="224" t="s">
        <v>9</v>
      </c>
      <c r="N382" s="227" t="s">
        <v>10</v>
      </c>
    </row>
    <row r="383" spans="1:14" ht="36" x14ac:dyDescent="0.2">
      <c r="A383" s="670">
        <v>1</v>
      </c>
      <c r="B383" s="688" t="s">
        <v>179</v>
      </c>
      <c r="C383" s="688" t="s">
        <v>418</v>
      </c>
      <c r="D383" s="689"/>
      <c r="E383" s="689"/>
      <c r="F383" s="670" t="s">
        <v>12</v>
      </c>
      <c r="G383" s="673">
        <v>1</v>
      </c>
      <c r="H383" s="197"/>
      <c r="I383" s="690"/>
      <c r="J383" s="12">
        <f t="shared" ref="J383:J384" si="118">H383*I383+H383</f>
        <v>0</v>
      </c>
      <c r="K383" s="11">
        <f t="shared" ref="K383:K384" si="119">G383*H383</f>
        <v>0</v>
      </c>
      <c r="L383" s="12">
        <f t="shared" ref="L383:L384" si="120">M383-K383</f>
        <v>0</v>
      </c>
      <c r="M383" s="198">
        <f t="shared" ref="M383:M384" si="121">G383*J383</f>
        <v>0</v>
      </c>
      <c r="N383" s="735" t="s">
        <v>198</v>
      </c>
    </row>
    <row r="384" spans="1:14" ht="36" x14ac:dyDescent="0.2">
      <c r="A384" s="670">
        <v>2</v>
      </c>
      <c r="B384" s="688" t="s">
        <v>178</v>
      </c>
      <c r="C384" s="688" t="s">
        <v>418</v>
      </c>
      <c r="D384" s="689"/>
      <c r="E384" s="689"/>
      <c r="F384" s="670" t="s">
        <v>12</v>
      </c>
      <c r="G384" s="673">
        <v>20</v>
      </c>
      <c r="H384" s="197"/>
      <c r="I384" s="690"/>
      <c r="J384" s="12">
        <f t="shared" si="118"/>
        <v>0</v>
      </c>
      <c r="K384" s="11">
        <f t="shared" si="119"/>
        <v>0</v>
      </c>
      <c r="L384" s="12">
        <f t="shared" si="120"/>
        <v>0</v>
      </c>
      <c r="M384" s="198">
        <f t="shared" si="121"/>
        <v>0</v>
      </c>
      <c r="N384" s="737"/>
    </row>
    <row r="385" spans="1:14" x14ac:dyDescent="0.2">
      <c r="A385" s="24"/>
      <c r="B385" s="48"/>
      <c r="C385" s="48"/>
      <c r="D385" s="24"/>
      <c r="E385" s="24"/>
      <c r="F385" s="24"/>
      <c r="G385" s="49"/>
      <c r="H385" s="238" t="s">
        <v>15</v>
      </c>
      <c r="I385" s="691"/>
      <c r="J385" s="160"/>
      <c r="K385" s="655">
        <f>SUM(K383:K384)</f>
        <v>0</v>
      </c>
      <c r="L385" s="656">
        <f>SUM(L383:L384)</f>
        <v>0</v>
      </c>
      <c r="M385" s="656">
        <f>SUM(M383:M384)</f>
        <v>0</v>
      </c>
      <c r="N385" s="389"/>
    </row>
    <row r="386" spans="1:14" x14ac:dyDescent="0.2">
      <c r="A386" s="26"/>
      <c r="B386" s="48"/>
      <c r="C386" s="48"/>
      <c r="D386" s="26"/>
      <c r="E386" s="26"/>
      <c r="F386" s="26"/>
      <c r="G386" s="30"/>
      <c r="H386" s="196"/>
      <c r="I386" s="45"/>
      <c r="J386" s="159"/>
      <c r="K386" s="692"/>
      <c r="L386" s="693"/>
      <c r="M386" s="694"/>
      <c r="N386" s="389"/>
    </row>
    <row r="387" spans="1:14" x14ac:dyDescent="0.2">
      <c r="A387" s="26"/>
      <c r="B387" s="56" t="s">
        <v>306</v>
      </c>
      <c r="C387" s="56"/>
      <c r="D387" s="26"/>
      <c r="E387" s="26"/>
      <c r="F387" s="26"/>
      <c r="G387" s="30"/>
      <c r="H387" s="54"/>
      <c r="I387" s="45"/>
      <c r="J387" s="159"/>
      <c r="K387" s="678"/>
      <c r="L387" s="679"/>
      <c r="M387" s="680"/>
    </row>
    <row r="388" spans="1:14" ht="36" x14ac:dyDescent="0.2">
      <c r="A388" s="75" t="s">
        <v>0</v>
      </c>
      <c r="B388" s="183" t="s">
        <v>1</v>
      </c>
      <c r="C388" s="183" t="s">
        <v>359</v>
      </c>
      <c r="D388" s="215" t="s">
        <v>2</v>
      </c>
      <c r="E388" s="22" t="s">
        <v>141</v>
      </c>
      <c r="F388" s="75" t="s">
        <v>3</v>
      </c>
      <c r="G388" s="213" t="s">
        <v>4</v>
      </c>
      <c r="H388" s="55" t="s">
        <v>5</v>
      </c>
      <c r="I388" s="214" t="s">
        <v>6</v>
      </c>
      <c r="J388" s="10" t="s">
        <v>88</v>
      </c>
      <c r="K388" s="76" t="s">
        <v>7</v>
      </c>
      <c r="L388" s="55" t="s">
        <v>8</v>
      </c>
      <c r="M388" s="55" t="s">
        <v>9</v>
      </c>
      <c r="N388" s="216" t="s">
        <v>10</v>
      </c>
    </row>
    <row r="389" spans="1:14" ht="84" x14ac:dyDescent="0.2">
      <c r="A389" s="670">
        <v>1</v>
      </c>
      <c r="B389" s="25" t="s">
        <v>268</v>
      </c>
      <c r="C389" s="44" t="s">
        <v>419</v>
      </c>
      <c r="D389" s="27"/>
      <c r="E389" s="27"/>
      <c r="F389" s="670" t="s">
        <v>12</v>
      </c>
      <c r="G389" s="673">
        <v>10</v>
      </c>
      <c r="H389" s="356"/>
      <c r="I389" s="690"/>
      <c r="J389" s="12">
        <f>H389*I389+H389</f>
        <v>0</v>
      </c>
      <c r="K389" s="11">
        <f>G389*H389</f>
        <v>0</v>
      </c>
      <c r="L389" s="12">
        <f>M389-K389</f>
        <v>0</v>
      </c>
      <c r="M389" s="198">
        <f>G389*J389</f>
        <v>0</v>
      </c>
      <c r="N389" s="353" t="s">
        <v>149</v>
      </c>
    </row>
    <row r="390" spans="1:14" x14ac:dyDescent="0.2">
      <c r="A390" s="24"/>
      <c r="B390" s="48"/>
      <c r="C390" s="48"/>
      <c r="D390" s="24"/>
      <c r="E390" s="24"/>
      <c r="F390" s="24"/>
      <c r="G390" s="49"/>
      <c r="H390" s="238" t="s">
        <v>15</v>
      </c>
      <c r="I390" s="691"/>
      <c r="J390" s="695"/>
      <c r="K390" s="502">
        <f>SUM(K389)</f>
        <v>0</v>
      </c>
      <c r="L390" s="336">
        <f>SUM(L389)</f>
        <v>0</v>
      </c>
      <c r="M390" s="336">
        <f>SUM(M389)</f>
        <v>0</v>
      </c>
      <c r="N390" s="389"/>
    </row>
    <row r="391" spans="1:14" x14ac:dyDescent="0.2">
      <c r="A391" s="101"/>
      <c r="B391" s="137"/>
      <c r="C391" s="137"/>
      <c r="D391" s="101"/>
      <c r="E391" s="101"/>
      <c r="F391" s="101"/>
      <c r="G391" s="102"/>
      <c r="H391" s="123"/>
      <c r="I391" s="587"/>
      <c r="J391" s="158"/>
      <c r="K391" s="584"/>
      <c r="L391" s="585"/>
      <c r="M391" s="586"/>
      <c r="N391" s="391"/>
    </row>
    <row r="392" spans="1:14" x14ac:dyDescent="0.2">
      <c r="A392" s="26"/>
      <c r="B392" s="56" t="s">
        <v>307</v>
      </c>
      <c r="C392" s="56"/>
      <c r="D392" s="4"/>
      <c r="E392" s="4"/>
      <c r="F392" s="26"/>
      <c r="G392" s="30"/>
      <c r="H392" s="196"/>
      <c r="I392" s="677"/>
      <c r="J392" s="159"/>
      <c r="K392" s="678"/>
      <c r="L392" s="679"/>
      <c r="M392" s="680"/>
    </row>
    <row r="393" spans="1:14" ht="36" x14ac:dyDescent="0.2">
      <c r="A393" s="183" t="s">
        <v>0</v>
      </c>
      <c r="B393" s="183" t="s">
        <v>1</v>
      </c>
      <c r="C393" s="183" t="s">
        <v>359</v>
      </c>
      <c r="D393" s="222" t="s">
        <v>2</v>
      </c>
      <c r="E393" s="22" t="s">
        <v>141</v>
      </c>
      <c r="F393" s="183" t="s">
        <v>3</v>
      </c>
      <c r="G393" s="223" t="s">
        <v>4</v>
      </c>
      <c r="H393" s="224" t="s">
        <v>5</v>
      </c>
      <c r="I393" s="225" t="s">
        <v>6</v>
      </c>
      <c r="J393" s="10" t="s">
        <v>88</v>
      </c>
      <c r="K393" s="226" t="s">
        <v>7</v>
      </c>
      <c r="L393" s="224" t="s">
        <v>8</v>
      </c>
      <c r="M393" s="224" t="s">
        <v>9</v>
      </c>
      <c r="N393" s="227" t="s">
        <v>10</v>
      </c>
    </row>
    <row r="394" spans="1:14" ht="106.5" customHeight="1" x14ac:dyDescent="0.2">
      <c r="A394" s="670">
        <v>1</v>
      </c>
      <c r="B394" s="44" t="s">
        <v>70</v>
      </c>
      <c r="C394" s="44" t="s">
        <v>420</v>
      </c>
      <c r="D394" s="672"/>
      <c r="E394" s="672"/>
      <c r="F394" s="672" t="s">
        <v>12</v>
      </c>
      <c r="G394" s="681">
        <v>20</v>
      </c>
      <c r="H394" s="197"/>
      <c r="I394" s="674"/>
      <c r="J394" s="12">
        <f t="shared" ref="J394:J398" si="122">H394*I394+H394</f>
        <v>0</v>
      </c>
      <c r="K394" s="11">
        <f t="shared" ref="K394:K398" si="123">G394*H394</f>
        <v>0</v>
      </c>
      <c r="L394" s="12">
        <f t="shared" ref="L394:L398" si="124">M394-K394</f>
        <v>0</v>
      </c>
      <c r="M394" s="198">
        <f t="shared" ref="M394:M398" si="125">G394*J394</f>
        <v>0</v>
      </c>
      <c r="N394" s="735" t="s">
        <v>198</v>
      </c>
    </row>
    <row r="395" spans="1:14" ht="93.75" customHeight="1" x14ac:dyDescent="0.2">
      <c r="A395" s="670">
        <v>2</v>
      </c>
      <c r="B395" s="44" t="s">
        <v>71</v>
      </c>
      <c r="C395" s="44" t="s">
        <v>421</v>
      </c>
      <c r="D395" s="672"/>
      <c r="E395" s="672"/>
      <c r="F395" s="672" t="s">
        <v>12</v>
      </c>
      <c r="G395" s="681">
        <v>25</v>
      </c>
      <c r="H395" s="197"/>
      <c r="I395" s="674"/>
      <c r="J395" s="12">
        <f t="shared" si="122"/>
        <v>0</v>
      </c>
      <c r="K395" s="11">
        <f t="shared" si="123"/>
        <v>0</v>
      </c>
      <c r="L395" s="12">
        <f t="shared" si="124"/>
        <v>0</v>
      </c>
      <c r="M395" s="198">
        <f t="shared" si="125"/>
        <v>0</v>
      </c>
      <c r="N395" s="736"/>
    </row>
    <row r="396" spans="1:14" ht="68.25" customHeight="1" x14ac:dyDescent="0.2">
      <c r="A396" s="670">
        <v>3</v>
      </c>
      <c r="B396" s="44" t="s">
        <v>72</v>
      </c>
      <c r="C396" s="44"/>
      <c r="D396" s="672"/>
      <c r="E396" s="672"/>
      <c r="F396" s="672" t="s">
        <v>12</v>
      </c>
      <c r="G396" s="681">
        <v>5</v>
      </c>
      <c r="H396" s="197"/>
      <c r="I396" s="674"/>
      <c r="J396" s="12">
        <f t="shared" si="122"/>
        <v>0</v>
      </c>
      <c r="K396" s="11">
        <f t="shared" si="123"/>
        <v>0</v>
      </c>
      <c r="L396" s="12">
        <f t="shared" si="124"/>
        <v>0</v>
      </c>
      <c r="M396" s="198">
        <f t="shared" si="125"/>
        <v>0</v>
      </c>
      <c r="N396" s="736"/>
    </row>
    <row r="397" spans="1:14" ht="66" customHeight="1" x14ac:dyDescent="0.2">
      <c r="A397" s="670">
        <v>4</v>
      </c>
      <c r="B397" s="44" t="s">
        <v>73</v>
      </c>
      <c r="C397" s="44" t="s">
        <v>422</v>
      </c>
      <c r="D397" s="672"/>
      <c r="E397" s="672"/>
      <c r="F397" s="672" t="s">
        <v>12</v>
      </c>
      <c r="G397" s="681">
        <v>20</v>
      </c>
      <c r="H397" s="197"/>
      <c r="I397" s="674"/>
      <c r="J397" s="12">
        <f t="shared" si="122"/>
        <v>0</v>
      </c>
      <c r="K397" s="11">
        <f t="shared" si="123"/>
        <v>0</v>
      </c>
      <c r="L397" s="12">
        <f t="shared" si="124"/>
        <v>0</v>
      </c>
      <c r="M397" s="198">
        <f t="shared" si="125"/>
        <v>0</v>
      </c>
      <c r="N397" s="736"/>
    </row>
    <row r="398" spans="1:14" ht="66" customHeight="1" x14ac:dyDescent="0.2">
      <c r="A398" s="52">
        <v>5</v>
      </c>
      <c r="B398" s="44" t="s">
        <v>191</v>
      </c>
      <c r="C398" s="44"/>
      <c r="D398" s="672"/>
      <c r="E398" s="672"/>
      <c r="F398" s="672" t="s">
        <v>12</v>
      </c>
      <c r="G398" s="681">
        <v>10</v>
      </c>
      <c r="H398" s="197"/>
      <c r="I398" s="674"/>
      <c r="J398" s="12">
        <f t="shared" si="122"/>
        <v>0</v>
      </c>
      <c r="K398" s="11">
        <f t="shared" si="123"/>
        <v>0</v>
      </c>
      <c r="L398" s="12">
        <f t="shared" si="124"/>
        <v>0</v>
      </c>
      <c r="M398" s="198">
        <f t="shared" si="125"/>
        <v>0</v>
      </c>
      <c r="N398" s="737"/>
    </row>
    <row r="399" spans="1:14" x14ac:dyDescent="0.2">
      <c r="A399" s="24"/>
      <c r="B399" s="48"/>
      <c r="C399" s="48"/>
      <c r="D399" s="24"/>
      <c r="E399" s="24"/>
      <c r="F399" s="24"/>
      <c r="G399" s="49"/>
      <c r="H399" s="238" t="s">
        <v>15</v>
      </c>
      <c r="I399" s="50"/>
      <c r="J399" s="160"/>
      <c r="K399" s="655">
        <f>SUM(K394:K398)</f>
        <v>0</v>
      </c>
      <c r="L399" s="656">
        <f>SUM(L394:L398)</f>
        <v>0</v>
      </c>
      <c r="M399" s="656">
        <f>SUM(M394:M398)</f>
        <v>0</v>
      </c>
      <c r="N399" s="164"/>
    </row>
    <row r="400" spans="1:14" x14ac:dyDescent="0.2">
      <c r="A400" s="90"/>
      <c r="B400" s="137"/>
      <c r="C400" s="137"/>
      <c r="D400" s="90"/>
      <c r="E400" s="90"/>
      <c r="F400" s="90"/>
      <c r="G400" s="522"/>
      <c r="H400" s="180"/>
      <c r="I400" s="91"/>
      <c r="J400" s="157"/>
      <c r="K400" s="181"/>
      <c r="L400" s="182"/>
      <c r="M400" s="208"/>
      <c r="N400" s="391"/>
    </row>
    <row r="401" spans="1:16" x14ac:dyDescent="0.2">
      <c r="A401" s="139"/>
      <c r="B401" s="140"/>
      <c r="C401" s="140"/>
      <c r="D401" s="90"/>
      <c r="E401" s="90"/>
      <c r="F401" s="141"/>
      <c r="G401" s="142"/>
      <c r="H401" s="180"/>
      <c r="I401" s="588"/>
      <c r="J401" s="589"/>
      <c r="K401" s="590"/>
      <c r="L401" s="591"/>
      <c r="M401" s="592"/>
      <c r="N401" s="391"/>
    </row>
    <row r="402" spans="1:16" x14ac:dyDescent="0.2">
      <c r="A402" s="26"/>
      <c r="B402" s="56" t="s">
        <v>334</v>
      </c>
      <c r="C402" s="56"/>
      <c r="D402" s="676"/>
      <c r="E402" s="676"/>
      <c r="F402" s="26"/>
      <c r="G402" s="30"/>
      <c r="H402" s="196"/>
      <c r="I402" s="677"/>
      <c r="J402" s="159"/>
      <c r="K402" s="678"/>
      <c r="L402" s="679"/>
      <c r="M402" s="680"/>
    </row>
    <row r="403" spans="1:16" ht="36" x14ac:dyDescent="0.2">
      <c r="A403" s="183" t="s">
        <v>0</v>
      </c>
      <c r="B403" s="183" t="s">
        <v>1</v>
      </c>
      <c r="C403" s="183" t="s">
        <v>359</v>
      </c>
      <c r="D403" s="222" t="s">
        <v>2</v>
      </c>
      <c r="E403" s="22" t="s">
        <v>141</v>
      </c>
      <c r="F403" s="183" t="s">
        <v>3</v>
      </c>
      <c r="G403" s="223" t="s">
        <v>4</v>
      </c>
      <c r="H403" s="224" t="s">
        <v>5</v>
      </c>
      <c r="I403" s="225" t="s">
        <v>6</v>
      </c>
      <c r="J403" s="10" t="s">
        <v>88</v>
      </c>
      <c r="K403" s="226" t="s">
        <v>7</v>
      </c>
      <c r="L403" s="224" t="s">
        <v>8</v>
      </c>
      <c r="M403" s="224" t="s">
        <v>9</v>
      </c>
      <c r="N403" s="227" t="s">
        <v>10</v>
      </c>
    </row>
    <row r="404" spans="1:16" ht="276" x14ac:dyDescent="0.2">
      <c r="A404" s="670">
        <v>1</v>
      </c>
      <c r="B404" s="44" t="s">
        <v>343</v>
      </c>
      <c r="C404" s="44" t="s">
        <v>423</v>
      </c>
      <c r="D404" s="560"/>
      <c r="E404" s="672"/>
      <c r="F404" s="672" t="s">
        <v>336</v>
      </c>
      <c r="G404" s="681">
        <v>350</v>
      </c>
      <c r="H404" s="197"/>
      <c r="I404" s="674"/>
      <c r="J404" s="12">
        <f t="shared" ref="J404" si="126">H404*I404+H404</f>
        <v>0</v>
      </c>
      <c r="K404" s="11">
        <f t="shared" ref="K404" si="127">G404*H404</f>
        <v>0</v>
      </c>
      <c r="L404" s="12">
        <f t="shared" ref="L404" si="128">M404-K404</f>
        <v>0</v>
      </c>
      <c r="M404" s="198">
        <f t="shared" ref="M404" si="129">G404*J404</f>
        <v>0</v>
      </c>
      <c r="N404" s="164" t="s">
        <v>221</v>
      </c>
    </row>
    <row r="405" spans="1:16" x14ac:dyDescent="0.2">
      <c r="A405" s="52"/>
      <c r="B405" s="53" t="s">
        <v>335</v>
      </c>
      <c r="C405" s="53"/>
      <c r="D405" s="24"/>
      <c r="E405" s="24"/>
      <c r="F405" s="94"/>
      <c r="G405" s="95"/>
      <c r="H405" s="238" t="s">
        <v>15</v>
      </c>
      <c r="I405" s="50"/>
      <c r="J405" s="160"/>
      <c r="K405" s="682">
        <f>SUM(K404:K404)</f>
        <v>0</v>
      </c>
      <c r="L405" s="683">
        <f>SUM(L404:L404)</f>
        <v>0</v>
      </c>
      <c r="M405" s="683">
        <f>SUM(M404:M404)</f>
        <v>0</v>
      </c>
      <c r="N405" s="389"/>
    </row>
    <row r="406" spans="1:16" x14ac:dyDescent="0.2">
      <c r="A406" s="139"/>
      <c r="B406" s="140"/>
      <c r="C406" s="140"/>
      <c r="D406" s="90"/>
      <c r="E406" s="90"/>
      <c r="F406" s="141"/>
      <c r="G406" s="142"/>
      <c r="H406" s="180"/>
      <c r="I406" s="588"/>
      <c r="J406" s="589"/>
      <c r="K406" s="590"/>
      <c r="L406" s="591"/>
      <c r="M406" s="592"/>
      <c r="N406" s="391"/>
    </row>
    <row r="407" spans="1:16" x14ac:dyDescent="0.2">
      <c r="A407" s="139"/>
      <c r="B407" s="140"/>
      <c r="C407" s="140"/>
      <c r="D407" s="90"/>
      <c r="E407" s="90"/>
      <c r="F407" s="141"/>
      <c r="G407" s="142"/>
      <c r="H407" s="180"/>
      <c r="I407" s="91"/>
      <c r="J407" s="157"/>
      <c r="K407" s="181"/>
      <c r="L407" s="182"/>
      <c r="M407" s="208"/>
      <c r="N407" s="391"/>
      <c r="P407" s="3"/>
    </row>
    <row r="408" spans="1:16" x14ac:dyDescent="0.2">
      <c r="A408" s="26"/>
      <c r="B408" s="56" t="s">
        <v>308</v>
      </c>
      <c r="C408" s="56"/>
      <c r="D408" s="676"/>
      <c r="E408" s="676"/>
      <c r="F408" s="26"/>
      <c r="G408" s="30"/>
      <c r="H408" s="196"/>
      <c r="I408" s="677"/>
      <c r="J408" s="159"/>
      <c r="K408" s="678"/>
      <c r="L408" s="679"/>
      <c r="M408" s="680"/>
    </row>
    <row r="409" spans="1:16" ht="36" x14ac:dyDescent="0.2">
      <c r="A409" s="183" t="s">
        <v>0</v>
      </c>
      <c r="B409" s="183" t="s">
        <v>1</v>
      </c>
      <c r="C409" s="183" t="s">
        <v>359</v>
      </c>
      <c r="D409" s="222" t="s">
        <v>2</v>
      </c>
      <c r="E409" s="22" t="s">
        <v>141</v>
      </c>
      <c r="F409" s="183" t="s">
        <v>3</v>
      </c>
      <c r="G409" s="223" t="s">
        <v>4</v>
      </c>
      <c r="H409" s="224" t="s">
        <v>5</v>
      </c>
      <c r="I409" s="225" t="s">
        <v>6</v>
      </c>
      <c r="J409" s="10" t="s">
        <v>88</v>
      </c>
      <c r="K409" s="226" t="s">
        <v>7</v>
      </c>
      <c r="L409" s="224" t="s">
        <v>8</v>
      </c>
      <c r="M409" s="224" t="s">
        <v>9</v>
      </c>
      <c r="N409" s="227" t="s">
        <v>10</v>
      </c>
    </row>
    <row r="410" spans="1:16" ht="36" x14ac:dyDescent="0.2">
      <c r="A410" s="670">
        <v>1</v>
      </c>
      <c r="B410" s="44" t="s">
        <v>120</v>
      </c>
      <c r="C410" s="44" t="s">
        <v>424</v>
      </c>
      <c r="D410" s="521"/>
      <c r="E410" s="27"/>
      <c r="F410" s="672" t="s">
        <v>12</v>
      </c>
      <c r="G410" s="681">
        <v>600</v>
      </c>
      <c r="H410" s="197"/>
      <c r="I410" s="674"/>
      <c r="J410" s="12">
        <f t="shared" ref="J410:J412" si="130">H410*I410+H410</f>
        <v>0</v>
      </c>
      <c r="K410" s="11">
        <f t="shared" ref="K410:K412" si="131">G410*H410</f>
        <v>0</v>
      </c>
      <c r="L410" s="12">
        <f t="shared" ref="L410:L412" si="132">M410-K410</f>
        <v>0</v>
      </c>
      <c r="M410" s="198">
        <f t="shared" ref="M410:M412" si="133">G410*J410</f>
        <v>0</v>
      </c>
      <c r="N410" s="164">
        <v>1</v>
      </c>
    </row>
    <row r="411" spans="1:16" ht="36" x14ac:dyDescent="0.2">
      <c r="A411" s="670">
        <v>2</v>
      </c>
      <c r="B411" s="44" t="s">
        <v>121</v>
      </c>
      <c r="C411" s="44" t="s">
        <v>424</v>
      </c>
      <c r="D411" s="521"/>
      <c r="E411" s="27"/>
      <c r="F411" s="672" t="s">
        <v>145</v>
      </c>
      <c r="G411" s="681">
        <v>500</v>
      </c>
      <c r="H411" s="197"/>
      <c r="I411" s="674"/>
      <c r="J411" s="12">
        <f t="shared" si="130"/>
        <v>0</v>
      </c>
      <c r="K411" s="11">
        <f t="shared" si="131"/>
        <v>0</v>
      </c>
      <c r="L411" s="12">
        <f t="shared" si="132"/>
        <v>0</v>
      </c>
      <c r="M411" s="198">
        <f t="shared" si="133"/>
        <v>0</v>
      </c>
      <c r="N411" s="164">
        <v>1</v>
      </c>
    </row>
    <row r="412" spans="1:16" ht="36" x14ac:dyDescent="0.2">
      <c r="A412" s="670">
        <v>3</v>
      </c>
      <c r="B412" s="44" t="s">
        <v>146</v>
      </c>
      <c r="C412" s="44" t="s">
        <v>424</v>
      </c>
      <c r="D412" s="521"/>
      <c r="E412" s="27"/>
      <c r="F412" s="672" t="s">
        <v>145</v>
      </c>
      <c r="G412" s="681">
        <v>200</v>
      </c>
      <c r="H412" s="197"/>
      <c r="I412" s="674"/>
      <c r="J412" s="12">
        <f t="shared" si="130"/>
        <v>0</v>
      </c>
      <c r="K412" s="11">
        <f t="shared" si="131"/>
        <v>0</v>
      </c>
      <c r="L412" s="12">
        <f t="shared" si="132"/>
        <v>0</v>
      </c>
      <c r="M412" s="198">
        <f t="shared" si="133"/>
        <v>0</v>
      </c>
      <c r="N412" s="164">
        <v>1</v>
      </c>
    </row>
    <row r="413" spans="1:16" x14ac:dyDescent="0.2">
      <c r="A413" s="52"/>
      <c r="B413" s="53"/>
      <c r="C413" s="53"/>
      <c r="D413" s="24"/>
      <c r="E413" s="24"/>
      <c r="F413" s="94"/>
      <c r="G413" s="95"/>
      <c r="H413" s="238" t="s">
        <v>15</v>
      </c>
      <c r="I413" s="50"/>
      <c r="J413" s="160"/>
      <c r="K413" s="682">
        <f>SUM(K410:K412)</f>
        <v>0</v>
      </c>
      <c r="L413" s="683">
        <f>SUM(L410:L412)</f>
        <v>0</v>
      </c>
      <c r="M413" s="683">
        <f>SUM(M410:M412)</f>
        <v>0</v>
      </c>
      <c r="N413" s="389"/>
    </row>
    <row r="414" spans="1:16" x14ac:dyDescent="0.2">
      <c r="A414" s="139"/>
      <c r="B414" s="140"/>
      <c r="C414" s="140"/>
      <c r="D414" s="90"/>
      <c r="E414" s="90"/>
      <c r="F414" s="141"/>
      <c r="G414" s="142"/>
      <c r="H414" s="180"/>
      <c r="I414" s="91"/>
      <c r="J414" s="157"/>
      <c r="K414" s="181"/>
      <c r="L414" s="182"/>
      <c r="M414" s="208"/>
      <c r="N414" s="391"/>
    </row>
    <row r="415" spans="1:16" x14ac:dyDescent="0.2">
      <c r="A415" s="139"/>
      <c r="B415" s="140"/>
      <c r="C415" s="140"/>
      <c r="D415" s="90"/>
      <c r="E415" s="90"/>
      <c r="F415" s="141"/>
      <c r="G415" s="142"/>
      <c r="H415" s="180"/>
      <c r="I415" s="91"/>
      <c r="J415" s="157"/>
      <c r="K415" s="181"/>
      <c r="L415" s="182"/>
      <c r="M415" s="208"/>
      <c r="N415" s="391"/>
    </row>
    <row r="416" spans="1:16" x14ac:dyDescent="0.2">
      <c r="A416" s="139"/>
      <c r="B416" s="140"/>
      <c r="C416" s="140"/>
      <c r="D416" s="90"/>
      <c r="E416" s="90"/>
      <c r="F416" s="141"/>
      <c r="G416" s="142"/>
      <c r="H416" s="180"/>
      <c r="I416" s="91"/>
      <c r="J416" s="157"/>
      <c r="K416" s="181"/>
      <c r="L416" s="182"/>
      <c r="M416" s="208"/>
      <c r="N416" s="391"/>
    </row>
    <row r="417" spans="1:14" x14ac:dyDescent="0.2">
      <c r="A417" s="26"/>
      <c r="B417" s="56" t="s">
        <v>309</v>
      </c>
      <c r="C417" s="56"/>
      <c r="D417" s="676"/>
      <c r="E417" s="676"/>
      <c r="F417" s="26"/>
      <c r="G417" s="30"/>
      <c r="H417" s="196"/>
      <c r="I417" s="677"/>
      <c r="J417" s="159"/>
      <c r="K417" s="678"/>
      <c r="L417" s="679"/>
      <c r="M417" s="680"/>
    </row>
    <row r="418" spans="1:14" ht="36" x14ac:dyDescent="0.2">
      <c r="A418" s="183" t="s">
        <v>0</v>
      </c>
      <c r="B418" s="183" t="s">
        <v>1</v>
      </c>
      <c r="C418" s="183" t="s">
        <v>359</v>
      </c>
      <c r="D418" s="222" t="s">
        <v>2</v>
      </c>
      <c r="E418" s="22" t="s">
        <v>141</v>
      </c>
      <c r="F418" s="183" t="s">
        <v>3</v>
      </c>
      <c r="G418" s="223" t="s">
        <v>4</v>
      </c>
      <c r="H418" s="224" t="s">
        <v>5</v>
      </c>
      <c r="I418" s="225" t="s">
        <v>6</v>
      </c>
      <c r="J418" s="10" t="s">
        <v>88</v>
      </c>
      <c r="K418" s="226" t="s">
        <v>7</v>
      </c>
      <c r="L418" s="224" t="s">
        <v>8</v>
      </c>
      <c r="M418" s="224" t="s">
        <v>9</v>
      </c>
      <c r="N418" s="227" t="s">
        <v>10</v>
      </c>
    </row>
    <row r="419" spans="1:14" ht="108" x14ac:dyDescent="0.2">
      <c r="A419" s="670">
        <v>1</v>
      </c>
      <c r="B419" s="44" t="s">
        <v>125</v>
      </c>
      <c r="C419" s="44" t="s">
        <v>425</v>
      </c>
      <c r="D419" s="560"/>
      <c r="E419" s="672"/>
      <c r="F419" s="672" t="s">
        <v>12</v>
      </c>
      <c r="G419" s="681">
        <v>240</v>
      </c>
      <c r="H419" s="197"/>
      <c r="I419" s="674"/>
      <c r="J419" s="12">
        <f>H419*I419+H419</f>
        <v>0</v>
      </c>
      <c r="K419" s="11">
        <f>G419*H419</f>
        <v>0</v>
      </c>
      <c r="L419" s="12">
        <f>M419-K419</f>
        <v>0</v>
      </c>
      <c r="M419" s="198">
        <f>G419*J419</f>
        <v>0</v>
      </c>
      <c r="N419" s="164" t="s">
        <v>149</v>
      </c>
    </row>
    <row r="420" spans="1:14" x14ac:dyDescent="0.2">
      <c r="A420" s="52"/>
      <c r="B420" s="53"/>
      <c r="C420" s="53"/>
      <c r="D420" s="24"/>
      <c r="E420" s="24"/>
      <c r="F420" s="94"/>
      <c r="G420" s="95"/>
      <c r="H420" s="238" t="s">
        <v>15</v>
      </c>
      <c r="I420" s="50"/>
      <c r="J420" s="160"/>
      <c r="K420" s="682">
        <f>SUM(K419:K419)</f>
        <v>0</v>
      </c>
      <c r="L420" s="683">
        <f>SUM(L419:L419)</f>
        <v>0</v>
      </c>
      <c r="M420" s="683">
        <f>SUM(M419:M419)</f>
        <v>0</v>
      </c>
      <c r="N420" s="389"/>
    </row>
    <row r="421" spans="1:14" x14ac:dyDescent="0.2">
      <c r="A421" s="139"/>
      <c r="B421" s="140"/>
      <c r="C421" s="140"/>
      <c r="D421" s="90"/>
      <c r="E421" s="90"/>
      <c r="F421" s="141"/>
      <c r="G421" s="142"/>
      <c r="H421" s="180"/>
      <c r="I421" s="91"/>
      <c r="J421" s="157"/>
      <c r="K421" s="181"/>
      <c r="L421" s="182"/>
      <c r="M421" s="208"/>
      <c r="N421" s="391"/>
    </row>
    <row r="422" spans="1:14" x14ac:dyDescent="0.2">
      <c r="A422" s="26"/>
      <c r="B422" s="56" t="s">
        <v>310</v>
      </c>
      <c r="C422" s="56"/>
      <c r="D422" s="676"/>
      <c r="E422" s="676"/>
      <c r="F422" s="26"/>
      <c r="G422" s="30"/>
      <c r="H422" s="196"/>
      <c r="I422" s="677"/>
      <c r="J422" s="159"/>
      <c r="K422" s="678"/>
      <c r="L422" s="679"/>
      <c r="M422" s="680"/>
    </row>
    <row r="423" spans="1:14" ht="36" x14ac:dyDescent="0.2">
      <c r="A423" s="183" t="s">
        <v>0</v>
      </c>
      <c r="B423" s="183" t="s">
        <v>1</v>
      </c>
      <c r="C423" s="183" t="s">
        <v>359</v>
      </c>
      <c r="D423" s="222" t="s">
        <v>2</v>
      </c>
      <c r="E423" s="22" t="s">
        <v>141</v>
      </c>
      <c r="F423" s="183" t="s">
        <v>3</v>
      </c>
      <c r="G423" s="223" t="s">
        <v>4</v>
      </c>
      <c r="H423" s="224" t="s">
        <v>5</v>
      </c>
      <c r="I423" s="225" t="s">
        <v>6</v>
      </c>
      <c r="J423" s="10" t="s">
        <v>88</v>
      </c>
      <c r="K423" s="226" t="s">
        <v>7</v>
      </c>
      <c r="L423" s="224" t="s">
        <v>8</v>
      </c>
      <c r="M423" s="224" t="s">
        <v>9</v>
      </c>
      <c r="N423" s="227" t="s">
        <v>10</v>
      </c>
    </row>
    <row r="424" spans="1:14" ht="72" x14ac:dyDescent="0.2">
      <c r="A424" s="670">
        <v>1</v>
      </c>
      <c r="B424" s="44" t="s">
        <v>206</v>
      </c>
      <c r="C424" s="44"/>
      <c r="D424" s="672"/>
      <c r="E424" s="672"/>
      <c r="F424" s="672" t="s">
        <v>128</v>
      </c>
      <c r="G424" s="681">
        <v>35</v>
      </c>
      <c r="H424" s="197"/>
      <c r="I424" s="674"/>
      <c r="J424" s="12">
        <f t="shared" ref="J424:J429" si="134">H424*I424+H424</f>
        <v>0</v>
      </c>
      <c r="K424" s="11">
        <f t="shared" ref="K424:K429" si="135">G424*H424</f>
        <v>0</v>
      </c>
      <c r="L424" s="12">
        <f t="shared" ref="L424:L429" si="136">M424-K424</f>
        <v>0</v>
      </c>
      <c r="M424" s="198">
        <f t="shared" ref="M424:M429" si="137">G424*J424</f>
        <v>0</v>
      </c>
      <c r="N424" s="735" t="s">
        <v>198</v>
      </c>
    </row>
    <row r="425" spans="1:14" x14ac:dyDescent="0.2">
      <c r="A425" s="670">
        <v>2</v>
      </c>
      <c r="B425" s="44" t="s">
        <v>139</v>
      </c>
      <c r="C425" s="44"/>
      <c r="D425" s="672"/>
      <c r="E425" s="672"/>
      <c r="F425" s="672" t="s">
        <v>12</v>
      </c>
      <c r="G425" s="681">
        <v>35</v>
      </c>
      <c r="H425" s="197"/>
      <c r="I425" s="674"/>
      <c r="J425" s="12">
        <f t="shared" si="134"/>
        <v>0</v>
      </c>
      <c r="K425" s="11">
        <f t="shared" si="135"/>
        <v>0</v>
      </c>
      <c r="L425" s="12">
        <f t="shared" si="136"/>
        <v>0</v>
      </c>
      <c r="M425" s="198">
        <f t="shared" si="137"/>
        <v>0</v>
      </c>
      <c r="N425" s="736"/>
    </row>
    <row r="426" spans="1:14" ht="24" x14ac:dyDescent="0.2">
      <c r="A426" s="670">
        <v>3</v>
      </c>
      <c r="B426" s="44" t="s">
        <v>140</v>
      </c>
      <c r="C426" s="44"/>
      <c r="D426" s="672"/>
      <c r="E426" s="672"/>
      <c r="F426" s="672" t="s">
        <v>16</v>
      </c>
      <c r="G426" s="681">
        <v>35</v>
      </c>
      <c r="H426" s="197"/>
      <c r="I426" s="674"/>
      <c r="J426" s="12">
        <f t="shared" si="134"/>
        <v>0</v>
      </c>
      <c r="K426" s="11">
        <f t="shared" si="135"/>
        <v>0</v>
      </c>
      <c r="L426" s="12">
        <f t="shared" si="136"/>
        <v>0</v>
      </c>
      <c r="M426" s="198">
        <f t="shared" si="137"/>
        <v>0</v>
      </c>
      <c r="N426" s="736"/>
    </row>
    <row r="427" spans="1:14" ht="24" x14ac:dyDescent="0.2">
      <c r="A427" s="670">
        <v>4</v>
      </c>
      <c r="B427" s="44" t="s">
        <v>126</v>
      </c>
      <c r="C427" s="44"/>
      <c r="D427" s="672"/>
      <c r="E427" s="672"/>
      <c r="F427" s="672" t="s">
        <v>12</v>
      </c>
      <c r="G427" s="681">
        <v>10</v>
      </c>
      <c r="H427" s="197"/>
      <c r="I427" s="674"/>
      <c r="J427" s="12">
        <f t="shared" si="134"/>
        <v>0</v>
      </c>
      <c r="K427" s="11">
        <f t="shared" si="135"/>
        <v>0</v>
      </c>
      <c r="L427" s="12">
        <f t="shared" si="136"/>
        <v>0</v>
      </c>
      <c r="M427" s="198">
        <f t="shared" si="137"/>
        <v>0</v>
      </c>
      <c r="N427" s="736"/>
    </row>
    <row r="428" spans="1:14" ht="48" x14ac:dyDescent="0.2">
      <c r="A428" s="670">
        <v>5</v>
      </c>
      <c r="B428" s="44" t="s">
        <v>264</v>
      </c>
      <c r="C428" s="44" t="s">
        <v>426</v>
      </c>
      <c r="D428" s="672"/>
      <c r="E428" s="672"/>
      <c r="F428" s="672" t="s">
        <v>16</v>
      </c>
      <c r="G428" s="681">
        <v>15</v>
      </c>
      <c r="H428" s="197"/>
      <c r="I428" s="674"/>
      <c r="J428" s="12">
        <f t="shared" si="134"/>
        <v>0</v>
      </c>
      <c r="K428" s="11">
        <f t="shared" si="135"/>
        <v>0</v>
      </c>
      <c r="L428" s="12">
        <f t="shared" si="136"/>
        <v>0</v>
      </c>
      <c r="M428" s="198">
        <f t="shared" si="137"/>
        <v>0</v>
      </c>
      <c r="N428" s="736"/>
    </row>
    <row r="429" spans="1:14" x14ac:dyDescent="0.2">
      <c r="A429" s="670">
        <v>6</v>
      </c>
      <c r="B429" s="44" t="s">
        <v>127</v>
      </c>
      <c r="C429" s="44"/>
      <c r="D429" s="672"/>
      <c r="E429" s="672"/>
      <c r="F429" s="672" t="s">
        <v>12</v>
      </c>
      <c r="G429" s="681">
        <v>3</v>
      </c>
      <c r="H429" s="197"/>
      <c r="I429" s="674"/>
      <c r="J429" s="12">
        <f t="shared" si="134"/>
        <v>0</v>
      </c>
      <c r="K429" s="11">
        <f t="shared" si="135"/>
        <v>0</v>
      </c>
      <c r="L429" s="12">
        <f t="shared" si="136"/>
        <v>0</v>
      </c>
      <c r="M429" s="198">
        <f t="shared" si="137"/>
        <v>0</v>
      </c>
      <c r="N429" s="737"/>
    </row>
    <row r="430" spans="1:14" x14ac:dyDescent="0.2">
      <c r="A430" s="52"/>
      <c r="B430" s="53"/>
      <c r="C430" s="53"/>
      <c r="D430" s="24"/>
      <c r="E430" s="24"/>
      <c r="F430" s="94"/>
      <c r="G430" s="95"/>
      <c r="H430" s="238" t="s">
        <v>15</v>
      </c>
      <c r="I430" s="50"/>
      <c r="J430" s="160"/>
      <c r="K430" s="682">
        <f>SUM(K424:K429)</f>
        <v>0</v>
      </c>
      <c r="L430" s="683">
        <f>SUM(L424:L429)</f>
        <v>0</v>
      </c>
      <c r="M430" s="683">
        <f>SUM(M424:M429)</f>
        <v>0</v>
      </c>
      <c r="N430" s="389"/>
    </row>
    <row r="431" spans="1:14" x14ac:dyDescent="0.2">
      <c r="A431" s="139"/>
      <c r="B431" s="140"/>
      <c r="C431" s="140"/>
      <c r="D431" s="90"/>
      <c r="E431" s="90"/>
      <c r="F431" s="141"/>
      <c r="G431" s="142"/>
      <c r="H431" s="180"/>
      <c r="I431" s="91"/>
      <c r="J431" s="157"/>
      <c r="K431" s="181"/>
      <c r="L431" s="182"/>
      <c r="M431" s="208"/>
      <c r="N431" s="391"/>
    </row>
    <row r="432" spans="1:14" x14ac:dyDescent="0.2">
      <c r="A432" s="26"/>
      <c r="B432" s="56" t="s">
        <v>311</v>
      </c>
      <c r="C432" s="56"/>
      <c r="D432" s="676"/>
      <c r="E432" s="676"/>
      <c r="F432" s="26"/>
      <c r="G432" s="30"/>
      <c r="H432" s="196"/>
      <c r="I432" s="677"/>
      <c r="J432" s="159"/>
      <c r="K432" s="678"/>
      <c r="L432" s="679"/>
      <c r="M432" s="680"/>
    </row>
    <row r="433" spans="1:14" ht="36" x14ac:dyDescent="0.2">
      <c r="A433" s="183" t="s">
        <v>0</v>
      </c>
      <c r="B433" s="183" t="s">
        <v>1</v>
      </c>
      <c r="C433" s="183" t="s">
        <v>359</v>
      </c>
      <c r="D433" s="222" t="s">
        <v>2</v>
      </c>
      <c r="E433" s="22" t="s">
        <v>141</v>
      </c>
      <c r="F433" s="183" t="s">
        <v>3</v>
      </c>
      <c r="G433" s="223" t="s">
        <v>4</v>
      </c>
      <c r="H433" s="224" t="s">
        <v>5</v>
      </c>
      <c r="I433" s="225" t="s">
        <v>6</v>
      </c>
      <c r="J433" s="10" t="s">
        <v>88</v>
      </c>
      <c r="K433" s="226" t="s">
        <v>7</v>
      </c>
      <c r="L433" s="224" t="s">
        <v>8</v>
      </c>
      <c r="M433" s="224" t="s">
        <v>9</v>
      </c>
      <c r="N433" s="227" t="s">
        <v>10</v>
      </c>
    </row>
    <row r="434" spans="1:14" ht="59.25" customHeight="1" x14ac:dyDescent="0.2">
      <c r="A434" s="670">
        <v>1</v>
      </c>
      <c r="B434" s="44" t="s">
        <v>233</v>
      </c>
      <c r="C434" s="44" t="s">
        <v>427</v>
      </c>
      <c r="D434" s="672"/>
      <c r="E434" s="672"/>
      <c r="F434" s="672" t="s">
        <v>12</v>
      </c>
      <c r="G434" s="681">
        <v>30</v>
      </c>
      <c r="H434" s="197"/>
      <c r="I434" s="674"/>
      <c r="J434" s="12">
        <f>H434*I434+H434</f>
        <v>0</v>
      </c>
      <c r="K434" s="11">
        <f>G434*H434</f>
        <v>0</v>
      </c>
      <c r="L434" s="12">
        <f>M434-K434</f>
        <v>0</v>
      </c>
      <c r="M434" s="198">
        <f>G434*J434</f>
        <v>0</v>
      </c>
      <c r="N434" s="164" t="s">
        <v>198</v>
      </c>
    </row>
    <row r="435" spans="1:14" x14ac:dyDescent="0.2">
      <c r="A435" s="52"/>
      <c r="B435" s="53"/>
      <c r="C435" s="53"/>
      <c r="D435" s="24"/>
      <c r="E435" s="24"/>
      <c r="F435" s="94"/>
      <c r="G435" s="95"/>
      <c r="H435" s="238" t="s">
        <v>15</v>
      </c>
      <c r="I435" s="50"/>
      <c r="J435" s="160"/>
      <c r="K435" s="682">
        <f>SUM(K434:K434)</f>
        <v>0</v>
      </c>
      <c r="L435" s="683">
        <f>SUM(L434:L434)</f>
        <v>0</v>
      </c>
      <c r="M435" s="683">
        <f>SUM(M434:M434)</f>
        <v>0</v>
      </c>
      <c r="N435" s="389"/>
    </row>
    <row r="436" spans="1:14" x14ac:dyDescent="0.2">
      <c r="A436" s="139"/>
      <c r="B436" s="140"/>
      <c r="C436" s="140"/>
      <c r="D436" s="90"/>
      <c r="E436" s="90"/>
      <c r="F436" s="141"/>
      <c r="G436" s="142"/>
      <c r="H436" s="180"/>
      <c r="I436" s="91"/>
      <c r="J436" s="157"/>
      <c r="K436" s="181"/>
      <c r="L436" s="182"/>
      <c r="M436" s="208"/>
      <c r="N436" s="391"/>
    </row>
    <row r="437" spans="1:14" x14ac:dyDescent="0.2">
      <c r="A437" s="26"/>
      <c r="B437" s="56" t="s">
        <v>312</v>
      </c>
      <c r="C437" s="56"/>
      <c r="D437" s="676"/>
      <c r="E437" s="676"/>
      <c r="F437" s="26"/>
      <c r="G437" s="30"/>
      <c r="H437" s="196"/>
      <c r="I437" s="677"/>
      <c r="J437" s="159"/>
      <c r="K437" s="678"/>
      <c r="L437" s="679"/>
      <c r="M437" s="680"/>
    </row>
    <row r="438" spans="1:14" ht="36" x14ac:dyDescent="0.2">
      <c r="A438" s="75" t="s">
        <v>0</v>
      </c>
      <c r="B438" s="183" t="s">
        <v>1</v>
      </c>
      <c r="C438" s="183" t="s">
        <v>359</v>
      </c>
      <c r="D438" s="215" t="s">
        <v>2</v>
      </c>
      <c r="E438" s="22" t="s">
        <v>141</v>
      </c>
      <c r="F438" s="75" t="s">
        <v>3</v>
      </c>
      <c r="G438" s="213" t="s">
        <v>4</v>
      </c>
      <c r="H438" s="55" t="s">
        <v>5</v>
      </c>
      <c r="I438" s="214" t="s">
        <v>6</v>
      </c>
      <c r="J438" s="10" t="s">
        <v>88</v>
      </c>
      <c r="K438" s="76" t="s">
        <v>7</v>
      </c>
      <c r="L438" s="55" t="s">
        <v>8</v>
      </c>
      <c r="M438" s="55" t="s">
        <v>9</v>
      </c>
      <c r="N438" s="216"/>
    </row>
    <row r="439" spans="1:14" ht="132" x14ac:dyDescent="0.2">
      <c r="A439" s="670">
        <v>1</v>
      </c>
      <c r="B439" s="44" t="s">
        <v>435</v>
      </c>
      <c r="C439" s="44" t="s">
        <v>436</v>
      </c>
      <c r="D439" s="672"/>
      <c r="E439" s="672"/>
      <c r="F439" s="672" t="s">
        <v>12</v>
      </c>
      <c r="G439" s="681">
        <v>15</v>
      </c>
      <c r="H439" s="197"/>
      <c r="I439" s="674"/>
      <c r="J439" s="12">
        <f>H439*I439+H439</f>
        <v>0</v>
      </c>
      <c r="K439" s="11">
        <f>G439*H439</f>
        <v>0</v>
      </c>
      <c r="L439" s="12">
        <f>M439-K439</f>
        <v>0</v>
      </c>
      <c r="M439" s="198">
        <f>G439*J439</f>
        <v>0</v>
      </c>
      <c r="N439" s="164" t="s">
        <v>198</v>
      </c>
    </row>
    <row r="440" spans="1:14" x14ac:dyDescent="0.2">
      <c r="A440" s="52"/>
      <c r="B440" s="53"/>
      <c r="C440" s="53"/>
      <c r="D440" s="24"/>
      <c r="E440" s="24"/>
      <c r="F440" s="94"/>
      <c r="G440" s="95"/>
      <c r="H440" s="238" t="s">
        <v>15</v>
      </c>
      <c r="I440" s="50"/>
      <c r="J440" s="160"/>
      <c r="K440" s="682">
        <f>SUM(K439:K439)</f>
        <v>0</v>
      </c>
      <c r="L440" s="683">
        <f>SUM(L439:L439)</f>
        <v>0</v>
      </c>
      <c r="M440" s="683">
        <f>SUM(M439:M439)</f>
        <v>0</v>
      </c>
      <c r="N440" s="389"/>
    </row>
    <row r="441" spans="1:14" x14ac:dyDescent="0.2">
      <c r="A441" s="139"/>
      <c r="B441" s="140"/>
      <c r="C441" s="140"/>
      <c r="D441" s="90"/>
      <c r="E441" s="90"/>
      <c r="F441" s="141"/>
      <c r="G441" s="142"/>
      <c r="H441" s="180"/>
      <c r="I441" s="91"/>
      <c r="J441" s="157"/>
      <c r="K441" s="181"/>
      <c r="L441" s="182"/>
      <c r="M441" s="208"/>
      <c r="N441" s="391"/>
    </row>
    <row r="442" spans="1:14" x14ac:dyDescent="0.2">
      <c r="A442" s="139"/>
      <c r="B442" s="140"/>
      <c r="C442" s="140"/>
      <c r="D442" s="90"/>
      <c r="E442" s="90"/>
      <c r="F442" s="141"/>
      <c r="G442" s="142"/>
      <c r="H442" s="180"/>
      <c r="I442" s="91"/>
      <c r="J442" s="157"/>
      <c r="K442" s="181"/>
      <c r="L442" s="182"/>
      <c r="M442" s="208"/>
      <c r="N442" s="391"/>
    </row>
    <row r="443" spans="1:14" x14ac:dyDescent="0.2">
      <c r="A443" s="26"/>
      <c r="B443" s="56" t="s">
        <v>313</v>
      </c>
      <c r="C443" s="56"/>
      <c r="D443" s="676"/>
      <c r="E443" s="676"/>
      <c r="F443" s="26"/>
      <c r="G443" s="30"/>
      <c r="H443" s="196"/>
      <c r="I443" s="677"/>
      <c r="J443" s="159"/>
      <c r="K443" s="678"/>
      <c r="L443" s="679"/>
      <c r="M443" s="680"/>
    </row>
    <row r="444" spans="1:14" ht="36" x14ac:dyDescent="0.2">
      <c r="A444" s="183" t="s">
        <v>0</v>
      </c>
      <c r="B444" s="183" t="s">
        <v>1</v>
      </c>
      <c r="C444" s="183" t="s">
        <v>359</v>
      </c>
      <c r="D444" s="222" t="s">
        <v>2</v>
      </c>
      <c r="E444" s="22" t="s">
        <v>141</v>
      </c>
      <c r="F444" s="183" t="s">
        <v>3</v>
      </c>
      <c r="G444" s="223" t="s">
        <v>4</v>
      </c>
      <c r="H444" s="224" t="s">
        <v>5</v>
      </c>
      <c r="I444" s="225" t="s">
        <v>6</v>
      </c>
      <c r="J444" s="10" t="s">
        <v>88</v>
      </c>
      <c r="K444" s="226" t="s">
        <v>7</v>
      </c>
      <c r="L444" s="224" t="s">
        <v>8</v>
      </c>
      <c r="M444" s="224" t="s">
        <v>9</v>
      </c>
      <c r="N444" s="227" t="s">
        <v>10</v>
      </c>
    </row>
    <row r="445" spans="1:14" ht="36" x14ac:dyDescent="0.2">
      <c r="A445" s="670">
        <v>1</v>
      </c>
      <c r="B445" s="44" t="s">
        <v>131</v>
      </c>
      <c r="C445" s="44"/>
      <c r="D445" s="672"/>
      <c r="E445" s="672"/>
      <c r="F445" s="672" t="s">
        <v>12</v>
      </c>
      <c r="G445" s="681">
        <v>300</v>
      </c>
      <c r="H445" s="197"/>
      <c r="I445" s="674"/>
      <c r="J445" s="12">
        <f t="shared" ref="J445:J447" si="138">H445*I445+H445</f>
        <v>0</v>
      </c>
      <c r="K445" s="11">
        <f t="shared" ref="K445:K447" si="139">G445*H445</f>
        <v>0</v>
      </c>
      <c r="L445" s="12">
        <f t="shared" ref="L445:L447" si="140">M445-K445</f>
        <v>0</v>
      </c>
      <c r="M445" s="198">
        <f t="shared" ref="M445:M447" si="141">G445*J445</f>
        <v>0</v>
      </c>
      <c r="N445" s="164" t="s">
        <v>149</v>
      </c>
    </row>
    <row r="446" spans="1:14" ht="60" x14ac:dyDescent="0.2">
      <c r="A446" s="670">
        <v>2</v>
      </c>
      <c r="B446" s="44" t="s">
        <v>132</v>
      </c>
      <c r="C446" s="44"/>
      <c r="D446" s="672"/>
      <c r="E446" s="672"/>
      <c r="F446" s="672" t="s">
        <v>12</v>
      </c>
      <c r="G446" s="681">
        <v>600</v>
      </c>
      <c r="H446" s="197"/>
      <c r="I446" s="674"/>
      <c r="J446" s="12">
        <f t="shared" si="138"/>
        <v>0</v>
      </c>
      <c r="K446" s="11">
        <f t="shared" si="139"/>
        <v>0</v>
      </c>
      <c r="L446" s="12">
        <f t="shared" si="140"/>
        <v>0</v>
      </c>
      <c r="M446" s="198">
        <f t="shared" si="141"/>
        <v>0</v>
      </c>
      <c r="N446" s="164" t="s">
        <v>149</v>
      </c>
    </row>
    <row r="447" spans="1:14" ht="48" x14ac:dyDescent="0.2">
      <c r="A447" s="670">
        <v>3</v>
      </c>
      <c r="B447" s="44" t="s">
        <v>209</v>
      </c>
      <c r="C447" s="44"/>
      <c r="D447" s="672"/>
      <c r="E447" s="672"/>
      <c r="F447" s="672" t="s">
        <v>16</v>
      </c>
      <c r="G447" s="681">
        <v>50</v>
      </c>
      <c r="H447" s="197"/>
      <c r="I447" s="674"/>
      <c r="J447" s="12">
        <f t="shared" si="138"/>
        <v>0</v>
      </c>
      <c r="K447" s="11">
        <f t="shared" si="139"/>
        <v>0</v>
      </c>
      <c r="L447" s="12">
        <f t="shared" si="140"/>
        <v>0</v>
      </c>
      <c r="M447" s="198">
        <f t="shared" si="141"/>
        <v>0</v>
      </c>
      <c r="N447" s="164" t="s">
        <v>149</v>
      </c>
    </row>
    <row r="448" spans="1:14" x14ac:dyDescent="0.2">
      <c r="A448" s="52"/>
      <c r="B448" s="53"/>
      <c r="C448" s="53"/>
      <c r="D448" s="24"/>
      <c r="E448" s="24"/>
      <c r="F448" s="94"/>
      <c r="G448" s="95"/>
      <c r="H448" s="238" t="s">
        <v>15</v>
      </c>
      <c r="I448" s="50"/>
      <c r="J448" s="160"/>
      <c r="K448" s="682">
        <f>SUM(K445:K447)</f>
        <v>0</v>
      </c>
      <c r="L448" s="683">
        <f>SUM(L445:L447)</f>
        <v>0</v>
      </c>
      <c r="M448" s="683">
        <f>SUM(M445:M447)</f>
        <v>0</v>
      </c>
      <c r="N448" s="389"/>
    </row>
    <row r="449" spans="1:14" x14ac:dyDescent="0.2">
      <c r="A449" s="139"/>
      <c r="B449" s="140"/>
      <c r="C449" s="140"/>
      <c r="D449" s="90"/>
      <c r="E449" s="90"/>
      <c r="F449" s="141"/>
      <c r="G449" s="142"/>
      <c r="H449" s="180"/>
      <c r="I449" s="91"/>
      <c r="J449" s="157"/>
      <c r="K449" s="181"/>
      <c r="L449" s="182"/>
      <c r="M449" s="208"/>
      <c r="N449" s="391"/>
    </row>
    <row r="450" spans="1:14" x14ac:dyDescent="0.2">
      <c r="A450" s="26"/>
      <c r="B450" s="56" t="s">
        <v>314</v>
      </c>
      <c r="C450" s="56"/>
      <c r="D450" s="676"/>
      <c r="E450" s="676"/>
      <c r="F450" s="26"/>
      <c r="G450" s="30"/>
      <c r="H450" s="196"/>
      <c r="I450" s="677"/>
      <c r="J450" s="159"/>
      <c r="K450" s="678"/>
      <c r="L450" s="679"/>
      <c r="M450" s="680"/>
    </row>
    <row r="451" spans="1:14" ht="36" x14ac:dyDescent="0.2">
      <c r="A451" s="75" t="s">
        <v>0</v>
      </c>
      <c r="B451" s="183" t="s">
        <v>1</v>
      </c>
      <c r="C451" s="183" t="s">
        <v>359</v>
      </c>
      <c r="D451" s="215" t="s">
        <v>2</v>
      </c>
      <c r="E451" s="22" t="s">
        <v>141</v>
      </c>
      <c r="F451" s="75" t="s">
        <v>3</v>
      </c>
      <c r="G451" s="213" t="s">
        <v>4</v>
      </c>
      <c r="H451" s="55" t="s">
        <v>5</v>
      </c>
      <c r="I451" s="214" t="s">
        <v>6</v>
      </c>
      <c r="J451" s="10" t="s">
        <v>88</v>
      </c>
      <c r="K451" s="76" t="s">
        <v>7</v>
      </c>
      <c r="L451" s="55" t="s">
        <v>8</v>
      </c>
      <c r="M451" s="55" t="s">
        <v>9</v>
      </c>
      <c r="N451" s="216" t="s">
        <v>10</v>
      </c>
    </row>
    <row r="452" spans="1:14" ht="96" x14ac:dyDescent="0.2">
      <c r="A452" s="670">
        <v>1</v>
      </c>
      <c r="B452" s="44" t="s">
        <v>272</v>
      </c>
      <c r="C452" s="476" t="s">
        <v>428</v>
      </c>
      <c r="D452" s="672"/>
      <c r="E452" s="672"/>
      <c r="F452" s="672" t="s">
        <v>16</v>
      </c>
      <c r="G452" s="681">
        <v>500</v>
      </c>
      <c r="H452" s="197"/>
      <c r="I452" s="674"/>
      <c r="J452" s="12">
        <f>H452*I452+H452</f>
        <v>0</v>
      </c>
      <c r="K452" s="11">
        <f>G452*H452</f>
        <v>0</v>
      </c>
      <c r="L452" s="12">
        <f>M452-K452</f>
        <v>0</v>
      </c>
      <c r="M452" s="198">
        <f>G452*J452</f>
        <v>0</v>
      </c>
      <c r="N452" s="164" t="s">
        <v>149</v>
      </c>
    </row>
    <row r="453" spans="1:14" x14ac:dyDescent="0.2">
      <c r="A453" s="52"/>
      <c r="B453" s="53"/>
      <c r="C453" s="53"/>
      <c r="D453" s="24"/>
      <c r="E453" s="24"/>
      <c r="F453" s="94"/>
      <c r="G453" s="95"/>
      <c r="H453" s="238" t="s">
        <v>15</v>
      </c>
      <c r="I453" s="50"/>
      <c r="J453" s="160"/>
      <c r="K453" s="682">
        <f>SUM(K452:K452)</f>
        <v>0</v>
      </c>
      <c r="L453" s="683">
        <f>SUM(L452:L452)</f>
        <v>0</v>
      </c>
      <c r="M453" s="683">
        <f>SUM(M452:M452)</f>
        <v>0</v>
      </c>
      <c r="N453" s="389"/>
    </row>
    <row r="454" spans="1:14" x14ac:dyDescent="0.2">
      <c r="A454" s="139"/>
      <c r="B454" s="140"/>
      <c r="C454" s="140"/>
      <c r="D454" s="90"/>
      <c r="E454" s="90"/>
      <c r="F454" s="141"/>
      <c r="G454" s="142"/>
      <c r="H454" s="180"/>
      <c r="I454" s="91"/>
      <c r="J454" s="157"/>
      <c r="K454" s="181"/>
      <c r="L454" s="182"/>
      <c r="M454" s="208"/>
      <c r="N454" s="391"/>
    </row>
    <row r="455" spans="1:14" x14ac:dyDescent="0.2">
      <c r="A455" s="139"/>
      <c r="B455" s="140"/>
      <c r="C455" s="140"/>
      <c r="D455" s="90"/>
      <c r="E455" s="90"/>
      <c r="F455" s="141"/>
      <c r="G455" s="142"/>
      <c r="H455" s="123"/>
      <c r="I455" s="91"/>
      <c r="J455" s="157"/>
      <c r="K455" s="181"/>
      <c r="L455" s="182"/>
      <c r="M455" s="208"/>
      <c r="N455" s="391"/>
    </row>
    <row r="456" spans="1:14" x14ac:dyDescent="0.2">
      <c r="A456" s="139"/>
      <c r="B456" s="140"/>
      <c r="C456" s="140"/>
      <c r="D456" s="90"/>
      <c r="E456" s="90"/>
      <c r="F456" s="141"/>
      <c r="G456" s="142"/>
      <c r="H456" s="180"/>
      <c r="I456" s="91"/>
      <c r="J456" s="157"/>
      <c r="K456" s="181"/>
      <c r="L456" s="182"/>
      <c r="M456" s="208"/>
      <c r="N456" s="391"/>
    </row>
    <row r="457" spans="1:14" x14ac:dyDescent="0.2">
      <c r="A457" s="52"/>
      <c r="B457" s="647" t="s">
        <v>315</v>
      </c>
      <c r="C457" s="647"/>
      <c r="D457" s="24"/>
      <c r="E457" s="24"/>
      <c r="F457" s="94"/>
      <c r="G457" s="95"/>
      <c r="H457" s="196"/>
      <c r="I457" s="50"/>
      <c r="J457" s="160"/>
      <c r="K457" s="87"/>
      <c r="L457" s="88"/>
      <c r="M457" s="207"/>
      <c r="N457" s="389"/>
    </row>
    <row r="458" spans="1:14" ht="36" x14ac:dyDescent="0.2">
      <c r="A458" s="183" t="s">
        <v>0</v>
      </c>
      <c r="B458" s="183" t="s">
        <v>1</v>
      </c>
      <c r="C458" s="183" t="s">
        <v>359</v>
      </c>
      <c r="D458" s="222" t="s">
        <v>2</v>
      </c>
      <c r="E458" s="22" t="s">
        <v>141</v>
      </c>
      <c r="F458" s="183" t="s">
        <v>3</v>
      </c>
      <c r="G458" s="223" t="s">
        <v>4</v>
      </c>
      <c r="H458" s="224" t="s">
        <v>5</v>
      </c>
      <c r="I458" s="225" t="s">
        <v>6</v>
      </c>
      <c r="J458" s="10" t="s">
        <v>88</v>
      </c>
      <c r="K458" s="226" t="s">
        <v>7</v>
      </c>
      <c r="L458" s="224" t="s">
        <v>8</v>
      </c>
      <c r="M458" s="224" t="s">
        <v>9</v>
      </c>
      <c r="N458" s="227" t="s">
        <v>10</v>
      </c>
    </row>
    <row r="459" spans="1:14" ht="24" x14ac:dyDescent="0.2">
      <c r="A459" s="648">
        <v>1</v>
      </c>
      <c r="B459" s="649" t="s">
        <v>207</v>
      </c>
      <c r="C459" s="649" t="s">
        <v>429</v>
      </c>
      <c r="D459" s="650"/>
      <c r="E459" s="650"/>
      <c r="F459" s="651" t="s">
        <v>12</v>
      </c>
      <c r="G459" s="652">
        <v>3000</v>
      </c>
      <c r="H459" s="653"/>
      <c r="I459" s="654"/>
      <c r="J459" s="12">
        <f>H459*I459+H459</f>
        <v>0</v>
      </c>
      <c r="K459" s="11">
        <f>G459*H459</f>
        <v>0</v>
      </c>
      <c r="L459" s="12">
        <f>M459-K459</f>
        <v>0</v>
      </c>
      <c r="M459" s="198">
        <f>G459*J459</f>
        <v>0</v>
      </c>
      <c r="N459" s="512" t="s">
        <v>198</v>
      </c>
    </row>
    <row r="460" spans="1:14" x14ac:dyDescent="0.2">
      <c r="A460" s="9"/>
      <c r="B460" s="447"/>
      <c r="C460" s="447"/>
      <c r="D460" s="447"/>
      <c r="E460" s="447"/>
      <c r="F460" s="473"/>
      <c r="G460" s="474"/>
      <c r="H460" s="238" t="s">
        <v>15</v>
      </c>
      <c r="I460" s="475"/>
      <c r="J460" s="475"/>
      <c r="K460" s="655">
        <f>SUM(K459:K459)</f>
        <v>0</v>
      </c>
      <c r="L460" s="656">
        <f>SUM(L459:L459)</f>
        <v>0</v>
      </c>
      <c r="M460" s="656">
        <f>SUM(M459:M459)</f>
        <v>0</v>
      </c>
      <c r="N460" s="386"/>
    </row>
    <row r="461" spans="1:14" x14ac:dyDescent="0.2">
      <c r="A461" s="139"/>
      <c r="B461" s="140"/>
      <c r="C461" s="140"/>
      <c r="D461" s="90"/>
      <c r="E461" s="90"/>
      <c r="F461" s="141"/>
      <c r="G461" s="142"/>
      <c r="H461" s="180"/>
      <c r="I461" s="91"/>
      <c r="J461" s="157"/>
      <c r="K461" s="181"/>
      <c r="L461" s="182"/>
      <c r="M461" s="208"/>
      <c r="N461" s="391"/>
    </row>
    <row r="462" spans="1:14" x14ac:dyDescent="0.2">
      <c r="A462" s="52"/>
      <c r="B462" s="647" t="s">
        <v>316</v>
      </c>
      <c r="C462" s="647"/>
      <c r="D462" s="24"/>
      <c r="E462" s="24"/>
      <c r="F462" s="94"/>
      <c r="G462" s="95"/>
      <c r="H462" s="196"/>
      <c r="I462" s="50"/>
      <c r="J462" s="160"/>
      <c r="K462" s="87"/>
      <c r="L462" s="88"/>
      <c r="M462" s="207"/>
      <c r="N462" s="389"/>
    </row>
    <row r="463" spans="1:14" ht="36" x14ac:dyDescent="0.2">
      <c r="A463" s="183" t="s">
        <v>0</v>
      </c>
      <c r="B463" s="183" t="s">
        <v>1</v>
      </c>
      <c r="C463" s="183" t="s">
        <v>359</v>
      </c>
      <c r="D463" s="222" t="s">
        <v>2</v>
      </c>
      <c r="E463" s="22" t="s">
        <v>141</v>
      </c>
      <c r="F463" s="183" t="s">
        <v>3</v>
      </c>
      <c r="G463" s="223" t="s">
        <v>4</v>
      </c>
      <c r="H463" s="224" t="s">
        <v>5</v>
      </c>
      <c r="I463" s="225" t="s">
        <v>6</v>
      </c>
      <c r="J463" s="10" t="s">
        <v>88</v>
      </c>
      <c r="K463" s="226" t="s">
        <v>7</v>
      </c>
      <c r="L463" s="224" t="s">
        <v>8</v>
      </c>
      <c r="M463" s="224" t="s">
        <v>9</v>
      </c>
      <c r="N463" s="227" t="s">
        <v>10</v>
      </c>
    </row>
    <row r="464" spans="1:14" ht="36" x14ac:dyDescent="0.2">
      <c r="A464" s="648">
        <v>1</v>
      </c>
      <c r="B464" s="649" t="s">
        <v>213</v>
      </c>
      <c r="C464" s="649" t="s">
        <v>430</v>
      </c>
      <c r="D464" s="650"/>
      <c r="E464" s="650"/>
      <c r="F464" s="651" t="s">
        <v>12</v>
      </c>
      <c r="G464" s="652">
        <v>150</v>
      </c>
      <c r="H464" s="653"/>
      <c r="I464" s="654"/>
      <c r="J464" s="12">
        <f t="shared" ref="J464:J465" si="142">H464*I464+H464</f>
        <v>0</v>
      </c>
      <c r="K464" s="11">
        <f t="shared" ref="K464:K465" si="143">G464*H464</f>
        <v>0</v>
      </c>
      <c r="L464" s="12">
        <f t="shared" ref="L464:L465" si="144">M464-K464</f>
        <v>0</v>
      </c>
      <c r="M464" s="198">
        <f t="shared" ref="M464:M465" si="145">G464*J464</f>
        <v>0</v>
      </c>
      <c r="N464" s="733" t="s">
        <v>198</v>
      </c>
    </row>
    <row r="465" spans="1:14" ht="36" x14ac:dyDescent="0.2">
      <c r="A465" s="648">
        <v>2</v>
      </c>
      <c r="B465" s="649" t="s">
        <v>214</v>
      </c>
      <c r="C465" s="649" t="s">
        <v>430</v>
      </c>
      <c r="D465" s="650"/>
      <c r="E465" s="650"/>
      <c r="F465" s="651" t="s">
        <v>12</v>
      </c>
      <c r="G465" s="652">
        <v>100</v>
      </c>
      <c r="H465" s="653"/>
      <c r="I465" s="654"/>
      <c r="J465" s="12">
        <f t="shared" si="142"/>
        <v>0</v>
      </c>
      <c r="K465" s="11">
        <f t="shared" si="143"/>
        <v>0</v>
      </c>
      <c r="L465" s="12">
        <f t="shared" si="144"/>
        <v>0</v>
      </c>
      <c r="M465" s="198">
        <f t="shared" si="145"/>
        <v>0</v>
      </c>
      <c r="N465" s="734"/>
    </row>
    <row r="466" spans="1:14" x14ac:dyDescent="0.2">
      <c r="A466" s="9"/>
      <c r="B466" s="447"/>
      <c r="C466" s="447"/>
      <c r="D466" s="447"/>
      <c r="E466" s="447"/>
      <c r="F466" s="473"/>
      <c r="G466" s="474"/>
      <c r="H466" s="238" t="s">
        <v>15</v>
      </c>
      <c r="I466" s="475"/>
      <c r="J466" s="475"/>
      <c r="K466" s="655">
        <f>SUM(K464:K465)</f>
        <v>0</v>
      </c>
      <c r="L466" s="656">
        <f>SUM(L464:L465)</f>
        <v>0</v>
      </c>
      <c r="M466" s="656">
        <f>SUM(M464:M465)</f>
        <v>0</v>
      </c>
      <c r="N466" s="386"/>
    </row>
    <row r="467" spans="1:14" x14ac:dyDescent="0.2">
      <c r="A467" s="115"/>
      <c r="B467" s="186"/>
      <c r="C467" s="186"/>
      <c r="D467" s="186"/>
      <c r="E467" s="186"/>
      <c r="F467" s="593"/>
      <c r="G467" s="594"/>
      <c r="H467" s="540"/>
      <c r="I467" s="595"/>
      <c r="J467" s="595"/>
      <c r="K467" s="596"/>
      <c r="L467" s="597"/>
      <c r="M467" s="208"/>
      <c r="N467" s="598"/>
    </row>
    <row r="468" spans="1:14" x14ac:dyDescent="0.2">
      <c r="A468" s="115"/>
      <c r="B468" s="186"/>
      <c r="C468" s="186"/>
      <c r="D468" s="186"/>
      <c r="E468" s="186"/>
      <c r="F468" s="593"/>
      <c r="G468" s="594"/>
      <c r="H468" s="540"/>
      <c r="I468" s="595"/>
      <c r="J468" s="595"/>
      <c r="K468" s="596"/>
      <c r="L468" s="597"/>
      <c r="M468" s="208"/>
      <c r="N468" s="598"/>
    </row>
    <row r="469" spans="1:14" x14ac:dyDescent="0.2">
      <c r="A469" s="52"/>
      <c r="B469" s="647" t="s">
        <v>337</v>
      </c>
      <c r="C469" s="647"/>
      <c r="D469" s="24"/>
      <c r="E469" s="24"/>
      <c r="F469" s="94"/>
      <c r="G469" s="95"/>
      <c r="H469" s="196"/>
      <c r="I469" s="50"/>
      <c r="J469" s="160"/>
      <c r="K469" s="87"/>
      <c r="L469" s="88"/>
      <c r="M469" s="207"/>
      <c r="N469" s="389"/>
    </row>
    <row r="470" spans="1:14" ht="36" x14ac:dyDescent="0.2">
      <c r="A470" s="183" t="s">
        <v>0</v>
      </c>
      <c r="B470" s="183" t="s">
        <v>1</v>
      </c>
      <c r="C470" s="183" t="s">
        <v>359</v>
      </c>
      <c r="D470" s="222" t="s">
        <v>2</v>
      </c>
      <c r="E470" s="22" t="s">
        <v>141</v>
      </c>
      <c r="F470" s="183" t="s">
        <v>3</v>
      </c>
      <c r="G470" s="223" t="s">
        <v>4</v>
      </c>
      <c r="H470" s="224" t="s">
        <v>5</v>
      </c>
      <c r="I470" s="225" t="s">
        <v>6</v>
      </c>
      <c r="J470" s="10" t="s">
        <v>88</v>
      </c>
      <c r="K470" s="226" t="s">
        <v>7</v>
      </c>
      <c r="L470" s="224" t="s">
        <v>8</v>
      </c>
      <c r="M470" s="224" t="s">
        <v>9</v>
      </c>
      <c r="N470" s="227" t="s">
        <v>10</v>
      </c>
    </row>
    <row r="471" spans="1:14" ht="60" x14ac:dyDescent="0.2">
      <c r="A471" s="298">
        <v>1</v>
      </c>
      <c r="B471" s="252" t="s">
        <v>249</v>
      </c>
      <c r="C471" s="252" t="s">
        <v>431</v>
      </c>
      <c r="D471" s="697"/>
      <c r="E471" s="513"/>
      <c r="F471" s="513" t="s">
        <v>16</v>
      </c>
      <c r="G471" s="237">
        <v>1000</v>
      </c>
      <c r="H471" s="653"/>
      <c r="I471" s="674"/>
      <c r="J471" s="12">
        <f t="shared" ref="J471:J472" si="146">H471*I471+H471</f>
        <v>0</v>
      </c>
      <c r="K471" s="11">
        <f t="shared" ref="K471:K472" si="147">G471*H471</f>
        <v>0</v>
      </c>
      <c r="L471" s="12">
        <f t="shared" ref="L471:L472" si="148">M471-K471</f>
        <v>0</v>
      </c>
      <c r="M471" s="198">
        <f t="shared" ref="M471:M472" si="149">G471*J471</f>
        <v>0</v>
      </c>
      <c r="N471" s="512" t="s">
        <v>149</v>
      </c>
    </row>
    <row r="472" spans="1:14" ht="60" x14ac:dyDescent="0.2">
      <c r="A472" s="298">
        <v>2</v>
      </c>
      <c r="B472" s="252" t="s">
        <v>250</v>
      </c>
      <c r="C472" s="252" t="s">
        <v>431</v>
      </c>
      <c r="D472" s="697"/>
      <c r="E472" s="513"/>
      <c r="F472" s="513" t="s">
        <v>12</v>
      </c>
      <c r="G472" s="237">
        <v>1000</v>
      </c>
      <c r="H472" s="653"/>
      <c r="I472" s="674"/>
      <c r="J472" s="12">
        <f t="shared" si="146"/>
        <v>0</v>
      </c>
      <c r="K472" s="11">
        <f t="shared" si="147"/>
        <v>0</v>
      </c>
      <c r="L472" s="12">
        <f t="shared" si="148"/>
        <v>0</v>
      </c>
      <c r="M472" s="198">
        <f t="shared" si="149"/>
        <v>0</v>
      </c>
      <c r="N472" s="512" t="s">
        <v>149</v>
      </c>
    </row>
    <row r="473" spans="1:14" x14ac:dyDescent="0.2">
      <c r="A473" s="9"/>
      <c r="B473" s="447"/>
      <c r="C473" s="447"/>
      <c r="D473" s="447"/>
      <c r="E473" s="447"/>
      <c r="F473" s="473"/>
      <c r="G473" s="474"/>
      <c r="H473" s="305" t="s">
        <v>15</v>
      </c>
      <c r="I473" s="696"/>
      <c r="J473" s="475"/>
      <c r="K473" s="655">
        <f>SUM(K471:K472)</f>
        <v>0</v>
      </c>
      <c r="L473" s="656">
        <f>SUM(L471:L472)</f>
        <v>0</v>
      </c>
      <c r="M473" s="656">
        <f>SUM(M471:M472)</f>
        <v>0</v>
      </c>
      <c r="N473" s="386"/>
    </row>
    <row r="474" spans="1:14" x14ac:dyDescent="0.2">
      <c r="A474" s="9"/>
      <c r="B474" s="447"/>
      <c r="C474" s="447"/>
      <c r="D474" s="447"/>
      <c r="E474" s="447"/>
      <c r="F474" s="473"/>
      <c r="G474" s="474"/>
      <c r="H474" s="247"/>
      <c r="I474" s="248"/>
      <c r="J474" s="248"/>
      <c r="K474" s="704"/>
      <c r="L474" s="207"/>
      <c r="M474" s="207"/>
      <c r="N474" s="480"/>
    </row>
    <row r="475" spans="1:14" x14ac:dyDescent="0.2">
      <c r="A475" s="52"/>
      <c r="B475" s="647" t="s">
        <v>327</v>
      </c>
      <c r="C475" s="647"/>
      <c r="D475" s="24"/>
      <c r="E475" s="24"/>
      <c r="F475" s="94"/>
      <c r="G475" s="95"/>
      <c r="H475" s="196"/>
      <c r="I475" s="50"/>
      <c r="J475" s="160"/>
      <c r="K475" s="87"/>
      <c r="L475" s="88"/>
      <c r="M475" s="207"/>
      <c r="N475" s="389"/>
    </row>
    <row r="476" spans="1:14" ht="36" x14ac:dyDescent="0.2">
      <c r="A476" s="183" t="s">
        <v>0</v>
      </c>
      <c r="B476" s="183" t="s">
        <v>1</v>
      </c>
      <c r="C476" s="183" t="s">
        <v>359</v>
      </c>
      <c r="D476" s="222" t="s">
        <v>2</v>
      </c>
      <c r="E476" s="22" t="s">
        <v>141</v>
      </c>
      <c r="F476" s="183" t="s">
        <v>3</v>
      </c>
      <c r="G476" s="223" t="s">
        <v>4</v>
      </c>
      <c r="H476" s="224" t="s">
        <v>5</v>
      </c>
      <c r="I476" s="225" t="s">
        <v>6</v>
      </c>
      <c r="J476" s="10" t="s">
        <v>88</v>
      </c>
      <c r="K476" s="226" t="s">
        <v>7</v>
      </c>
      <c r="L476" s="224" t="s">
        <v>8</v>
      </c>
      <c r="M476" s="224" t="s">
        <v>9</v>
      </c>
      <c r="N476" s="227" t="s">
        <v>10</v>
      </c>
    </row>
    <row r="477" spans="1:14" ht="132" x14ac:dyDescent="0.2">
      <c r="A477" s="298">
        <v>1</v>
      </c>
      <c r="B477" s="252" t="s">
        <v>328</v>
      </c>
      <c r="C477" s="743" t="s">
        <v>432</v>
      </c>
      <c r="D477" s="221"/>
      <c r="E477" s="697"/>
      <c r="F477" s="697" t="s">
        <v>16</v>
      </c>
      <c r="G477" s="237">
        <v>5000</v>
      </c>
      <c r="H477" s="653"/>
      <c r="I477" s="674"/>
      <c r="J477" s="12">
        <f t="shared" ref="J477" si="150">H477*I477+H477</f>
        <v>0</v>
      </c>
      <c r="K477" s="11">
        <f t="shared" ref="K477" si="151">G477*H477</f>
        <v>0</v>
      </c>
      <c r="L477" s="12">
        <f t="shared" ref="L477" si="152">M477-K477</f>
        <v>0</v>
      </c>
      <c r="M477" s="198">
        <f t="shared" ref="M477" si="153">G477*J477</f>
        <v>0</v>
      </c>
      <c r="N477" s="700" t="s">
        <v>149</v>
      </c>
    </row>
    <row r="478" spans="1:14" ht="132" x14ac:dyDescent="0.2">
      <c r="A478" s="298">
        <v>2</v>
      </c>
      <c r="B478" s="252" t="s">
        <v>329</v>
      </c>
      <c r="C478" s="744"/>
      <c r="D478" s="221"/>
      <c r="E478" s="697"/>
      <c r="F478" s="697" t="s">
        <v>16</v>
      </c>
      <c r="G478" s="237">
        <v>5000</v>
      </c>
      <c r="H478" s="653"/>
      <c r="I478" s="674"/>
      <c r="J478" s="12">
        <f t="shared" ref="J478:J479" si="154">H478*I478+H478</f>
        <v>0</v>
      </c>
      <c r="K478" s="11">
        <f t="shared" ref="K478:K479" si="155">G478*H478</f>
        <v>0</v>
      </c>
      <c r="L478" s="12">
        <f t="shared" ref="L478:L479" si="156">M478-K478</f>
        <v>0</v>
      </c>
      <c r="M478" s="198">
        <f t="shared" ref="M478:M479" si="157">G478*J478</f>
        <v>0</v>
      </c>
      <c r="N478" s="700" t="s">
        <v>149</v>
      </c>
    </row>
    <row r="479" spans="1:14" ht="132" x14ac:dyDescent="0.2">
      <c r="A479" s="298">
        <v>3</v>
      </c>
      <c r="B479" s="252" t="s">
        <v>330</v>
      </c>
      <c r="C479" s="745"/>
      <c r="D479" s="221"/>
      <c r="E479" s="697"/>
      <c r="F479" s="697" t="s">
        <v>16</v>
      </c>
      <c r="G479" s="237">
        <v>1000</v>
      </c>
      <c r="H479" s="653"/>
      <c r="I479" s="674"/>
      <c r="J479" s="12">
        <f t="shared" si="154"/>
        <v>0</v>
      </c>
      <c r="K479" s="11">
        <f t="shared" si="155"/>
        <v>0</v>
      </c>
      <c r="L479" s="12">
        <f t="shared" si="156"/>
        <v>0</v>
      </c>
      <c r="M479" s="198">
        <f t="shared" si="157"/>
        <v>0</v>
      </c>
      <c r="N479" s="700" t="s">
        <v>149</v>
      </c>
    </row>
    <row r="480" spans="1:14" ht="180" x14ac:dyDescent="0.2">
      <c r="A480" s="298">
        <v>4</v>
      </c>
      <c r="B480" s="252" t="s">
        <v>344</v>
      </c>
      <c r="C480" s="708"/>
      <c r="D480" s="221"/>
      <c r="E480" s="697"/>
      <c r="F480" s="697" t="s">
        <v>16</v>
      </c>
      <c r="G480" s="237">
        <v>50</v>
      </c>
      <c r="H480" s="705"/>
      <c r="I480" s="706"/>
      <c r="J480" s="12">
        <f t="shared" ref="J480" si="158">H480*I480+H480</f>
        <v>0</v>
      </c>
      <c r="K480" s="11">
        <f t="shared" ref="K480" si="159">G480*H480</f>
        <v>0</v>
      </c>
      <c r="L480" s="12">
        <f t="shared" ref="L480" si="160">M480-K480</f>
        <v>0</v>
      </c>
      <c r="M480" s="198">
        <f t="shared" ref="M480" si="161">G480*J480</f>
        <v>0</v>
      </c>
      <c r="N480" s="700"/>
    </row>
    <row r="481" spans="1:14" x14ac:dyDescent="0.2">
      <c r="A481" s="9"/>
      <c r="B481" s="447"/>
      <c r="C481" s="447"/>
      <c r="D481" s="447"/>
      <c r="E481" s="447"/>
      <c r="F481" s="473"/>
      <c r="G481" s="474"/>
      <c r="H481" s="305" t="s">
        <v>15</v>
      </c>
      <c r="I481" s="696"/>
      <c r="J481" s="475"/>
      <c r="K481" s="655">
        <f>SUM(K477:K480)</f>
        <v>0</v>
      </c>
      <c r="L481" s="656">
        <f>SUM(L477:L480)</f>
        <v>0</v>
      </c>
      <c r="M481" s="656">
        <f>SUM(M477:M480)</f>
        <v>0</v>
      </c>
      <c r="N481" s="386"/>
    </row>
    <row r="482" spans="1:14" x14ac:dyDescent="0.2">
      <c r="A482" s="9"/>
      <c r="B482" s="447"/>
      <c r="C482" s="447"/>
      <c r="D482" s="447"/>
      <c r="E482" s="447"/>
      <c r="F482" s="473"/>
      <c r="G482" s="474"/>
      <c r="H482" s="247"/>
      <c r="I482" s="248"/>
      <c r="J482" s="248"/>
      <c r="K482" s="704"/>
      <c r="L482" s="207"/>
      <c r="M482" s="207"/>
      <c r="N482" s="480"/>
    </row>
    <row r="483" spans="1:14" x14ac:dyDescent="0.2">
      <c r="A483" s="52"/>
      <c r="B483" s="647" t="s">
        <v>338</v>
      </c>
      <c r="C483" s="647"/>
      <c r="D483" s="24"/>
      <c r="E483" s="24"/>
      <c r="F483" s="94"/>
      <c r="G483" s="95"/>
      <c r="H483" s="196"/>
      <c r="I483" s="50"/>
      <c r="J483" s="160"/>
      <c r="K483" s="87"/>
      <c r="L483" s="88"/>
      <c r="M483" s="207"/>
      <c r="N483" s="389"/>
    </row>
    <row r="484" spans="1:14" ht="36" x14ac:dyDescent="0.2">
      <c r="A484" s="183" t="s">
        <v>0</v>
      </c>
      <c r="B484" s="183" t="s">
        <v>1</v>
      </c>
      <c r="C484" s="183" t="s">
        <v>359</v>
      </c>
      <c r="D484" s="222" t="s">
        <v>2</v>
      </c>
      <c r="E484" s="22" t="s">
        <v>141</v>
      </c>
      <c r="F484" s="183" t="s">
        <v>3</v>
      </c>
      <c r="G484" s="223" t="s">
        <v>4</v>
      </c>
      <c r="H484" s="224" t="s">
        <v>5</v>
      </c>
      <c r="I484" s="225" t="s">
        <v>6</v>
      </c>
      <c r="J484" s="10" t="s">
        <v>88</v>
      </c>
      <c r="K484" s="226" t="s">
        <v>7</v>
      </c>
      <c r="L484" s="224" t="s">
        <v>8</v>
      </c>
      <c r="M484" s="224" t="s">
        <v>9</v>
      </c>
      <c r="N484" s="227" t="s">
        <v>10</v>
      </c>
    </row>
    <row r="485" spans="1:14" ht="156" x14ac:dyDescent="0.2">
      <c r="A485" s="298">
        <v>1</v>
      </c>
      <c r="B485" s="252" t="s">
        <v>339</v>
      </c>
      <c r="C485" s="252" t="s">
        <v>433</v>
      </c>
      <c r="D485" s="697"/>
      <c r="E485" s="697"/>
      <c r="F485" s="697" t="s">
        <v>16</v>
      </c>
      <c r="G485" s="237">
        <v>20</v>
      </c>
      <c r="H485" s="653"/>
      <c r="I485" s="674"/>
      <c r="J485" s="12">
        <f t="shared" ref="J485" si="162">H485*I485+H485</f>
        <v>0</v>
      </c>
      <c r="K485" s="11">
        <f t="shared" ref="K485" si="163">G485*H485</f>
        <v>0</v>
      </c>
      <c r="L485" s="12">
        <f t="shared" ref="L485" si="164">M485-K485</f>
        <v>0</v>
      </c>
      <c r="M485" s="198">
        <f t="shared" ref="M485" si="165">G485*J485</f>
        <v>0</v>
      </c>
      <c r="N485" s="700" t="s">
        <v>149</v>
      </c>
    </row>
    <row r="486" spans="1:14" x14ac:dyDescent="0.2">
      <c r="A486" s="9"/>
      <c r="B486" s="447"/>
      <c r="C486" s="447"/>
      <c r="D486" s="447"/>
      <c r="E486" s="447"/>
      <c r="F486" s="473"/>
      <c r="G486" s="474"/>
      <c r="H486" s="305" t="s">
        <v>15</v>
      </c>
      <c r="I486" s="696"/>
      <c r="J486" s="475"/>
      <c r="K486" s="655">
        <f>SUM(K485:K485)</f>
        <v>0</v>
      </c>
      <c r="L486" s="656">
        <f>SUM(L485:L485)</f>
        <v>0</v>
      </c>
      <c r="M486" s="656">
        <f>SUM(M485:M485)</f>
        <v>0</v>
      </c>
      <c r="N486" s="386"/>
    </row>
    <row r="487" spans="1:14" x14ac:dyDescent="0.2">
      <c r="A487" s="9"/>
      <c r="B487" s="447"/>
      <c r="C487" s="447"/>
      <c r="D487" s="447"/>
      <c r="E487" s="447"/>
      <c r="F487" s="473"/>
      <c r="G487" s="474"/>
      <c r="H487" s="247"/>
      <c r="I487" s="248"/>
      <c r="J487" s="248"/>
      <c r="K487" s="704"/>
      <c r="L487" s="207"/>
      <c r="M487" s="207"/>
      <c r="N487" s="480"/>
    </row>
    <row r="488" spans="1:14" x14ac:dyDescent="0.2">
      <c r="A488" s="52"/>
      <c r="B488" s="647" t="s">
        <v>345</v>
      </c>
      <c r="C488" s="647"/>
      <c r="D488" s="24"/>
      <c r="E488" s="24"/>
      <c r="F488" s="94"/>
      <c r="G488" s="95"/>
      <c r="H488" s="196"/>
      <c r="I488" s="50"/>
      <c r="J488" s="160"/>
      <c r="K488" s="87"/>
      <c r="L488" s="88"/>
      <c r="M488" s="207"/>
      <c r="N488" s="389"/>
    </row>
    <row r="489" spans="1:14" ht="36" x14ac:dyDescent="0.2">
      <c r="A489" s="183" t="s">
        <v>0</v>
      </c>
      <c r="B489" s="183" t="s">
        <v>1</v>
      </c>
      <c r="C489" s="183" t="s">
        <v>359</v>
      </c>
      <c r="D489" s="222" t="s">
        <v>2</v>
      </c>
      <c r="E489" s="22" t="s">
        <v>141</v>
      </c>
      <c r="F489" s="183" t="s">
        <v>3</v>
      </c>
      <c r="G489" s="223" t="s">
        <v>4</v>
      </c>
      <c r="H489" s="224" t="s">
        <v>5</v>
      </c>
      <c r="I489" s="225" t="s">
        <v>6</v>
      </c>
      <c r="J489" s="10" t="s">
        <v>88</v>
      </c>
      <c r="K489" s="226" t="s">
        <v>7</v>
      </c>
      <c r="L489" s="224" t="s">
        <v>8</v>
      </c>
      <c r="M489" s="224" t="s">
        <v>9</v>
      </c>
      <c r="N489" s="227" t="s">
        <v>10</v>
      </c>
    </row>
    <row r="490" spans="1:14" ht="36" x14ac:dyDescent="0.2">
      <c r="A490" s="298">
        <v>1</v>
      </c>
      <c r="B490" s="252" t="s">
        <v>346</v>
      </c>
      <c r="C490" s="252" t="s">
        <v>434</v>
      </c>
      <c r="D490" s="702"/>
      <c r="E490" s="702"/>
      <c r="F490" s="702" t="s">
        <v>16</v>
      </c>
      <c r="G490" s="237">
        <v>1100</v>
      </c>
      <c r="H490" s="653"/>
      <c r="I490" s="674"/>
      <c r="J490" s="12">
        <f t="shared" ref="J490" si="166">H490*I490+H490</f>
        <v>0</v>
      </c>
      <c r="K490" s="11">
        <f t="shared" ref="K490" si="167">G490*H490</f>
        <v>0</v>
      </c>
      <c r="L490" s="12">
        <f t="shared" ref="L490" si="168">M490-K490</f>
        <v>0</v>
      </c>
      <c r="M490" s="198">
        <f t="shared" ref="M490" si="169">G490*J490</f>
        <v>0</v>
      </c>
      <c r="N490" s="701" t="s">
        <v>149</v>
      </c>
    </row>
    <row r="491" spans="1:14" x14ac:dyDescent="0.2">
      <c r="A491" s="9"/>
      <c r="B491" s="447"/>
      <c r="C491" s="447"/>
      <c r="D491" s="447"/>
      <c r="E491" s="447"/>
      <c r="F491" s="473"/>
      <c r="G491" s="474"/>
      <c r="H491" s="305" t="s">
        <v>15</v>
      </c>
      <c r="I491" s="696"/>
      <c r="J491" s="475"/>
      <c r="K491" s="655">
        <f>SUM(K490:K490)</f>
        <v>0</v>
      </c>
      <c r="L491" s="656">
        <f>SUM(L490:L490)</f>
        <v>0</v>
      </c>
      <c r="M491" s="656">
        <f>SUM(M490:M490)</f>
        <v>0</v>
      </c>
      <c r="N491" s="386"/>
    </row>
    <row r="492" spans="1:14" x14ac:dyDescent="0.2">
      <c r="A492" s="9"/>
      <c r="B492" s="447"/>
      <c r="C492" s="447"/>
      <c r="D492" s="447"/>
      <c r="E492" s="447"/>
      <c r="F492" s="473"/>
      <c r="G492" s="474"/>
      <c r="H492" s="247"/>
      <c r="I492" s="248"/>
      <c r="J492" s="248"/>
      <c r="K492" s="704"/>
      <c r="L492" s="207"/>
      <c r="M492" s="207"/>
      <c r="N492" s="480"/>
    </row>
    <row r="493" spans="1:14" x14ac:dyDescent="0.2">
      <c r="A493" s="52"/>
      <c r="B493" s="647" t="s">
        <v>437</v>
      </c>
      <c r="C493" s="647"/>
      <c r="D493" s="24"/>
      <c r="E493" s="24"/>
      <c r="F493" s="94"/>
      <c r="G493" s="95"/>
      <c r="H493" s="196"/>
      <c r="I493" s="50"/>
      <c r="J493" s="160"/>
      <c r="K493" s="87"/>
      <c r="L493" s="88"/>
      <c r="M493" s="207"/>
      <c r="N493" s="389"/>
    </row>
    <row r="494" spans="1:14" ht="36" x14ac:dyDescent="0.2">
      <c r="A494" s="183" t="s">
        <v>0</v>
      </c>
      <c r="B494" s="183" t="s">
        <v>1</v>
      </c>
      <c r="C494" s="183" t="s">
        <v>359</v>
      </c>
      <c r="D494" s="222" t="s">
        <v>2</v>
      </c>
      <c r="E494" s="22" t="s">
        <v>141</v>
      </c>
      <c r="F494" s="183" t="s">
        <v>3</v>
      </c>
      <c r="G494" s="223" t="s">
        <v>4</v>
      </c>
      <c r="H494" s="224" t="s">
        <v>5</v>
      </c>
      <c r="I494" s="225" t="s">
        <v>6</v>
      </c>
      <c r="J494" s="10" t="s">
        <v>88</v>
      </c>
      <c r="K494" s="226" t="s">
        <v>7</v>
      </c>
      <c r="L494" s="224" t="s">
        <v>8</v>
      </c>
      <c r="M494" s="224" t="s">
        <v>9</v>
      </c>
      <c r="N494" s="227" t="s">
        <v>10</v>
      </c>
    </row>
    <row r="495" spans="1:14" ht="60" x14ac:dyDescent="0.2">
      <c r="A495" s="298">
        <v>1</v>
      </c>
      <c r="B495" s="252" t="s">
        <v>438</v>
      </c>
      <c r="C495" s="252" t="s">
        <v>439</v>
      </c>
      <c r="D495" s="728"/>
      <c r="E495" s="728"/>
      <c r="F495" s="728" t="s">
        <v>16</v>
      </c>
      <c r="G495" s="237">
        <v>100</v>
      </c>
      <c r="H495" s="653"/>
      <c r="I495" s="674"/>
      <c r="J495" s="12">
        <f t="shared" ref="J495:J496" si="170">H495*I495+H495</f>
        <v>0</v>
      </c>
      <c r="K495" s="11">
        <f t="shared" ref="K495:K496" si="171">G495*H495</f>
        <v>0</v>
      </c>
      <c r="L495" s="12">
        <f t="shared" ref="L495:L496" si="172">M495-K495</f>
        <v>0</v>
      </c>
      <c r="M495" s="198">
        <f t="shared" ref="M495:M496" si="173">G495*J495</f>
        <v>0</v>
      </c>
      <c r="N495" s="729" t="s">
        <v>149</v>
      </c>
    </row>
    <row r="496" spans="1:14" ht="60" x14ac:dyDescent="0.2">
      <c r="A496" s="298">
        <v>2</v>
      </c>
      <c r="B496" s="252" t="s">
        <v>440</v>
      </c>
      <c r="C496" s="252" t="s">
        <v>441</v>
      </c>
      <c r="D496" s="728"/>
      <c r="E496" s="728"/>
      <c r="F496" s="728" t="s">
        <v>16</v>
      </c>
      <c r="G496" s="237">
        <v>150</v>
      </c>
      <c r="H496" s="653"/>
      <c r="I496" s="674"/>
      <c r="J496" s="12">
        <f t="shared" si="170"/>
        <v>0</v>
      </c>
      <c r="K496" s="11">
        <f t="shared" si="171"/>
        <v>0</v>
      </c>
      <c r="L496" s="12">
        <f t="shared" si="172"/>
        <v>0</v>
      </c>
      <c r="M496" s="198">
        <f t="shared" si="173"/>
        <v>0</v>
      </c>
      <c r="N496" s="729" t="s">
        <v>149</v>
      </c>
    </row>
    <row r="497" spans="1:14" x14ac:dyDescent="0.2">
      <c r="A497" s="9"/>
      <c r="B497" s="447"/>
      <c r="C497" s="447"/>
      <c r="D497" s="447"/>
      <c r="E497" s="447"/>
      <c r="F497" s="473"/>
      <c r="G497" s="474"/>
      <c r="H497" s="305" t="s">
        <v>15</v>
      </c>
      <c r="I497" s="696"/>
      <c r="J497" s="475"/>
      <c r="K497" s="655">
        <f>SUM(K495:K496)</f>
        <v>0</v>
      </c>
      <c r="L497" s="656">
        <f>SUM(L495:L496)</f>
        <v>0</v>
      </c>
      <c r="M497" s="656">
        <f>SUM(M495:M496)</f>
        <v>0</v>
      </c>
      <c r="N497" s="386"/>
    </row>
    <row r="498" spans="1:14" x14ac:dyDescent="0.2">
      <c r="A498" s="9"/>
      <c r="B498" s="447"/>
      <c r="C498" s="447"/>
      <c r="D498" s="447"/>
      <c r="E498" s="447"/>
      <c r="F498" s="473"/>
      <c r="G498" s="474"/>
      <c r="H498" s="247"/>
      <c r="I498" s="248"/>
      <c r="J498" s="248"/>
      <c r="K498" s="704"/>
      <c r="L498" s="207"/>
      <c r="M498" s="207"/>
      <c r="N498" s="480"/>
    </row>
    <row r="499" spans="1:14" x14ac:dyDescent="0.2">
      <c r="A499" s="9"/>
      <c r="B499" s="447"/>
      <c r="C499" s="447"/>
      <c r="D499" s="447"/>
      <c r="E499" s="447"/>
      <c r="F499" s="473"/>
      <c r="G499" s="474"/>
      <c r="H499" s="247"/>
      <c r="I499" s="248"/>
      <c r="J499" s="248"/>
      <c r="K499" s="478"/>
      <c r="L499" s="479"/>
      <c r="M499" s="207"/>
      <c r="N499" s="480"/>
    </row>
    <row r="500" spans="1:14" x14ac:dyDescent="0.2">
      <c r="A500" s="26"/>
      <c r="B500" s="56" t="s">
        <v>347</v>
      </c>
      <c r="C500" s="447"/>
      <c r="D500" s="26"/>
      <c r="E500" s="26"/>
      <c r="F500" s="26"/>
      <c r="G500" s="30"/>
      <c r="H500" s="176" t="s">
        <v>74</v>
      </c>
      <c r="I500" s="45"/>
      <c r="J500" s="159"/>
      <c r="K500" s="162">
        <f>K497+K491+K486+K481+K473+K466+K460+K453+K448+K440+K435+K430+K420+K413+K405+K399+K390+K385+K379+K374+K369+K361+K347+K342+K330+K325+K302+K294+K281+K273+K246+K211+K206+K194+K186+K178+K169+K157+K147+K116+K109+K99+K91+K86+K80+K73+K66+K53+K47+K34+K27+K15+K9</f>
        <v>0</v>
      </c>
      <c r="L500" s="163">
        <f>M500-K500</f>
        <v>0</v>
      </c>
      <c r="M500" s="209">
        <f>M497+M491+M486+M481+M473+M466+M460+M453+M448+M440+M435+M430+M420+M413+M405+M399+M390+M385+M379+M374+M369+M361+M347+M342+M330+M325+M302+M294+M281+M273+M246+M211+M206+M194+M186+M178+M169+M157+M147+M116+M109+M99+M91+M86+M80+M73+M66+M53+M47+M34+M27+M15+M9</f>
        <v>0</v>
      </c>
      <c r="N500" s="389"/>
    </row>
    <row r="501" spans="1:14" ht="48" x14ac:dyDescent="0.2">
      <c r="B501" s="192" t="s">
        <v>348</v>
      </c>
      <c r="C501" s="48"/>
      <c r="H501" s="176"/>
      <c r="I501" s="47"/>
      <c r="J501" s="46"/>
      <c r="K501" s="46"/>
      <c r="L501" s="46"/>
      <c r="M501" s="210"/>
    </row>
    <row r="502" spans="1:14" x14ac:dyDescent="0.2">
      <c r="B502" s="192"/>
      <c r="C502" s="56"/>
      <c r="H502" s="176" t="s">
        <v>75</v>
      </c>
      <c r="I502" s="47"/>
      <c r="J502" s="46"/>
      <c r="K502" s="46">
        <f>K500/4.1749</f>
        <v>0</v>
      </c>
      <c r="L502" s="3"/>
    </row>
    <row r="503" spans="1:14" x14ac:dyDescent="0.2">
      <c r="C503" s="192"/>
      <c r="H503" s="176"/>
      <c r="I503" s="47"/>
      <c r="J503" s="46"/>
      <c r="K503" s="46"/>
      <c r="L503" s="3"/>
    </row>
    <row r="504" spans="1:14" x14ac:dyDescent="0.2">
      <c r="H504" s="86"/>
      <c r="K504" s="3"/>
      <c r="L504" s="3"/>
    </row>
    <row r="505" spans="1:14" x14ac:dyDescent="0.2">
      <c r="H505" s="86"/>
      <c r="K505" s="3"/>
      <c r="L505" s="3"/>
    </row>
    <row r="506" spans="1:14" x14ac:dyDescent="0.2">
      <c r="G506" s="1"/>
      <c r="H506" s="177"/>
      <c r="J506" s="1"/>
      <c r="K506" s="1"/>
      <c r="L506" s="1"/>
      <c r="N506" s="394"/>
    </row>
    <row r="507" spans="1:14" x14ac:dyDescent="0.2">
      <c r="G507" s="1"/>
      <c r="H507" s="177"/>
      <c r="J507" s="1"/>
      <c r="K507" s="1"/>
      <c r="L507" s="1"/>
      <c r="N507" s="394"/>
    </row>
    <row r="508" spans="1:14" x14ac:dyDescent="0.2">
      <c r="G508" s="1"/>
      <c r="H508" s="177"/>
      <c r="J508" s="1"/>
      <c r="K508" s="1"/>
      <c r="L508" s="1"/>
      <c r="N508" s="394"/>
    </row>
    <row r="509" spans="1:14" x14ac:dyDescent="0.2">
      <c r="G509" s="1"/>
      <c r="H509" s="177"/>
      <c r="J509" s="1"/>
      <c r="K509" s="1"/>
      <c r="L509" s="1"/>
      <c r="N509" s="394"/>
    </row>
    <row r="510" spans="1:14" x14ac:dyDescent="0.2">
      <c r="G510" s="1"/>
      <c r="H510" s="177"/>
      <c r="J510" s="1"/>
      <c r="K510" s="1"/>
      <c r="L510" s="1"/>
      <c r="N510" s="394"/>
    </row>
    <row r="511" spans="1:14" x14ac:dyDescent="0.2">
      <c r="G511" s="1"/>
      <c r="H511" s="177"/>
      <c r="J511" s="1"/>
      <c r="K511" s="1"/>
      <c r="L511" s="1"/>
      <c r="N511" s="394"/>
    </row>
    <row r="512" spans="1:14" x14ac:dyDescent="0.2">
      <c r="G512" s="1"/>
      <c r="H512" s="177"/>
      <c r="J512" s="1"/>
      <c r="K512" s="1"/>
      <c r="L512" s="1"/>
      <c r="N512" s="394"/>
    </row>
    <row r="513" spans="7:14" x14ac:dyDescent="0.2">
      <c r="G513" s="1"/>
      <c r="H513" s="177"/>
      <c r="J513" s="1"/>
      <c r="K513" s="1"/>
      <c r="L513" s="1"/>
      <c r="N513" s="394"/>
    </row>
    <row r="514" spans="7:14" x14ac:dyDescent="0.2">
      <c r="G514" s="1"/>
      <c r="H514" s="177"/>
      <c r="J514" s="1"/>
      <c r="K514" s="1"/>
      <c r="L514" s="1"/>
      <c r="N514" s="394"/>
    </row>
  </sheetData>
  <autoFilter ref="H1:H514"/>
  <mergeCells count="24">
    <mergeCell ref="C477:C479"/>
    <mergeCell ref="C164:C165"/>
    <mergeCell ref="C182:C185"/>
    <mergeCell ref="C200:C205"/>
    <mergeCell ref="C215:C223"/>
    <mergeCell ref="C365:C368"/>
    <mergeCell ref="C40:C44"/>
    <mergeCell ref="C77:C79"/>
    <mergeCell ref="C128:C135"/>
    <mergeCell ref="C141:C144"/>
    <mergeCell ref="C153:C156"/>
    <mergeCell ref="N257:N263"/>
    <mergeCell ref="N251:N256"/>
    <mergeCell ref="N218:N222"/>
    <mergeCell ref="N464:N465"/>
    <mergeCell ref="N366:N368"/>
    <mergeCell ref="N394:N398"/>
    <mergeCell ref="N424:N429"/>
    <mergeCell ref="N383:N384"/>
    <mergeCell ref="N308:N324"/>
    <mergeCell ref="N299:N301"/>
    <mergeCell ref="N285:N286"/>
    <mergeCell ref="N288:N291"/>
    <mergeCell ref="N277:N280"/>
  </mergeCells>
  <pageMargins left="0.44" right="0.43" top="0.39370078740157483" bottom="0.39370078740157483" header="0" footer="0.51181102362204722"/>
  <pageSetup paperSize="9" scale="55" orientation="landscape" r:id="rId1"/>
  <headerFooter alignWithMargins="0">
    <oddHeader>&amp;C&amp;P</oddHeader>
  </headerFooter>
  <rowBreaks count="18" manualBreakCount="18">
    <brk id="27" max="13" man="1"/>
    <brk id="53" max="13" man="1"/>
    <brk id="99" max="13" man="1"/>
    <brk id="116" max="13" man="1"/>
    <brk id="140" max="13" man="1"/>
    <brk id="145" max="13" man="1"/>
    <brk id="178" max="13" man="1"/>
    <brk id="194" max="13" man="1"/>
    <brk id="206" max="13" man="1"/>
    <brk id="246" max="13" man="1"/>
    <brk id="281" max="13" man="1"/>
    <brk id="302" max="13" man="1"/>
    <brk id="325" max="13" man="1"/>
    <brk id="342" max="13" man="1"/>
    <brk id="361" max="13" man="1"/>
    <brk id="390" max="13" man="1"/>
    <brk id="421" max="13" man="1"/>
    <brk id="44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2018-02-21T12:11:42Z</cp:lastPrinted>
  <dcterms:created xsi:type="dcterms:W3CDTF">2014-01-27T14:03:12Z</dcterms:created>
  <dcterms:modified xsi:type="dcterms:W3CDTF">2018-03-05T07:50:46Z</dcterms:modified>
</cp:coreProperties>
</file>