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Arkusz1!$A$1:$U$281</definedName>
  </definedNames>
  <calcPr calcId="145621"/>
</workbook>
</file>

<file path=xl/calcChain.xml><?xml version="1.0" encoding="utf-8"?>
<calcChain xmlns="http://schemas.openxmlformats.org/spreadsheetml/2006/main">
  <c r="K283" i="1" l="1"/>
  <c r="K284" i="1" s="1"/>
  <c r="I283" i="1"/>
  <c r="M283" i="1" s="1"/>
  <c r="M284" i="1" l="1"/>
  <c r="L283" i="1"/>
  <c r="L284" i="1" s="1"/>
  <c r="K278" i="1"/>
  <c r="K279" i="1" s="1"/>
  <c r="I278" i="1"/>
  <c r="M278" i="1" s="1"/>
  <c r="L278" i="1" s="1"/>
  <c r="L279" i="1" s="1"/>
  <c r="K273" i="1"/>
  <c r="K274" i="1" s="1"/>
  <c r="I273" i="1"/>
  <c r="M273" i="1" s="1"/>
  <c r="L273" i="1" s="1"/>
  <c r="L274" i="1" s="1"/>
  <c r="K268" i="1"/>
  <c r="K269" i="1" s="1"/>
  <c r="I268" i="1"/>
  <c r="M268" i="1" s="1"/>
  <c r="K263" i="1"/>
  <c r="I263" i="1"/>
  <c r="M263" i="1" s="1"/>
  <c r="L263" i="1" s="1"/>
  <c r="K262" i="1"/>
  <c r="I262" i="1"/>
  <c r="M262" i="1" s="1"/>
  <c r="K261" i="1"/>
  <c r="I261" i="1"/>
  <c r="M261" i="1" s="1"/>
  <c r="L261" i="1" s="1"/>
  <c r="K256" i="1"/>
  <c r="I256" i="1"/>
  <c r="M256" i="1" s="1"/>
  <c r="L256" i="1" s="1"/>
  <c r="K255" i="1"/>
  <c r="I255" i="1"/>
  <c r="M255" i="1" s="1"/>
  <c r="L255" i="1" s="1"/>
  <c r="K254" i="1"/>
  <c r="I254" i="1"/>
  <c r="M254" i="1" s="1"/>
  <c r="K253" i="1"/>
  <c r="I253" i="1"/>
  <c r="M253" i="1" s="1"/>
  <c r="K252" i="1"/>
  <c r="I252" i="1"/>
  <c r="M252" i="1" s="1"/>
  <c r="K251" i="1"/>
  <c r="K257" i="1" s="1"/>
  <c r="I251" i="1"/>
  <c r="M251" i="1" s="1"/>
  <c r="K246" i="1"/>
  <c r="I246" i="1"/>
  <c r="M246" i="1" s="1"/>
  <c r="K245" i="1"/>
  <c r="I245" i="1"/>
  <c r="M245" i="1" s="1"/>
  <c r="K244" i="1"/>
  <c r="I244" i="1"/>
  <c r="M244" i="1" s="1"/>
  <c r="L244" i="1" s="1"/>
  <c r="K243" i="1"/>
  <c r="K247" i="1" s="1"/>
  <c r="I243" i="1"/>
  <c r="M243" i="1" s="1"/>
  <c r="M247" i="1" s="1"/>
  <c r="K238" i="1"/>
  <c r="I238" i="1"/>
  <c r="M238" i="1" s="1"/>
  <c r="K237" i="1"/>
  <c r="K239" i="1" s="1"/>
  <c r="I237" i="1"/>
  <c r="M237" i="1" s="1"/>
  <c r="M239" i="1" s="1"/>
  <c r="K231" i="1"/>
  <c r="I231" i="1"/>
  <c r="M231" i="1" s="1"/>
  <c r="L231" i="1" s="1"/>
  <c r="K230" i="1"/>
  <c r="I230" i="1"/>
  <c r="M230" i="1" s="1"/>
  <c r="L230" i="1" s="1"/>
  <c r="K229" i="1"/>
  <c r="I229" i="1"/>
  <c r="M229" i="1" s="1"/>
  <c r="L229" i="1" s="1"/>
  <c r="K224" i="1"/>
  <c r="I224" i="1"/>
  <c r="M224" i="1" s="1"/>
  <c r="K223" i="1"/>
  <c r="I223" i="1"/>
  <c r="M223" i="1" s="1"/>
  <c r="L223" i="1" s="1"/>
  <c r="K222" i="1"/>
  <c r="I222" i="1"/>
  <c r="M222" i="1" s="1"/>
  <c r="K221" i="1"/>
  <c r="I221" i="1"/>
  <c r="M221" i="1" s="1"/>
  <c r="L221" i="1" s="1"/>
  <c r="K220" i="1"/>
  <c r="K225" i="1" s="1"/>
  <c r="I220" i="1"/>
  <c r="M220" i="1" s="1"/>
  <c r="K214" i="1"/>
  <c r="I214" i="1"/>
  <c r="M214" i="1" s="1"/>
  <c r="L214" i="1" s="1"/>
  <c r="K213" i="1"/>
  <c r="K215" i="1" s="1"/>
  <c r="I213" i="1"/>
  <c r="M213" i="1" s="1"/>
  <c r="L213" i="1" s="1"/>
  <c r="K206" i="1"/>
  <c r="I206" i="1"/>
  <c r="M206" i="1" s="1"/>
  <c r="L206" i="1" s="1"/>
  <c r="K205" i="1"/>
  <c r="K207" i="1" s="1"/>
  <c r="I205" i="1"/>
  <c r="M205" i="1" s="1"/>
  <c r="K198" i="1"/>
  <c r="I198" i="1"/>
  <c r="M198" i="1" s="1"/>
  <c r="K197" i="1"/>
  <c r="K199" i="1" s="1"/>
  <c r="I197" i="1"/>
  <c r="M197" i="1" s="1"/>
  <c r="K191" i="1"/>
  <c r="I191" i="1"/>
  <c r="M191" i="1" s="1"/>
  <c r="L191" i="1" s="1"/>
  <c r="K190" i="1"/>
  <c r="K192" i="1" s="1"/>
  <c r="I190" i="1"/>
  <c r="M190" i="1" s="1"/>
  <c r="L190" i="1" s="1"/>
  <c r="K184" i="1"/>
  <c r="I184" i="1"/>
  <c r="M184" i="1" s="1"/>
  <c r="L184" i="1" s="1"/>
  <c r="K183" i="1"/>
  <c r="I183" i="1"/>
  <c r="M183" i="1" s="1"/>
  <c r="L183" i="1" s="1"/>
  <c r="K182" i="1"/>
  <c r="I182" i="1"/>
  <c r="M182" i="1" s="1"/>
  <c r="L182" i="1" s="1"/>
  <c r="K176" i="1"/>
  <c r="I176" i="1"/>
  <c r="M176" i="1" s="1"/>
  <c r="K171" i="1"/>
  <c r="I171" i="1"/>
  <c r="M171" i="1" s="1"/>
  <c r="L171" i="1" s="1"/>
  <c r="K170" i="1"/>
  <c r="I170" i="1"/>
  <c r="M170" i="1" s="1"/>
  <c r="K169" i="1"/>
  <c r="I169" i="1"/>
  <c r="M169" i="1" s="1"/>
  <c r="L169" i="1" s="1"/>
  <c r="K168" i="1"/>
  <c r="I168" i="1"/>
  <c r="M168" i="1" s="1"/>
  <c r="L168" i="1" s="1"/>
  <c r="K167" i="1"/>
  <c r="I167" i="1"/>
  <c r="M167" i="1" s="1"/>
  <c r="K166" i="1"/>
  <c r="I166" i="1"/>
  <c r="M166" i="1" s="1"/>
  <c r="K165" i="1"/>
  <c r="I165" i="1"/>
  <c r="M165" i="1" s="1"/>
  <c r="K164" i="1"/>
  <c r="I164" i="1"/>
  <c r="M164" i="1" s="1"/>
  <c r="K159" i="1"/>
  <c r="I159" i="1"/>
  <c r="M159" i="1" s="1"/>
  <c r="K154" i="1"/>
  <c r="I154" i="1"/>
  <c r="M154" i="1" s="1"/>
  <c r="K153" i="1"/>
  <c r="I153" i="1"/>
  <c r="M153" i="1" s="1"/>
  <c r="K152" i="1"/>
  <c r="I152" i="1"/>
  <c r="M152" i="1" s="1"/>
  <c r="K151" i="1"/>
  <c r="I151" i="1"/>
  <c r="M151" i="1" s="1"/>
  <c r="K150" i="1"/>
  <c r="I150" i="1"/>
  <c r="M150" i="1" s="1"/>
  <c r="K149" i="1"/>
  <c r="I149" i="1"/>
  <c r="M149" i="1" s="1"/>
  <c r="K148" i="1"/>
  <c r="I148" i="1"/>
  <c r="M148" i="1" s="1"/>
  <c r="K147" i="1"/>
  <c r="I147" i="1"/>
  <c r="M147" i="1" s="1"/>
  <c r="K146" i="1"/>
  <c r="I146" i="1"/>
  <c r="M146" i="1" s="1"/>
  <c r="K141" i="1"/>
  <c r="I141" i="1"/>
  <c r="M141" i="1" s="1"/>
  <c r="L141" i="1" s="1"/>
  <c r="K135" i="1"/>
  <c r="I135" i="1"/>
  <c r="M135" i="1" s="1"/>
  <c r="K134" i="1"/>
  <c r="I134" i="1"/>
  <c r="M134" i="1" s="1"/>
  <c r="L134" i="1" s="1"/>
  <c r="K133" i="1"/>
  <c r="I133" i="1"/>
  <c r="M133" i="1" s="1"/>
  <c r="K132" i="1"/>
  <c r="I132" i="1"/>
  <c r="M132" i="1" s="1"/>
  <c r="L132" i="1" s="1"/>
  <c r="K131" i="1"/>
  <c r="I131" i="1"/>
  <c r="M131" i="1" s="1"/>
  <c r="K130" i="1"/>
  <c r="I130" i="1"/>
  <c r="M130" i="1" s="1"/>
  <c r="L130" i="1" s="1"/>
  <c r="K129" i="1"/>
  <c r="I129" i="1"/>
  <c r="M129" i="1" s="1"/>
  <c r="K128" i="1"/>
  <c r="I128" i="1"/>
  <c r="M128" i="1" s="1"/>
  <c r="L128" i="1" s="1"/>
  <c r="K127" i="1"/>
  <c r="I127" i="1"/>
  <c r="M127" i="1" s="1"/>
  <c r="K126" i="1"/>
  <c r="I126" i="1"/>
  <c r="M126" i="1" s="1"/>
  <c r="L126" i="1" s="1"/>
  <c r="K125" i="1"/>
  <c r="I125" i="1"/>
  <c r="M125" i="1" s="1"/>
  <c r="K124" i="1"/>
  <c r="I124" i="1"/>
  <c r="M124" i="1" s="1"/>
  <c r="K123" i="1"/>
  <c r="I123" i="1"/>
  <c r="M123" i="1" s="1"/>
  <c r="K122" i="1"/>
  <c r="I122" i="1"/>
  <c r="M122" i="1" s="1"/>
  <c r="K121" i="1"/>
  <c r="I121" i="1"/>
  <c r="M121" i="1" s="1"/>
  <c r="K120" i="1"/>
  <c r="I120" i="1"/>
  <c r="M120" i="1" s="1"/>
  <c r="L120" i="1" s="1"/>
  <c r="K119" i="1"/>
  <c r="I119" i="1"/>
  <c r="M119" i="1" s="1"/>
  <c r="K118" i="1"/>
  <c r="I118" i="1"/>
  <c r="M118" i="1" s="1"/>
  <c r="L118" i="1" s="1"/>
  <c r="K117" i="1"/>
  <c r="I117" i="1"/>
  <c r="M117" i="1" s="1"/>
  <c r="K116" i="1"/>
  <c r="I116" i="1"/>
  <c r="M116" i="1" s="1"/>
  <c r="L116" i="1" s="1"/>
  <c r="K111" i="1"/>
  <c r="I111" i="1"/>
  <c r="M111" i="1" s="1"/>
  <c r="K110" i="1"/>
  <c r="I110" i="1"/>
  <c r="M110" i="1" s="1"/>
  <c r="L110" i="1" s="1"/>
  <c r="K109" i="1"/>
  <c r="I109" i="1"/>
  <c r="M109" i="1" s="1"/>
  <c r="K108" i="1"/>
  <c r="I108" i="1"/>
  <c r="M108" i="1" s="1"/>
  <c r="L108" i="1" s="1"/>
  <c r="K101" i="1"/>
  <c r="I101" i="1"/>
  <c r="M101" i="1" s="1"/>
  <c r="K100" i="1"/>
  <c r="I100" i="1"/>
  <c r="M100" i="1" s="1"/>
  <c r="L100" i="1" s="1"/>
  <c r="K99" i="1"/>
  <c r="I99" i="1"/>
  <c r="M99" i="1" s="1"/>
  <c r="K98" i="1"/>
  <c r="I98" i="1"/>
  <c r="M98" i="1" s="1"/>
  <c r="L98" i="1" s="1"/>
  <c r="K97" i="1"/>
  <c r="I97" i="1"/>
  <c r="M97" i="1" s="1"/>
  <c r="K96" i="1"/>
  <c r="I96" i="1"/>
  <c r="M96" i="1" s="1"/>
  <c r="L96" i="1" s="1"/>
  <c r="K95" i="1"/>
  <c r="I95" i="1"/>
  <c r="M95" i="1" s="1"/>
  <c r="K94" i="1"/>
  <c r="I94" i="1"/>
  <c r="M94" i="1" s="1"/>
  <c r="L94" i="1" s="1"/>
  <c r="K88" i="1"/>
  <c r="I88" i="1"/>
  <c r="M88" i="1" s="1"/>
  <c r="K87" i="1"/>
  <c r="I87" i="1"/>
  <c r="M87" i="1" s="1"/>
  <c r="L87" i="1" s="1"/>
  <c r="K86" i="1"/>
  <c r="I86" i="1"/>
  <c r="M86" i="1" s="1"/>
  <c r="K85" i="1"/>
  <c r="I85" i="1"/>
  <c r="M85" i="1" s="1"/>
  <c r="L85" i="1" s="1"/>
  <c r="K84" i="1"/>
  <c r="I84" i="1"/>
  <c r="M84" i="1" s="1"/>
  <c r="K83" i="1"/>
  <c r="I83" i="1"/>
  <c r="M83" i="1" s="1"/>
  <c r="K82" i="1"/>
  <c r="I82" i="1"/>
  <c r="M82" i="1" s="1"/>
  <c r="K76" i="1"/>
  <c r="I76" i="1"/>
  <c r="M76" i="1" s="1"/>
  <c r="L76" i="1" s="1"/>
  <c r="K75" i="1"/>
  <c r="I75" i="1"/>
  <c r="M75" i="1" s="1"/>
  <c r="K74" i="1"/>
  <c r="I74" i="1"/>
  <c r="M74" i="1" s="1"/>
  <c r="L74" i="1" s="1"/>
  <c r="K73" i="1"/>
  <c r="I73" i="1"/>
  <c r="M73" i="1" s="1"/>
  <c r="K72" i="1"/>
  <c r="I72" i="1"/>
  <c r="M72" i="1" s="1"/>
  <c r="L72" i="1" s="1"/>
  <c r="K71" i="1"/>
  <c r="I71" i="1"/>
  <c r="M71" i="1" s="1"/>
  <c r="K70" i="1"/>
  <c r="I70" i="1"/>
  <c r="M70" i="1" s="1"/>
  <c r="L70" i="1" s="1"/>
  <c r="K64" i="1"/>
  <c r="I64" i="1"/>
  <c r="M64" i="1" s="1"/>
  <c r="K63" i="1"/>
  <c r="I63" i="1"/>
  <c r="M63" i="1" s="1"/>
  <c r="L63" i="1" s="1"/>
  <c r="K62" i="1"/>
  <c r="I62" i="1"/>
  <c r="M62" i="1" s="1"/>
  <c r="K61" i="1"/>
  <c r="I61" i="1"/>
  <c r="M61" i="1" s="1"/>
  <c r="L61" i="1" s="1"/>
  <c r="K55" i="1"/>
  <c r="I55" i="1"/>
  <c r="M55" i="1" s="1"/>
  <c r="K54" i="1"/>
  <c r="I54" i="1"/>
  <c r="M54" i="1" s="1"/>
  <c r="L54" i="1" s="1"/>
  <c r="K53" i="1"/>
  <c r="I53" i="1"/>
  <c r="M53" i="1" s="1"/>
  <c r="K52" i="1"/>
  <c r="I52" i="1"/>
  <c r="M52" i="1" s="1"/>
  <c r="L52" i="1" s="1"/>
  <c r="K51" i="1"/>
  <c r="I51" i="1"/>
  <c r="M51" i="1" s="1"/>
  <c r="K50" i="1"/>
  <c r="I50" i="1"/>
  <c r="M50" i="1" s="1"/>
  <c r="L50" i="1" s="1"/>
  <c r="K49" i="1"/>
  <c r="I49" i="1"/>
  <c r="M49" i="1" s="1"/>
  <c r="K48" i="1"/>
  <c r="I48" i="1"/>
  <c r="M48" i="1" s="1"/>
  <c r="L48" i="1" s="1"/>
  <c r="K47" i="1"/>
  <c r="I47" i="1"/>
  <c r="M47" i="1" s="1"/>
  <c r="K46" i="1"/>
  <c r="I46" i="1"/>
  <c r="M46" i="1" s="1"/>
  <c r="L46" i="1" s="1"/>
  <c r="K41" i="1"/>
  <c r="I41" i="1"/>
  <c r="M41" i="1" s="1"/>
  <c r="K40" i="1"/>
  <c r="I40" i="1"/>
  <c r="M40" i="1" s="1"/>
  <c r="L40" i="1" s="1"/>
  <c r="K34" i="1"/>
  <c r="I34" i="1"/>
  <c r="M34" i="1" s="1"/>
  <c r="K33" i="1"/>
  <c r="I33" i="1"/>
  <c r="M33" i="1" s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I27" i="1"/>
  <c r="M27" i="1" s="1"/>
  <c r="I26" i="1"/>
  <c r="M26" i="1" s="1"/>
  <c r="L26" i="1" s="1"/>
  <c r="I25" i="1"/>
  <c r="M25" i="1" s="1"/>
  <c r="L25" i="1" s="1"/>
  <c r="I24" i="1"/>
  <c r="M24" i="1" s="1"/>
  <c r="L24" i="1" s="1"/>
  <c r="I23" i="1"/>
  <c r="M23" i="1" s="1"/>
  <c r="L23" i="1" s="1"/>
  <c r="I22" i="1"/>
  <c r="M22" i="1" s="1"/>
  <c r="L22" i="1" s="1"/>
  <c r="I21" i="1"/>
  <c r="M21" i="1" s="1"/>
  <c r="L21" i="1" s="1"/>
  <c r="I20" i="1"/>
  <c r="M20" i="1" s="1"/>
  <c r="L20" i="1" s="1"/>
  <c r="I19" i="1"/>
  <c r="M19" i="1" s="1"/>
  <c r="L19" i="1" s="1"/>
  <c r="I18" i="1"/>
  <c r="M18" i="1" s="1"/>
  <c r="I17" i="1"/>
  <c r="M17" i="1" s="1"/>
  <c r="I16" i="1"/>
  <c r="M16" i="1" s="1"/>
  <c r="L16" i="1" s="1"/>
  <c r="I15" i="1"/>
  <c r="M15" i="1" s="1"/>
  <c r="I14" i="1"/>
  <c r="M14" i="1" s="1"/>
  <c r="I13" i="1"/>
  <c r="M13" i="1" s="1"/>
  <c r="L13" i="1" s="1"/>
  <c r="I12" i="1"/>
  <c r="M12" i="1" s="1"/>
  <c r="L12" i="1" s="1"/>
  <c r="I11" i="1"/>
  <c r="M11" i="1" s="1"/>
  <c r="I10" i="1"/>
  <c r="M10" i="1" s="1"/>
  <c r="L10" i="1" s="1"/>
  <c r="I9" i="1"/>
  <c r="M9" i="1" s="1"/>
  <c r="L9" i="1" s="1"/>
  <c r="I8" i="1"/>
  <c r="M8" i="1" s="1"/>
  <c r="L8" i="1" s="1"/>
  <c r="I7" i="1"/>
  <c r="M7" i="1" s="1"/>
  <c r="L34" i="1" l="1"/>
  <c r="L41" i="1"/>
  <c r="L47" i="1"/>
  <c r="L49" i="1"/>
  <c r="L51" i="1"/>
  <c r="L53" i="1"/>
  <c r="L55" i="1"/>
  <c r="L71" i="1"/>
  <c r="L75" i="1"/>
  <c r="L82" i="1"/>
  <c r="L84" i="1"/>
  <c r="L117" i="1"/>
  <c r="L119" i="1"/>
  <c r="L121" i="1"/>
  <c r="L123" i="1"/>
  <c r="L125" i="1"/>
  <c r="L133" i="1"/>
  <c r="L135" i="1"/>
  <c r="L215" i="1"/>
  <c r="L245" i="1"/>
  <c r="L251" i="1"/>
  <c r="L253" i="1"/>
  <c r="L165" i="1"/>
  <c r="L167" i="1"/>
  <c r="L246" i="1"/>
  <c r="K264" i="1"/>
  <c r="L164" i="1"/>
  <c r="K232" i="1"/>
  <c r="M264" i="1"/>
  <c r="M279" i="1"/>
  <c r="M274" i="1"/>
  <c r="L268" i="1"/>
  <c r="L269" i="1" s="1"/>
  <c r="M269" i="1"/>
  <c r="L262" i="1"/>
  <c r="L264" i="1" s="1"/>
  <c r="L254" i="1"/>
  <c r="M257" i="1"/>
  <c r="L252" i="1"/>
  <c r="L232" i="1"/>
  <c r="M232" i="1"/>
  <c r="M225" i="1"/>
  <c r="L222" i="1"/>
  <c r="L224" i="1"/>
  <c r="M215" i="1"/>
  <c r="L205" i="1"/>
  <c r="L207" i="1" s="1"/>
  <c r="M207" i="1"/>
  <c r="L198" i="1"/>
  <c r="M199" i="1"/>
  <c r="L197" i="1"/>
  <c r="L199" i="1" s="1"/>
  <c r="L192" i="1"/>
  <c r="M192" i="1"/>
  <c r="L176" i="1"/>
  <c r="L166" i="1"/>
  <c r="L170" i="1"/>
  <c r="L159" i="1"/>
  <c r="L124" i="1"/>
  <c r="L127" i="1"/>
  <c r="L122" i="1"/>
  <c r="L129" i="1"/>
  <c r="L131" i="1"/>
  <c r="L109" i="1"/>
  <c r="L111" i="1"/>
  <c r="L95" i="1"/>
  <c r="L97" i="1"/>
  <c r="L99" i="1"/>
  <c r="L101" i="1"/>
  <c r="L86" i="1"/>
  <c r="L83" i="1"/>
  <c r="L88" i="1"/>
  <c r="L73" i="1"/>
  <c r="L62" i="1"/>
  <c r="L64" i="1"/>
  <c r="L33" i="1"/>
  <c r="L17" i="1"/>
  <c r="L14" i="1"/>
  <c r="L18" i="1"/>
  <c r="L11" i="1"/>
  <c r="L15" i="1"/>
  <c r="L27" i="1"/>
  <c r="M28" i="1"/>
  <c r="L146" i="1"/>
  <c r="L148" i="1"/>
  <c r="L150" i="1"/>
  <c r="L152" i="1"/>
  <c r="L154" i="1"/>
  <c r="L237" i="1"/>
  <c r="L147" i="1"/>
  <c r="L149" i="1"/>
  <c r="L151" i="1"/>
  <c r="L153" i="1"/>
  <c r="L220" i="1"/>
  <c r="L225" i="1" s="1"/>
  <c r="L238" i="1"/>
  <c r="L243" i="1"/>
  <c r="L247" i="1" s="1"/>
  <c r="L239" i="1" l="1"/>
  <c r="L257" i="1"/>
  <c r="K112" i="1"/>
  <c r="M112" i="1" s="1"/>
  <c r="L112" i="1" s="1"/>
  <c r="K185" i="1" l="1"/>
  <c r="M185" i="1" s="1"/>
  <c r="L185" i="1" s="1"/>
  <c r="K177" i="1"/>
  <c r="M177" i="1" s="1"/>
  <c r="L177" i="1" s="1"/>
  <c r="K172" i="1"/>
  <c r="M172" i="1" s="1"/>
  <c r="L172" i="1" s="1"/>
  <c r="K160" i="1"/>
  <c r="M160" i="1" s="1"/>
  <c r="L160" i="1" s="1"/>
  <c r="K102" i="1" l="1"/>
  <c r="M56" i="1"/>
  <c r="K56" i="1"/>
  <c r="K155" i="1"/>
  <c r="M155" i="1" s="1"/>
  <c r="L155" i="1" s="1"/>
  <c r="K142" i="1"/>
  <c r="M142" i="1" s="1"/>
  <c r="L142" i="1" s="1"/>
  <c r="K136" i="1"/>
  <c r="M136" i="1"/>
  <c r="L136" i="1"/>
  <c r="K77" i="1"/>
  <c r="K89" i="1"/>
  <c r="M89" i="1" s="1"/>
  <c r="L89" i="1" s="1"/>
  <c r="K65" i="1"/>
  <c r="M65" i="1" s="1"/>
  <c r="L65" i="1" s="1"/>
  <c r="M77" i="1" l="1"/>
  <c r="L102" i="1"/>
  <c r="M102" i="1"/>
  <c r="L56" i="1"/>
  <c r="K7" i="1"/>
  <c r="K28" i="1" s="1"/>
  <c r="L77" i="1" l="1"/>
  <c r="M42" i="1"/>
  <c r="L35" i="1"/>
  <c r="M35" i="1"/>
  <c r="K42" i="1"/>
  <c r="L42" i="1"/>
  <c r="K35" i="1"/>
  <c r="L7" i="1" l="1"/>
  <c r="L28" i="1" s="1"/>
</calcChain>
</file>

<file path=xl/sharedStrings.xml><?xml version="1.0" encoding="utf-8"?>
<sst xmlns="http://schemas.openxmlformats.org/spreadsheetml/2006/main" count="876" uniqueCount="249">
  <si>
    <t>Lp.</t>
  </si>
  <si>
    <t>VAT %</t>
  </si>
  <si>
    <t>Wartość netto</t>
  </si>
  <si>
    <t>Wartość VAT</t>
  </si>
  <si>
    <t>Wartość brutto</t>
  </si>
  <si>
    <t>RAZEM</t>
  </si>
  <si>
    <t>Jm</t>
  </si>
  <si>
    <t>szt.</t>
  </si>
  <si>
    <t>Ilość</t>
  </si>
  <si>
    <t>Cena jednostkowa netto</t>
  </si>
  <si>
    <t>Cena jednostkowa brutto</t>
  </si>
  <si>
    <t>Opis towaru</t>
  </si>
  <si>
    <t>Osteotom Lambotte Mini szer. 5mm, dł. 125mm, prosty</t>
  </si>
  <si>
    <t>Osteotom Lambotte Mini szer. 10mm, dł. 125mm, prosty</t>
  </si>
  <si>
    <t>Dłuto Lexer końcówka półokrągła 25 mm dł. 220 mm z rączką ferożelową</t>
  </si>
  <si>
    <t>Odgryzacz kostny Bohler, zagięty, szerokość szczęk 5mm, dł.150mm z zapadką i dwiema szczękami rozwierającymi</t>
  </si>
  <si>
    <t>Obcinak do drutu z twardą wkładką TC, dł. 220mm, do drutu twardego o średnicy max 2.5mm, do drutu miękkiego o śr. max 3,5mm</t>
  </si>
  <si>
    <t>Haczyk 1-zębny Kocher, średnioostry, dł. 220mm, z rączką ażurową</t>
  </si>
  <si>
    <t>Ostrze wielorazowe do shavera typu Stryker Formula, autoklawowalne, Aggressive Full Radius Resector .śr. 3,4 mm, dł. 110 mm, rączka w Kolorze niebieskim</t>
  </si>
  <si>
    <t>Pakiet nr 2 - Stapler okrężny</t>
  </si>
  <si>
    <t>Pakiet nr 3 - Folia operacyjna</t>
  </si>
  <si>
    <t>Nazwa handlowa towaru  (ew. kod towaru) jak na fakturze</t>
  </si>
  <si>
    <t>Jednorazowy stapler liniowy bez noża z łamaną w obie strony głowicą (120 0 ) i obrotowym trzonem (3600) - rotikulacyjny, o długości szwu 30 i 55 mm. Zszywki o wysokości 4,8 mm przed zamknięciem Zamawiający określi rozmiar staplera przy składaniu zamówienia cząstkowego.</t>
  </si>
  <si>
    <t>Kontener sterylizacyjny, bezobsługowy, bezuszczelkowy, wykonany z tworzywa polimerowego, odpornego na nacisk, zarysowania, z dwoma teflonowymi filtrami, które wystarczają na 100 sterylizacji bądź rok, wymiary zewnętrzne 290*190*60mm, wymiary wnętrzne 265x165x60mm. Może być dezynfekowany preparatami o pH wyższym niż 10, transparentny materiał, odpowiedni do sterylizacji parowej, gazowej i plazmowej bez pakowania w papier folię. Utrzymuje sterylność nawet do 12mcy. Konetner z matą spodnią.</t>
  </si>
  <si>
    <t>Pakiet nr 1 - Różne produkty medyczne</t>
  </si>
  <si>
    <t>Haczyk artroskopowy śr. 3,5 mm, z oznaczoną podziałką, rączka trójkątna</t>
  </si>
  <si>
    <t>Podważka kostna Hohmann, szer.8mm, 240mm, lekko zagięta, z dwoma otworami na uchwycie</t>
  </si>
  <si>
    <t>Osteotom Lambotte, szer.10 mm, dł. 240mm, prosty</t>
  </si>
  <si>
    <t>Osteotom Lambotte, szer.15 mm, dł. 240mm, prosty</t>
  </si>
  <si>
    <t>Osteotom Lambotte, szer. 20mm, dł. 240mm, prosty</t>
  </si>
  <si>
    <t>Osteotom Lambotte, szer. 25mm, dł. 240mm, prosty</t>
  </si>
  <si>
    <t>Odgryzacz Leksell-Stille, szerokość szczęk 8mm, dł. 240mm, z przekładnią i dwiema sprężynkami rozwierającymi</t>
  </si>
  <si>
    <t>Nożyczki do nitek Metzenbaum, lekko zagięte, tępe,145mm, fig.1</t>
  </si>
  <si>
    <t>Elektroda artroskopowa szczotkowa monopolarna, fi 2,4mm autoklawowalna, część robocza 90mm, wtyk 4mm</t>
  </si>
  <si>
    <t>Ostrze wielorazowe, autoklawowalne typu Aggressive Full-Radius Resector, do shavera typu Stryker Formula, średnica 4,2mm, dł.130mm</t>
  </si>
  <si>
    <t>Ostrze wielorazowe, autoklawowalne typu Aggressive Full-Radius Resector, do shavera typu Stryker Formula, średnica 5,5mm, dł.130mm</t>
  </si>
  <si>
    <t>Pakiet nr 4</t>
  </si>
  <si>
    <t>1.</t>
  </si>
  <si>
    <t>Jednorazowy stapler zamykająco tnący z zakrzywioną główką (kształt płksiężyca), długość lini cięcia 40 mm Stapler umożliwia sześciokrotne wystrzelenie ładunku podczas jednego zabiegu, zawiera ładunek do tkanki standardowej lub grubej (Zamawiający każdorazowo określi rodzaj łdunku w staplerze przy składaniu zamówienia).</t>
  </si>
  <si>
    <t>2.</t>
  </si>
  <si>
    <t>Ładunek do staplera z zakrzywioną głowicą o długości lini cięcia 40 mm. Ładunek do tkanki standardowej, grubej. (Zamawiający każdorazowo określi rodzaj łdunku w staplerze przy składaniu zamówienia).</t>
  </si>
  <si>
    <t>3.</t>
  </si>
  <si>
    <t>Jednorazowa rączka staplera liniowego z nożem wbudowanym w ładunek, umożliwiająca sekwencyjną regulację wysokości zszywe przeznaczonych do tkanki standardowej (1,5 mm po zamknięciu), pośredniej (1,8 mm po zamknięciu) i grubej (2 mm po zamknieci) Stapler kompatybilny z ładunkiem posiadającym sześć rzędów zszywek wykonanych w technologii przestrzennej 3D o długości lini szwu 61 mm (Rączka staplera bez ładunku)</t>
  </si>
  <si>
    <t>4.</t>
  </si>
  <si>
    <t>Jednorazowa końcówka noża harmonicznego dł. 9 cm. Końcówka posiada dwa przyciski aktywujące max i min. Końcówka z wbudowaną adaptacyjną technologią tkankową umożliwiająca generatorowi identyfikowanie i monitorowanie instrumentu podczas jego użycia co pozwala generatorowi modulować i zmniejszać moc wyjściową, a także generować zwrotne sygnały dźwiękowe dla użytkownika, stosownie do potrzeb. Kształt uchwytu nożycowy, możliwość cięcia i  koagulacji. Aktywne zakrzywione ostrze o długości 16 mm</t>
  </si>
  <si>
    <t>5.</t>
  </si>
  <si>
    <t>Jednorazowa końcówka noża harmonicznego dł. ramienia 36 cm, śr. 5 mm z technologią adaptacji do tkanki. Końcówka posiada dwa przyciski aktywujące max i min. Możliwość cięcia i koagulacji, kształt uchwytu pistoletowy,</t>
  </si>
  <si>
    <t>6.</t>
  </si>
  <si>
    <t>7.</t>
  </si>
  <si>
    <t>8.</t>
  </si>
  <si>
    <t>Uniwersalny ładunek do jednorazowego staplera liniowego z nożem posiadającym sekwencyjną regulację wysokości zszywek przeznaczonych do tkanki standardowej (1,5 mm po zamknięci),pośredniej 91,8 mm po zamknięciu) i grubej (2 mmpo zamknięciu). Ładunek posiadający sześć rzędów zszywek wykonanych w technologii przestrzennej 3D o długością linii szwu 61 mm (nóż zintegrowany z ładunkiem)</t>
  </si>
  <si>
    <t>9.</t>
  </si>
  <si>
    <t xml:space="preserve">Jednorazowa rękojeść staplera endoskopowego prostego przeznaczonego do ładunków wykonujących zespolenie o długości 60mm, posiadającego dwie dźwignie - zamykającą i spustową długość ramienia 28, 34, 44 cm (Zamawiający każdorazowo określi długość rękojeści przy składaniu zamówienia) </t>
  </si>
  <si>
    <t>10.</t>
  </si>
  <si>
    <t>Jednorazowy ładunek do automatycznego staplera endoskopowego o długości linii szwu 60mm o 3 podwójnych rzędach zszywek, posiadającego dwie dźwignie – zamykającą i spustową, o długości ramienia 34cm. Ładunki z wysokością zszywek po zamknięciu 1,0mm; 1,5mm;1,8mm; 2,0mm;2,3mm – Każdorazowo określony rodzaj przy zamówieniu.</t>
  </si>
  <si>
    <t>szt</t>
  </si>
  <si>
    <t>op.</t>
  </si>
  <si>
    <t>Pakiet nr 5</t>
  </si>
  <si>
    <t>Materiał hemostatyczny o mikrowłókienkowym splocie, zbudowany z 7 warstw. Rozmiar 5,1cm x 10,2cm</t>
  </si>
  <si>
    <t>Materiał hemostatyczny o zwartym splocie. Rozmiar 7,5cm x 10cm</t>
  </si>
  <si>
    <t>Struktura, nieutkana, nierozwarstwialna włóknina hemostatyczna, zawartość grupy karboksylowej 18-24%. Rozmiar 2,5cm x 5,2cm - saszetki</t>
  </si>
  <si>
    <t>saszetki</t>
  </si>
  <si>
    <t>Pakiet nr 6</t>
  </si>
  <si>
    <t>Pojemnik na odpady medyczne długie np. trokary, igły biopsyjne, narzędzia laparoskopowe z zamykanym otworem wrzutowym, wykonany z tworzywa sztucznego o wymiarach: szer. 12cm, dł. 17,5cm (+/- 0,3cm), wys. 62cm (+/- 0,5cm), z uchwytem do przenoszenia, z hermetycznie uszczelnioną pokrywą przy użyciu stałego kleju na całym jej obwodzie, z systemem zapobiegającym przypadkowemu zamknięciu, z systemem mocowania zarówno w pionie jak i w poziomie np. na stojaku do kroplówki, ze wskaźnikiem maksymalnego napełnienia umieszczonym na zewnątrz pojemnika. Pokrywa połączona z pojemnikiem za pomocą dwóch pasków. Oznakowany zgodnie z obowiązującymi przepisami. Kolor czerwony.</t>
  </si>
  <si>
    <t>Bezlateksowy worek do liczenia gazików, gąbek, opatrunków. Posiadający pięć kieszeni z przegródką umieszczonych jedna nad drugą mieszczących 10 małych gazików 10 cm x 10 cm lub po rozłączeniu przegródki 5 dużych gaz, opatrunków lub gąbek do laparotomii. Kieszenie przedniej części worka wykonane z przeźroczystego polietylenu, umożliwiają łatwe liczenie gazików. Tylna część worka wykonana z niebieskiego polietylenu, umożliwia wieszanie kolejnych worków jeden na drugi. Worek posiada taśmę samoprzylepną umożliwiającą zamknięcie go po użyciu  po wcześniejszym zrolowaniu, opakowanie jednostkowe 50 szt. Wykonawca dołączy koszyk z uchwytem pasujący na statyw do kroplówki</t>
  </si>
  <si>
    <t>Końcówka do odsysania mikrochirurgiczna, metalowa, zagięta z kontrolą siły ssania, Ch9  średnica wew. 2,54 mm, zew. 3,0mm, dł. 160mm, otwór kontroli siły ssania 1,5mm, sterylna.</t>
  </si>
  <si>
    <t>Licznik igieł i ostrzy na 30 sztuk z podwójnym magnesem z możliwością pojemności 60 sztuk, z funkcją bezpiecznego usuwania ostrzy z rękojeści, z podniesionymi krawędziami, wykonany z polietylenu w kolorze czerwonym, bezlateksowy, sterylny. Na spodniej i górnej części pojemnika znajduje się taśma przylepna umożliwiająca przytwierdzenie go do powierzchni sterylnej. Dwuczęściowa konstrukcja pozawala na rozdzielenie licznika na dwie połówki i umieszczenia ich w różnych miejscach w polu operacyjnym. Licznik posiada zachodzące na siebie krawędzie wieczek oraz pasywny zamek zatrzaskowy umożliwiający automatycznie i bezpiecznie zamknięcie bez zaangażowania użytkownika. Kolor czerwony</t>
  </si>
  <si>
    <t xml:space="preserve">Okulary ochronne złożone, wykonane w technologii zapobiegającej odblaskom oraz zaparowaniu soczewek i energii statycznej. Oprawka dopasowana do czoła tak aby zapobiec zachlapaniu oczu od górnej części okularów. Soczewki przylegające szczelnie do oprawek, łatwo zapinane na oprawkę i ściągane. Górna krawędź soczewki posiada matowy, kolorowy pasek ułatwiający chwytanie soczewek w trakcie ich zakładania bez pozostawiania odcisków palców.   </t>
  </si>
  <si>
    <t xml:space="preserve">Zestaw serwet do resekcji przezcewkowej, jałowy,
Skad:
1 x serweta o wymiarach 190 cm x 230 cm zintegrowana z osłonami na kończyny, z otworem brzusznym o średnicy 6 cm oraz kroczowym 6 cm, zintegrowana z bezlateksową osłoną palca do badania per rectum, torebką do zbiórki płynów wyposażonym w sztywnik, filtr, końcówke odpływową. Górna część serwety wykonana z hydrofobowej włókniny trójwarstwowej typu SMS o gramaturze 50 g/m2 oraz dolna część serwety wykonana z folii PE.
4 x ręcznik chłonny o wymiarach 30 cm x 30 cm wykonany z włókniny typu spunlace  o gramaturze 45 g/m2
1 x taśma samoprzylepna o wymiarach 10 cm x 50 cm wykonana z włókniny typu spunlace o gramaturze 68 g/m2
1 x serweta wzmocniona na stół instrumentalny stanowiąca owinięcie zestawu o wymiarach 150 cm x 190 cm, wykonana z warstwy nieprzemakalnej o gramaturze 35 g/m2 oraz włókninowej warstwy chłonnej o gramaturze 28 g/m2. Łączna gramatura w strefie chłonnej - 63 g/m2.
Zestaw sterylizowany radiacyjnie. Opakowanie folia-papier wyposażone w informację o kierunku o twierania oraz 4 etykiety samoprzylepne typu TAG służące do archiwizacji danych. Na każdej etykiecie samoprzylepnej,  znajdują się następujące informacje : numer ref., data ważności, nr serii, dane wytwórcy oraz kod kreskowy. Dodatkowo serweta stanowiąca owinięcie zestawu posiada taśmę mocującą do stołu instrumentalnego i naklejkę służącą jako zamknięcie zestawu. Spełnia wymogi aktualnej normy PN-EN 13795.
</t>
  </si>
  <si>
    <t>kpl</t>
  </si>
  <si>
    <t>Pakiet nr 7</t>
  </si>
  <si>
    <t>Siatka  do zaopatrywania przepuklin pępkowych, polipropylenowa, monofilamentna z kieszeniami ułatwiającymi pozycjonowanie i mocowanie . W rozmiarze circle 6,4 cm oraz circle 8cm, zamawiający każdorazowo określi rozmiar siatki.</t>
  </si>
  <si>
    <t>Siatka polipropylenowa monofilamenta , makroporowa 15 x15 cm, pakowana po 3 szt.</t>
  </si>
  <si>
    <t>Siatka polipropylenowa monofilamenta lekka, makroporowa z możliwością docinania, waga 44 mg/m² w rozmiarze15 x15 cm, pakowana po 3 szt.</t>
  </si>
  <si>
    <t>Siatka polipropylenowa monofilamenta lekka  z możliwością docinania, waga 44 mg/m²makroporowa 7,5 x15 cm, pakowane po 3 szt.</t>
  </si>
  <si>
    <t>Siatka polipropylenowa monofilamenta ciężka, makroporowa 25 x 35,5 cm.</t>
  </si>
  <si>
    <t>Siatka polipropylenowa monofilamenta lekka  z możliwością docinania, waga 44 mg/m²makroporowa 30,5 x 30,5 cm.</t>
  </si>
  <si>
    <t>Pakiet nr 8</t>
  </si>
  <si>
    <t>Klipsy tytanowe z zewnętrznym i wewnętrznym żłobieniem, rozm. M/L, kompatybilne z klipsownicą GRENA, którą Zamawiający posiada. Pakowane po 4 i 6 szt w magazynku, 120 szt w opakowaniu. Wielkość i ilość magazynków w ramach ilości w umowie w zależności od zapotrzebowań Zamawiającego</t>
  </si>
  <si>
    <t>op</t>
  </si>
  <si>
    <t>Klipsy tytanowe o przekroju w kształcie litery V, z wewnętrznym żłobieniem stabilizujacym klips w tkance, rozm. M/L, kompatybilne z klipsownicą Piling Weck, którą Zamawiający posiada. Pakowane w magazynek z taśmą po 6 i 10 szt, 120 szt w opakowaniu. Wielkość i ilość magazynków w ramach ilości w umowie w zależności od zapotrzebowań Zamawiającego</t>
  </si>
  <si>
    <t>Klipsy polimerowe niewchłanialne w rozm. L, XL kompatybilne z klipsownicą GRENA. Pakowane po 4 i 6 szt w magazynku z taśmą samoprzylepną, pakowane po 120 szt w opakowaniu. Wielkość i ilość magazynków w ramach ilości w umowie w zależności od zapotrzebowań Zamawiającego</t>
  </si>
  <si>
    <t>Pakiet nr 9</t>
  </si>
  <si>
    <t>Serweta  do przechwytywania płynów w kształcie stożka z częścią podpośladkową dł. 35cm, całkowita dł. 113cm, jałowa, wysterylizowana EO. Na opakowaniu centralnym etykieta z dwiema nalepkami z nr serii, datą ważności, nazwą producenta, służącą do wklejenia dokumentacji. Serweta zapakowana w torebkę papierowo-foliową. Wytrzymałość laminatu dwuwarstwowego na rozciąganie na sucho 75N/5cm i mokro 80N/5cm. Odporność na przenikanie cieczy 250cm H2O. Laminat o drapowanej powierzchni, 56g/m2. Zgodnie z odpowiedzami zaof. serwetę z kieszenią  o rozm. 113 x 90 cm, jałową, wysterylizowaną EO, wytrzymałość laminatu dwuwarstwowego na rozciąganie na sucho i mokro: 150 kPa wg normy PN-EN  13 938-1.</t>
  </si>
  <si>
    <t>Zestaw sterylny do usuwania szwów zawierający: 6 tupferów 20x20mm, 2 rękawiczki lateksowe bezpudrowe rozm. M, Penseta anatomiczna metalowa wielkości 10-12cm, Nożyczki metalowe wielkości 10-12cm, 2 naklejki samoprzylepne dołączane do dokumentacji pacjenta zawierające nr LOT, REF, oznaczeniem producenta i sterylność materiału*</t>
  </si>
  <si>
    <t>Kieszeń na płyny, jałowa z kształtką,1-komorowa wykonana z mocnej folii,roz.40x30cm</t>
  </si>
  <si>
    <t>Elektroda neutralna jednorazowa dzielona</t>
  </si>
  <si>
    <t>Kabel monopolarnyVIO, ICC, ACC do intrumentów laparoskopowych do cięcia i koagulacji</t>
  </si>
  <si>
    <t>Uchwyt elektrod monopolarnych z 2 przyciskami, VIO, ICC, ACC STANDARD, z kablem przyłączeniowym dł. 4m</t>
  </si>
  <si>
    <t>Elektroda nożowa, prosta 3,4 x 24 mm wielorazowa</t>
  </si>
  <si>
    <t>Elektroda nożowa, prosta 0,4 x 10 mm, dł. 100 mm, do głębokich jam ciała</t>
  </si>
  <si>
    <t xml:space="preserve">Kleszczyki laparoskopowe BiClamp Laparoskopowe, typu Maryland, okładki radełkowane, płaszcz o średnicy 5mm, długość 340mm, kompatybilne z diatermią VAIO 300 D
</t>
  </si>
  <si>
    <t xml:space="preserve">Nożyki bipolarne laparoskopowe, końcówki Micro średnica 5 mm, długość 350 mm
</t>
  </si>
  <si>
    <t>Elektroda haczykowata laparoskopowa, okrągła, monopolarna, płaszcz izolowany Ø 5mm, dł. 320 mm, pokryta powloką nieprzywierającą</t>
  </si>
  <si>
    <t>Elektroda pętlowa, prosta Ø 10mm, wolfranowa dł. 130 mm - 135 mm</t>
  </si>
  <si>
    <t>Elektroda pętlowa, prosta Ø 15mm, wolfranowa dł. 130mm - 135mm</t>
  </si>
  <si>
    <t>Elektroda pętlowa, prosta Ø 20mm, wolfranowa dł. do 140mm</t>
  </si>
  <si>
    <t>Elektroda neutralna niedzielona wielorazowa silkonowa do diatermii</t>
  </si>
  <si>
    <t>Elektroda kulkowa, prosta ø4 mm, dł do 40mm</t>
  </si>
  <si>
    <t>Pinceta bipolarna, prosta,tip 1mm dł. 19 cm</t>
  </si>
  <si>
    <t>Kabel do instr. bipolarnych, dł. 5 m</t>
  </si>
  <si>
    <t>11.</t>
  </si>
  <si>
    <t>12.</t>
  </si>
  <si>
    <t>13.</t>
  </si>
  <si>
    <t>14.</t>
  </si>
  <si>
    <t>15.</t>
  </si>
  <si>
    <t>16.</t>
  </si>
  <si>
    <t>17.</t>
  </si>
  <si>
    <t>Pakiet nr 10 - Różne produkty medyczne</t>
  </si>
  <si>
    <t>Pakiet nr 11</t>
  </si>
  <si>
    <t xml:space="preserve">Elektroda monopolarna typu hak „L”Długość 33 cm, średnica 5 mm.
Trzon pokryty antyrefleksyjną izolacją. Kocówka preparująca zaopatrzona dodatkowo wzmocniona syntetyczną izolacją. Uchwyt zaopatrzony w męskie gniazdo monopolarne . 
</t>
  </si>
  <si>
    <t xml:space="preserve">Uniwersalna kaniula o średnicy 11 mm i długości 100 mm kompatybilna z trokarami optycznym, ostrzowym i bezostrzowym
Przezierna kaniula z podwójną uszczelką, stałą w kaniuli, druga w zdejmowalnym porcie posiadająca syntetyczna osłonę zabezpieczającą przed jej uszkodzeniem.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
</t>
  </si>
  <si>
    <t xml:space="preserve">Uniwersalna kaniula o średnicy 5 mm i długości 100 mm kompatybilna z trokarami optycznym, ostrzowym i bezostrzowym o średnicy 5 mm.
Przezierna kaniula z podwójną uszczelką.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
</t>
  </si>
  <si>
    <t>Pakiet nr 12</t>
  </si>
  <si>
    <t>Pakiet nr 13</t>
  </si>
  <si>
    <t>Pakiet nr 14</t>
  </si>
  <si>
    <t>Czepki operacyjne w kształcie chełmu, zapewniający pełną ochronęgłowy i szyi, wiązany na troki wokół szyi. Szczególnie odpowiedni dla męższczyzn z brodą. W części przedniej wszyta wstawka pochłaniająca pot. Czepek wykonany z włókniny wiskozowej o garamaturze 25g/m2. Pakowany po 100 szt w opakowaniu</t>
  </si>
  <si>
    <t>Taśmy samoprzylepne o wymiarach 10 x 50cm pakowane a ' 2 szt.</t>
  </si>
  <si>
    <t>Serwety na stolik MAYO. W kształcie worka z zewnętrzną warstwą  z chłonnej włókniny o wymiarach 80 x 145cm, gramatura podstawowa 92 g/m2, gramatura folii PE min. 56 g/m2, folia piaskowana - ułatwienie nakładania worka, obłożenie złożone teleskopowe</t>
  </si>
  <si>
    <t>Serweta samoprzylepna wykonana z dwuwarstwowej, pełnobarierowej włókniny zgodnej z normą EN 13795 1,2,3 o gramaturze 54 g/m2. Jedną z warstw stanowi folia PE. Chłonność warstwy zewnętrznej min. 440%. Odporność na penetrację płynów &gt;200cm H2O oraz odporność na rozerwanie &gt;290kPa. Rozmiar  150 x 240cm / dopuszczono możliwość zaoferowania jałowej serwety operacyjnej wykonanej z włókniny dwuwarstwowej (włóknina polipropylenowa + folia polietylenowa) nieprzemakalnej o gramaturze 55 g/m2 (96,108szt)</t>
  </si>
  <si>
    <t xml:space="preserve">Serweta samoprzylena 45 x75 cm, wykonana z dwuwarstwowej, pełnobarierowej włókniny polipropylenowej zgodnej z normą EN 13795 1.2.3 o gramaturze 55 g/m². Jedną z warstw materiału stanowi folia PE. Chłonność warstwy zewnętrznej 450%. Serwetę cechuje wysoka odporność na penetrację płynów zgodnie z EN 20811 &gt; 150cm H₂O oraz odporność na rozerwanie &gt;290kPa zgodnie z EN 13938-1. </t>
  </si>
  <si>
    <t>Uchwyt velcro typu rzep, 2 cm x 23 cm</t>
  </si>
  <si>
    <t>Pakiet nr 15</t>
  </si>
  <si>
    <t>Pakiet nr 16</t>
  </si>
  <si>
    <t>Pakiet nr 17</t>
  </si>
  <si>
    <t>Pakiet nr 18</t>
  </si>
  <si>
    <t>Koszula dla położnic wykonana z włókniny SMS o gramaturze max 35 g/m2, z krótkim rekawem w kolorze niebieskim, wycięciem przy szyji w Y umożliwiajace karmienie z wiązanie na toczki, ozcięta z tyłu na całej długości, wiazana w pasie w rozmiarach M (obwód w pasie 142 cm) , S (obwód w pasie 136 cm) długość 110 cm . Rozmiar wg bieżacego zapotrzebowania Zamawiającego</t>
  </si>
  <si>
    <t xml:space="preserve">Klem BiClamp 150 zakrzywiony 23° , okładki gładkie dł. 150 mm z kable3m przyłączeniowym dł 4 mb. I wtyczką MF z powłoką ceramiczną </t>
  </si>
  <si>
    <r>
      <t>Klem BiClamp 201 T, zakrzywiony 18</t>
    </r>
    <r>
      <rPr>
        <sz val="9"/>
        <rFont val="Calibri"/>
        <family val="2"/>
        <charset val="238"/>
      </rPr>
      <t>°, gładki, długość 200mm</t>
    </r>
  </si>
  <si>
    <r>
      <t>Klem BiClamp 280, zakrzywiony 25</t>
    </r>
    <r>
      <rPr>
        <sz val="9"/>
        <rFont val="Calibri"/>
        <family val="2"/>
        <charset val="238"/>
      </rPr>
      <t>°, gładki, długość 280mm</t>
    </r>
  </si>
  <si>
    <t>Pakiet nr 19</t>
  </si>
  <si>
    <t>Zestaw do szynowania moczowodów typ D-J niesterowalny soft. W skład zestawu wchodzą: cewnik otwarty od strony pęcherza  CH 4,7; atraumatyczna pętla pęcherzowa, drenaż max. 6 miesięcy, wykonany z poliuretanu alifatycznego, widoczny w promieniach RTG. długość 28cm, popychacz dł. 70cm, prowadnik powleczony teflonem dł. 120-125cm, zacisk</t>
  </si>
  <si>
    <r>
      <t>Sterylna, oddychająca, antystatyczna, matowa, z folii poliestrowej o grubości 0,025 mm, z akrylowym klejem zawierającym jodofor, z którego uwalniany jest jod cząsteczkowy o działaniu bakteriobójczym, opakowanie indywidualne z folii aluminiowej, dodatkowy papier w opakowaniu chroniący folię przed uszkodzeniem, duże części nieprzylepne z 2 stron folii oraz papier zabezpieczający z oznaczeniem końca folii stosowane podczas aplikacji. Wyrób medyczny klasy III ((</t>
    </r>
    <r>
      <rPr>
        <sz val="9"/>
        <color rgb="FF3A3A3A"/>
        <rFont val="Arial"/>
        <family val="2"/>
        <charset val="238"/>
      </rPr>
      <t>4 reguła specjalna klasyfikacji jako reguła 13).</t>
    </r>
    <r>
      <rPr>
        <sz val="9"/>
        <color theme="1"/>
        <rFont val="Arial"/>
        <family val="2"/>
        <charset val="238"/>
      </rPr>
      <t xml:space="preserve"> Osobny certyfikat CE jednostki notyfikowanej. Rozmiar 44x35 cm (część przylepna 34x35 cm)</t>
    </r>
  </si>
  <si>
    <t>Pakiet nr 20</t>
  </si>
  <si>
    <t>Wielkość opakowania handlowego</t>
  </si>
  <si>
    <t xml:space="preserve">Nożyczki Metzenbaum z trzonem o średnicy 5 mm, długości 33 cm -45 cm, szczękach 18 mm.Rotacja trzonu 360 stopni, prawo i lewostronna, Rękojeść zaopatrzona w prostopadłe do jej górnej powierzchni męskie gniazdo. Trzon pokryty antyrefleksyjną izolacją. Szczęki wykonane z wtryskowo giętej medycznej stali nierdzewnej, ręcznie ostrzone na całej długości szczęk, umożliwiające cięcie na ich całej długości jak również dystalnie oraz proksymalnie.
</t>
  </si>
  <si>
    <t>Jednorazowa końcówka noża harmonicznego dł. 17 cm. Końcówka posiada dwa przyciski aktywujące max i min. Końcówka z wbudowaną adaptacyjną technologią tkankową umożliwiającą generatorowi identyfikowanie i monitorowanie instrumentu podczas jego użycia, co pozawala generatorowi modulować i zmniejszać moc wyjściową, a także generować zwrotne sygnały dźwiękowe dla użytkownika, stosownie do potrzeb. Kształt uchwytu nożycowy, możliwość cięcia i koagulacji. Aktywne zakrzywione ostrze o długości 16mm.</t>
  </si>
  <si>
    <t>Ostrza endoprotezoplastyczne: 
- jednorazowe, strylne, pakowane w podwójne opakowanie,
- ostrze kompatybilne z piłami oscylacyjnymi Stryker System 5-7,
- krawędź tnąca podzielona na dwie części z przstrzenią do ewakuacji opiłków kostnych z linii cięcia,
- wymiary szerokość "X" długość "X". Do wyboru z katalogu wykonawcy.</t>
  </si>
  <si>
    <t>Ostrze do mikropił 
- jednorazowe, strylne, pakowane w podwójne opakowanie,
- ostrze kompatybilne z piłami oscylacyjnymi Stryker System CD, CORE, Remb,
- wymiary szerokość "X" długość "X". Do wyboru z katalogu wykonawcy .</t>
  </si>
  <si>
    <t>Ostrze kaniotomu 10 mm: 
- ostrze proste 12 x 1.5 mm,
- kompatybilne z posiadanym kaniotomem.</t>
  </si>
  <si>
    <t>Ostrze Elite do nasadek prostych i kątowych: 
- wiertła stalowe i diamentowe,
- możliwość wysunięcia ostrza co najmniej w 2 pozycjach, 
- jednorazowe, sterylne, podwójnie pakowane,
- wymiary do wyboru przez Zamawiającego.</t>
  </si>
  <si>
    <t>Ostrze do trepanacji:
- jednorazowe sterylne, 
- ostrze trepanu 14/11 mm,
- kompatybilne z posiadanym perforatorem, 
- Ostrze wyposażone w sprzęgło.</t>
  </si>
  <si>
    <t>Pakiet nr 21</t>
  </si>
  <si>
    <t xml:space="preserve">Trokar bezostrzowy 5` mm, długość 100 mm:
Jednorazowy trokar o średnicy 5 mm i długości 100 mm,  z karbowaną kaniulą. Obturator posiada kierunkową, stożkową końcówkę zaopatrzona w dwa separatory tkankowe. Czytelna oznaczenie średnicy na obturatorze i porcie kaniuli. Podwójna uszczelka.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
</t>
  </si>
  <si>
    <t xml:space="preserve">Zestaw narzędzi w jednym sterylnym opakowaniu składający się z: 
-Elektrody monopolarna typu hak „L” Długość 33 cm, średnica 5 mm. Trzon pokryty antyrefleksyjną izolacją. Kocówka preparująca zaopatrzona dodatkowo wzmocniona syntetyczną izolacją. Uchwyt zaopatrzony w męskie gniazdo monopolarne.1 szt
-Nożyczek Metzenbaum z trzonem o średnicy 5 mm, długości 33 cm, szczękach 18 mm. Rotacja trzonu 360 stopni, prawo i lewostronna, Rękojeść zaopatrzona w prostopadłe do jej górnej powierzchni męskie gniazdo. Trzon pokryty antyrefleksyjną izolacją. Szczęki wykonane z wtryskowo giętej medycznej stali nierdzewnej,  umożliwiające cięcie na ich całej długości oraz dystalnie i proksymalnie.1 szt
-Trokara bezostrzowego 11` mm, długość 100 mm ze zdejmowalnym portem wraz z uszczelką, z karbowaną kaniulą. Biały obturator posiada kierunkową, stożkową końcówkę zaopatrzona w dwa separatory tkankowe, Czytelne oznaczenie średnicy na obturatorze i porcie kaniuli Podwójna uszczelka; stała w kaniuli, druga w zdejmowalnym porcie posiadająca syntetyczna osłonę zabezpieczająca przed jej uszkodzeniem, uniwersalna redukcja umożliwia stosowanie narzędzi 5-11 mm.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znacznikiem. 1 szt
-Trokara bezostrzowego 5 mm, o długości 100 mm Jednorazowy trokar o średnicy 5 mm i długości 100 mm,  z karbowaną kaniulą. Biały obturator posiada kierunkową, stożkową końcówkę zaopatrzoną w dwa separatory tkankowe. Czytelne oznaczenie średnicy na obturatorze i porcie kaniuli Podwójna uszczelka; stała w kaniuli, druga w  porcie posiadająca syntetyczna osłonę zabezpieczająca przed jej uszkodzeniem, umożliwiająca stosowanie narzędzi o średnicy 5 mm. Port trokara posiada koncentryczne wgłębienie, ułatwiające wprowadzania narzędzi. Dwustopniowy zawór do insuflacji (insuflacja-stop, z pośrednią pozycją . 2 szt
- Bezpiecznego trokar typu Hasson o średnicy 11 mm  długość 100 mm z gładką kaniulą, zaopatrzoną w tępy, bezpieczny obturator; specjalny mechanizm pozwalający na fiksację kaniuli w powłokach za pomocą nici; umożliwiający regulowana śródoperacyjnie głębokość osadzenia kaniul; mechanizm posiada zintegrowaną blokadę fiksacji kaniuli. Podwójna uszczelka, stała w kaniuli, druga w porcie posiadająca syntetyczna osłonę zabezpieczającą przed jej uszkodzeniem, umożliwiająca stosowanie narzędzi o średnicy 5 mm. Port trokara z koncentrycznym wgłębieniem, ułatwiającym wprowadzanie narzędzi. Dwustopniowy zawór do insuflacji (insuflacja-stop, z pośrednią pozycją półotwarcia/zamknięcia). Kaniula,  zakończona  skośnym ścięciem, oznaczonym czarnym liniowym znacznikiem. 1 szt
-Dyssektora Merylnad – zakrzywionego Rękojeść „typu” wielorazowego, średnica 5 mm długość 33 cm,  możliwość podłączenia diatermii monopolarnej do gniazda męskiego na grzbietowej powierzchni preparatora, trzon izolowany antyrefleksyjną powłoką, 360 stopniowa rotacja prawo i lewostronna.1 szt.
-kleszcze chwytające typu „clinch” zaciskowe- agresywne. Rękojeść typu „ wielorazowego” ze stopniowalnym mechanizmem zapadkowym, umożliwiającym zaciskowe zamykanie szczek. Rękojeść posiada funkcję stałego wyłączenia mechanizmu zapadkowego i jego przywrócenia. Trzon, średnica 5 mm, długość 33 cm, możliwość podłączenia diatermii monopolarnej do gniazda męskiego na grzbietowej powierzchni graspera, trzon izolowany antyrefleksyjną powłoką, 360 stopniowa rotacja prawo i lewostronna. 1 szt
-kleszcze jelitowe, - bardzo delikatne. Długość szczęk 17 mm, maksymalne rozwarcie 23 mm. Rękojeść typu „ wielorazowego” ze stopniowalnym mechanizmem zapadkowym, umożliwiającym zaciskowe zamykanie szczek. Rękojeść posiada funkcję stałego wyłączenia mechanizmu zapadkowego z funkcją jej czasowego przywrócenia Trzon, średnica 5 mm, długość 33 cm, możliwość podłączenia diatermii monopolarnej do gniazda męskiego na grzbietowej powierzchni graspera, trzon izolowany antyrefleksyjną powłoką, 360 stopniowa rotacja prawo i lewostronna. Narzędzie współpracuje z generatorami elektrochirurgicznymi trybie monopolarnym w ustawieniu cięcie lub koagulacja, spełniającymi normy bezpieczeństwa IEC 60601-1, IEC 60601-1-2 and IEC 60601-2-2, Materiały użyte do produkcji są wolne od związków DEPH oraz latexu. 1 szt
</t>
  </si>
  <si>
    <t xml:space="preserve">Bezpieczny trokar typu Hasson o średnicy 11 mm i 12 mm, długość 100 mm:
Jednorazowy trokar o średnicy 11 mm lub 12  mm i długości 100 mm,  z gładką kaniulą, zaopatrzona a tępy, bezpieczny obturator.  Trokar zaopatrzony w specjalny mechanizm pozwalający na fiksację kaniuli w powłokach za pomocą nici; umożliwiający regulowana śródoperacyjnie głębokość osadzenia kaniul; mechanizm posiada zintegrowaną blokadę fiksacji kaniuli. Podwójna uszczelka, stała w kaniuli, druga w porcie posiadająca syntetyczna osłonę zabezpieczającą przed jej uszkodzeniem, umożliwiająca stosowanie narzędzi o średnicy 5 mm. Port trokara posiada koncentryczne wgłębienie, ułatwiające wprowadzania narzędzi. Dwustopniowy zawór do insuflacji (insuflacja-stop, z pośrednią pozycją półotwarcia/zamknięcia). Kaniula,  zakończona  skośnym ścięciem, oznaczonym czarnym liniowym znacznikiem.
</t>
  </si>
  <si>
    <t xml:space="preserve">Jednorazowy trokar o średnicy 11 mm i długości 100 mm,  z karbowaną kaniulą.
Obturator posiada kierunkową, stożkową końcówkę zaopatrzona w dwa separatory tkankowe. Czytelna oznaczenie średnicy na obturatorze i porcie kaniuli. Port i kaniula posiada znaczniki prawidłowego składania. Podwójna uszczelka; stała w kaniuli, druga w zdejmowalnym porcie posiadająca syntetyczna osłonę zabezpieczająca przed jej uszkodzeniem.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
</t>
  </si>
  <si>
    <t xml:space="preserve">Czyścik do elektrod </t>
  </si>
  <si>
    <t>18.</t>
  </si>
  <si>
    <t>19.</t>
  </si>
  <si>
    <t>20.</t>
  </si>
  <si>
    <t>Klipsy tytanowe o kształcie podkowy, z zewnętrznym i wewnętrznym żłobieniem,   rozmiary S, M , pakowane w zasobniki po 10 sztuk w magazynku, 1 opakowanie =20 magazynków czyli 200 szt klipsów (dla rozmiarów S i M)</t>
  </si>
  <si>
    <t>Klipsy tytanowe o kształcie podkowy, z zewnętrznym i wewnętrznym żłobieniem,   rozmiar ML , pakowane w zasobniki po 10sztuk w magazynku, 1 opakowanie =15 magazynków czyli 150 szt klipsów (dla rozmiaru ML)</t>
  </si>
  <si>
    <t>Zamawiający wymaga aby wszystkie zaoferowane klipsy posiadały samoprzlepne wklejki do kartoteki pacjenta określające nazwę klipsa, producenta, nr katalogowy, nr serii i datę ważności</t>
  </si>
  <si>
    <t>UWAGA do pakietu nr 8:</t>
  </si>
  <si>
    <t>Pakiet nr 22</t>
  </si>
  <si>
    <t>Pakiet nr 23</t>
  </si>
  <si>
    <t xml:space="preserve">Jednorazowa osłona na podłokietnik stołu operacyjnego. O długości 76 szerokości 33 Posiadająca opaski o regulowanej średnicy, pozwalające na utrzymywanie przedramienia pacjenta.  </t>
  </si>
  <si>
    <t>Mata na podłogę, o dużej wchłanialności (minimum 1,5l) płynów, z możliwością przytwierdzania do podłogi.  O wymiarach 81 (+/-1) cm na 121cm (+/-1). Pakowane po 50sztuk.</t>
  </si>
  <si>
    <t>Ostrza do strzygarki kompatybilne ze stzygarką 3M model 9660 CHANGER</t>
  </si>
  <si>
    <t>Ostrza do strzygarek 3M nr 9681, które zamawiający posiada</t>
  </si>
  <si>
    <t>Jakość</t>
  </si>
  <si>
    <t>Stapler okrężny zakrzywiony z łamanym niskoprofilowym kowadełkiem po aktywacji i automatyczną siłą docisku tkanki rozmiar 21, 25, 28 i 31 mm, wysokość otwartej zszywki 408 mm. Stapler winien posiadać jedną lub dwie dżwignie spustowe. Zamawiający określi rozmiar staplera przy składaniu zamówienia cząstkowego.</t>
  </si>
  <si>
    <t>z jedną dźwignią - 0 pkt. z dwoma dźwigniami - 30 pkt.</t>
  </si>
  <si>
    <t>Koszula pacjenta wykonana z chłonnej, miękiej przyjemnej w dotyku włókniny Spunlace o gramaturze od 35g/m2 do 45g/m2 w kolorze białym, wkłdana przez głowę z krótkim rękawem, wymiary ok..80 cm x 90 cm</t>
  </si>
  <si>
    <t>45g/m2 - 30 pkt. 35g/m2 - 0 pkt.</t>
  </si>
  <si>
    <t>Odważka kostna Hohmann, szer.18mm, długość 240 do 250 mm, lekko zagięta z dwoma otworami na uchwycie</t>
  </si>
  <si>
    <t>długość 240mm - 30 pkt. powyżej 240mm - 0 pkt.</t>
  </si>
  <si>
    <t>Kościotrzymacz Ulrich fig.3, zagięty, dł. Od 270mm do 280mm, z mocowaniem gwintowym regulującym szerokość rozwarcia bransz, z branszami żłobionymi</t>
  </si>
  <si>
    <t>długość 280mm - 30 pkt. poniżej 280mm - 0 pkt.</t>
  </si>
  <si>
    <r>
      <t>Sterylna, oddychająca, antystatyczna, matowa, z folii poliestrowej o grubości 0,025 mm, z akrylowym klejem zawierającym jodofor, z którego uwalniany jest jod cząsteczkowy o działaniu bakteriobójczym, opakowanie indywidualne z folii aluminiowej, dodatkowy papier w opakowaniu chroniący folię przed uszkodzeniem, duże części nieprzylepne z 2 stron folii oraz papier zabezpieczający z oznaczeniem końca folii stosowane podczas aplikacji. Wyrób medyczny klasy III ((</t>
    </r>
    <r>
      <rPr>
        <sz val="9"/>
        <color rgb="FF3A3A3A"/>
        <rFont val="Arial"/>
        <family val="2"/>
        <charset val="238"/>
      </rPr>
      <t>4 reguła specjalna klasyfikacji jako reguła 13).</t>
    </r>
    <r>
      <rPr>
        <sz val="9"/>
        <color theme="1"/>
        <rFont val="Arial"/>
        <family val="2"/>
        <charset val="238"/>
      </rPr>
      <t xml:space="preserve"> Osobny certyfikat CE jednostki notyfikowanej. Rozmiar 66x60 cm (część przylepna 56x60 cm lub 60x64)</t>
    </r>
  </si>
  <si>
    <t>rozmiar części przylepnej 56x60cm - 30pkt. rozmiar 60x64cm - 0 pkt.</t>
  </si>
  <si>
    <t>Sterylna, częściowo wchałanialna siatka separująca z obrzeżem służącym do jej mocowania (krawędzie obwodowe fabrycznie złożone):przeznaczona do leczenia przepuklin i innych ubytków struktur powięziowych; składająca się z mikroporowatej dzianej siatki z włókien polipropylenowych i polidioksanonowych, laminowanej wchłanialnym filmem z poliglekapronu 25: dodatkowe, wchłanialne, dodatkowo barwione włókna polidioksanonowe wplecione  w siatkę jako znacznik ułatwiający orientację. Rozmiar w zakresie 23x33 cm do  25x36 cm</t>
  </si>
  <si>
    <t>rozmiar 25x36cm - 30 pkt, rozmiar 23x33cm - 0 pkt.</t>
  </si>
  <si>
    <t>Oksydowana regenerowana celuloza. Czas wchłaniania do 14 dni. pH 2,5-3,5 oraz bakteriobójczość wobec szczepów MRSA, VPR, PRSP. Rozmiar w zakresie 10cm x 20cm lub 12x22cm</t>
  </si>
  <si>
    <t>rozmiar 10x20cm - 30 pkt. rozmiar 12x22cm - 0 pkt.</t>
  </si>
  <si>
    <t xml:space="preserve">Zestaw serwet do artroskopii kolana, jałowy,
Skład:
1 x serweta samoprzylepna o wymiarach 200 cm x 320 cm lub 180x300cm z otworem samouszczelniającym się o wymiarach 6 cm x 8 cm wykonana z hydrofobowej włókniny trójwarstwowej typu SMS o gramaturze 50 g/m2, w strefie krytycznej wyposażona we wzmocnienie wysokochłonne o gramaturze 80 g/m2, zintegrowana z organizatorami przewodów. Łączna gramatura serwety w strefie krytycznej 130 g/m2
2 x ręcznik chłonny o wymiarach 30 cm x 30 cm wykonany z włókniny typu spunlace  o gramaturze 45 g/m2
1 x osłona na przewody o wymiarach 14 cm x 250 cm, wyposażona w końcówkę z perforacją, kartonik ułatwiający aplikację oraz dwie taśmy przylepne. Osłona wykonana z transparentnej folii PE o gramaturze 50 g/m2.
1 x serweta elastyczna osłona na kończynę o wymiarach 30 cm x 60 cm
1 x wzmocniona osłona (serweta) na stolik Mayo o wymiarach 80 cm x 140 cm wykonana z folii PE o gramaturze 50 g/m2 oraz włókniny chłonnej w obszarze wzmocnionym o wymiarach 60 cm x 140 cm, łączna gramatura w strefie wzmocnionej 80 g/m2. Osłona w postaci worka w kolorze czerwonym, składana teleskopowo z zaznaczonym kierunkiem rozwijania.
1 x serweta wzmocniona na stół instrumentalny stanowiąca owinięcie zestawu o wymiarach 150 cm x 190 cm, wykonana z warstwy nieprzemakalnej o gramaturze 35 g/m2 oraz włókninowej warstwy chłonnej o gramaturze 28 g/m2. Łączna gramatura w strefie chłonnej - 63 g/m2.
Wszystkie składowe zestawu zawinięte w dodatkową serwetę 2-warstwową, celulozowo - foliową o gramaturze 54g/m2 i chłonności 180%,  stanowiącą pierwsze, zewnętrzne owinięcie zestawu.
Zestaw sterylizowany radiacyjnie. Opakowanie TYVEC wyposażone w informację o kierunku o twierania oraz 4 etykiety samoprzylepne typu TAG służące do archiwizacji danych. Na każdej etykiecie samoprzylepnej,  znajdują się następujące informacje : numer ref., data ważności, nr serii, dane wytwórcy oraz kod kreskowy. Dodatkowo serweta stanowiąca owinięcie zestawu posiada taśmę mocującą do stołu instrumentalnego i naklejkę służącą jako zamknięcie zestawu. Spełnia wymogi aktualnej normy PN-EN 13795.
</t>
  </si>
  <si>
    <t>wymiar serwety 200x320cm - 30pkt. Wymiar serwety poniżej 200x320 - 0pkt.</t>
  </si>
  <si>
    <t>Siatka polipropylenowa monofilamenta ciężka, makroporowa rozmiar 7,5 x15 cm lub 8x12 cm, pakowane po 3 szt.</t>
  </si>
  <si>
    <t>rozmiar 7,5 x 15 cm - 30 pkt. rozmiar 8x12cm - 0 pkt.</t>
  </si>
  <si>
    <t>Klipsownice do klipsów tytanowych do chirurgii otwartej, kompatybilne z klipsami o kształcie podkowy, długość w zakresie 20-22cm, pasujące do klipsów w rozmiarze S</t>
  </si>
  <si>
    <t>Klipsownice do klipsów tytanowych do chirurgii otwartej, kompatybilne z klipsami o kształcie podkowy, długość w zakresie 20-22cm, pasujące do klipsów w rozmiarze M</t>
  </si>
  <si>
    <t>Klipsownice do klipsów tytanowych do chirurgii otwartej, kompatybilne z klipsami o kształcie podkowy, długość w zakresie 20-22cm, pasujące do klipsów w rozmiarze ML</t>
  </si>
  <si>
    <t>długość klipsownicy 20 cm - 30 pkt. powyżej 20cm - 0 pkt.</t>
  </si>
  <si>
    <t>Podkład higieniczny celulozowy ze skrzydłami lub bez skrzydeł włókninowymi rozm. 90 x 170, pakowane po 30 szt</t>
  </si>
  <si>
    <t>ze skrzydłami - 30 pkt. bez skrzydeł - 0 pkt.</t>
  </si>
  <si>
    <t>Kabel przyłaczeniowy do elektrody neutralnej dzielonej i nie dzielonej VIO, ICCE dł . W zakresie 3,5m do 4,0 m</t>
  </si>
  <si>
    <t>dłygość kabla 4,0m - 30 pkt. długość poniżej 4,0m - 0 pkt.</t>
  </si>
  <si>
    <t>długość 130mm - 30 pkt. długośc powyżej 130mm - 0 pkt.</t>
  </si>
  <si>
    <t>Kleszcze jelitowe, - bardzo delikatne. Długość szczęk w zakresie od 17 mm do 20mm, maksymalne rozwarcie 23 mm. Rękojeść typu „ wielorazowego” ze stopniowalnym mechanizmem zapadkowym, umożliwiającym zaciskowe zamykanie szczek. Rękojeść posiada funkcję stałego wyłączenia mechanizmu zapadkowego z funkcją jej czasowego przywrócenia Trzon, średnica 5 mm, długość 33 cm, możliwość podłączenia diatermii monopolarnej do gniazda męskiego na grzbietowej powierzchni graspera, trzon izolowany antyrefleksyjną powłoką, 360 stopniowa rotacja prawo i lewostronna. Narzędzie współpracuje z generatorami elektrochirurgicznymi trybie monopolarnym w ustawieniu cięcie lub koagulacja, spełniającymi normy bezpieczeństwa IEC 60601-1, IEC 60601-1-2 and IEC 60601-2-2, Materiały użyte do produkcji są wolne od związków DEPH oraz latexu.</t>
  </si>
  <si>
    <t>Długość szczęk 17mm - 30 pkt. Długość szczę k powyżej 17mm - 0 pkt.</t>
  </si>
  <si>
    <t>Jednorazowy jałowy uniwersalny fartuch operacyjny, wzmocniony, pełnobarierowy wykonany  z włókniny SMMMS, pięciowarstwowy, posiadający miękkie poliestrowe mankiety (min. 7 cm) nie powodujące ucisku na skórę, podwójny szew na szerokich rękawach, zapewniających swobodę ruchów. Fartuch o gramaturze od 35g/m2 do 40g/m2, przy szyi zapinany na rzep, w pasie wiązany na trok. Posiadający przepuszczające powietrze wzmocnienia z laminatu w części przedniej i na rękawach o gramaturze 50g/m2. Fartuch wyposażony w 2 troki zewnętrzne i 2 wewnętrzne, troki zewnętrzne połączone kartonikiem. fartuch złożony w sposób zapewniający zachowanie sterylności z przodu i z tyłu operatora. Odporność na przenikanie cieczy . 100cm H2O
odporność na rozerwanie na sucho 200kPa
odporność na rozerwanie na mokro 200kPa
IB- 6,0 Produkt sterylny, pakowany w sposób gwarantujący aseptyczny sposób aplikacji. Zapakowany w opakowanie pośrednie kartonowe - dyspenser z perforowanym jednym brzegiem oraz karton transportowy (zawiera etykietę produktu) - w celu zapewnienia bezpieczeństwa transportu i przechowywania w warunkach operacyjnego. Na opakowaniu minimum 4 repozycjonowalne etykiety samoprzylepne zawierające numer katalogowy, serię datę ważności oraz informację o producencie służące do archiwizacji danych. roz M-XXL</t>
  </si>
  <si>
    <t>Gramatura 35g/m2 - 30 pkt. Gramatura powyżej 35g/m2 - 0 pkt.</t>
  </si>
  <si>
    <t>Serweta jałowa,niebieska,z włókniny typu TMS 35g/m2, wysterylizowana parą wodną,na opakowaniu podwójna metka z nr serii,datą ważności,nazwą producenta, Roz. 45cm x 40cm lub 45cm x 45cm  / dopuszczono możliwość zaoferowania jałowej serwety operacyjnej wykonanej z włókniny dwuwarstwowej (włóknina polipropylenowa + folia polietylenowa) nieprzemakalnej o gramaturze 55 g/m2  o wymiarach 37,5cm x 45cm w kolorze zielonym sterylizowana tlenkiem etylenu</t>
  </si>
  <si>
    <t>Rozmiar serwety 45x40cm - 30pkt. Powyżej 45x 40cm - 0 pkt.</t>
  </si>
  <si>
    <t>Zestaw do dezynfekcji  pola operacyjnego.  Skład zestawu: 6 x tampon włókninowy (tupfer), wielkość jajka, 1 x kleszczyki plastikowe od 12 do 14 cm.  Opakowanie typu twardy blister.  Wszystkie komponenty zestawu są jednorazowe , sterylne</t>
  </si>
  <si>
    <t>Fartuch jednorazy jałowy chirurgiczny pełnobarierowy zgodny z EN 13795 1-3; z włókniny polipropylenowej typu SMMMS o gramaturze od  40g/m2 do 45g/m2. Rękaw zakończony elastycznym mankietem z dzianiny. Tylne części fartucha zachodzą na siebie. Umiejscowienie troków w specjalnym kartoniku umożliwia zawiązanie ich zgodnie z procedurami postępowania aseptycznego – zachowujemy pełną sterylność tylnej części fartucha. Szwy wykonane techniką ultradźwiękową. Odporność na przesiąkanie płynów materiału stanowiącego wzmocnienia min. 295 cm H2O natomiast   BI =6, Opakowanie jednostkowe z 2 ręcznikami, roz M-XXL</t>
  </si>
  <si>
    <t>Gramatura 40g/m2 - 30 pkt. powyżej 40g/m2 - 0 pkt.</t>
  </si>
  <si>
    <t xml:space="preserve">Igły wielorazowego użytku ze stali chirurgicznej, spiralne (lewa+prawa), </t>
  </si>
  <si>
    <t xml:space="preserve">Taśma do leczenia wysiłkowego nietrzymania moczu u kobiet
Parametry zestawu: materiał polipropylen monofilament, plastikowa osłonka na tasmie- wymóg zapewniwnia sterylności, brak osłonki w środku na odcinku min 1,5 cm; gramatura 48g/m2, </t>
  </si>
  <si>
    <t>Siatka kompozytowa, wewnątrzotrzewnowa, nie przylegająca z możliwością
 bezpośredniego położenia na jelita, miękka, niewchłanialna, 2-warstwowa. 
Z jednej strony wykonana z mikroporowatego politetrafluoroetylenu (ePTFE), 
z drugiej z makroporowatego polipropylenu (PP), grubość 0,55 mm, porowatość 
max 1230 µm, gramatura średnia 108 g/m2, bez kolorowego znacznika, z 
oznaczeniem strony implantacji, dwukierunkowa elastyczność, w roz.14 x 18 cm lub 16 x 20 cm,</t>
  </si>
  <si>
    <t>Rozmiar 14 x 18 cm - 30 pkt. Rozmiar powyżej 14 x 18 cm - 0 pkt.</t>
  </si>
  <si>
    <t xml:space="preserve">Ewakuator laparoskopowy ,poj. od 200 do 210 ml, </t>
  </si>
  <si>
    <t>Ewakuator laparoskopowy, poj. Od 400 do  410 ml,</t>
  </si>
  <si>
    <t>pojemność 200 ml - 30 pkt. powyżej 200 ml - 0 pkt.</t>
  </si>
  <si>
    <t>Prowadnik urologiczny ze stali nierdzewnej pokrywane teflonem, jeden koniec sztywny, drugi elastyczny, końcówka prosta, o średnicy 0,032", długość od 140 do 150 cm</t>
  </si>
  <si>
    <t>długość 150 cm - 30 pkt. poniżej 150 cm - 0 pkt.</t>
  </si>
  <si>
    <t>Prowadnik urologiczny ze stali nierdzewnej pokrywane teflonem, jeden koniec sztywny, drugi elastyczny, końcówka prosta, o średnicy 0,035", długość od 140 do 150 cm</t>
  </si>
  <si>
    <t>Cewnik moczowodowy z zaokrąglonym końcem otwartym, prosty, dł. Od 60 do 70cm, średnica 4Ch, mandryn</t>
  </si>
  <si>
    <t>Długość 70cm - 30 pkt. Długość poniżej 70cm - 0 pkt.</t>
  </si>
  <si>
    <t>Pakiet nr 24</t>
  </si>
  <si>
    <t>Obwód oddechowy jednorazowy do znieczuleń dla dorosłych
Dla wielu pacjentów rozmiar 22m-22m/15F, dł. 160-180 cm, dwie rury z łącznikiem Y dł. 180 cm + 1 ryra z workiem oddechowym o pojemności 1,5 - 2 l.</t>
  </si>
  <si>
    <t xml:space="preserve">Obwód oddechowy jednorazowy do respiratorów dla dorosłych.
Rozmiar 22m/15F, dwuramienny, dlugość 160-180 cm, dwie rury dł. 160-180 cm + łącznik Y z możliwością odłączenia jednej rury od łącznika Y </t>
  </si>
  <si>
    <t>długość rury 180 cm - 30 pkt. długość rury poniżej 180 cm - 0 pkt.</t>
  </si>
  <si>
    <t xml:space="preserve">Układ oddechowy jednorurowy dwuświatłowy o średnicy 22mm, z kolankiem, jednorazowy , bez zawartości ftalanów z eleastycznymi złączami - wydajność ogrzania powietrza wdychanego 4,1 ° C, przy przepływie 10l / min, rura wydechowa do podłaczenia do resspiratora rozciągliwa do 50cm. </t>
  </si>
  <si>
    <t>Adapter dostępu do dróg oddechowych bez ftalanów.</t>
  </si>
  <si>
    <r>
      <rPr>
        <b/>
        <sz val="9"/>
        <rFont val="Arial"/>
        <family val="2"/>
        <charset val="238"/>
      </rPr>
      <t>Rurka intubacyjna bez mankietu.</t>
    </r>
    <r>
      <rPr>
        <sz val="9"/>
        <rFont val="Arial"/>
        <family val="2"/>
        <charset val="238"/>
      </rPr>
      <t xml:space="preserve">
Wykonana z PCV, przezroczysta, ustno-nosowa, częściowow osadzony łącznik, wklęsła gładka końcówka, linia rtg na całej długości skalowana, sterylna, jednorazowego użytku.
Rozmiar:  średnica wewnętrzna 2,0 - 7,0 , w zależności od zapotrzebowania Zamawiającego.</t>
    </r>
  </si>
  <si>
    <r>
      <t xml:space="preserve">Rurka intubacyjna z mankietem wysokoobjętościowym, niskociśnieniowym 
</t>
    </r>
    <r>
      <rPr>
        <sz val="9"/>
        <rFont val="Arial"/>
        <family val="2"/>
        <charset val="238"/>
      </rPr>
      <t>ze znacznikiem głębokości, niebieskim kontrolnym balonem.
Wykonana z PCV, przezroczysta, ustno - nosowa, częściowow osadzony łącznik, wklęsła gładka końcówka, linia RTG na całej długości, skalowana, sterylna, jednoraowego użytku.
Rozmiar: średnica wew. 5,0 - 10,0 mm w zalażności od zapotrzebowania zamawiającego.</t>
    </r>
  </si>
  <si>
    <r>
      <rPr>
        <b/>
        <sz val="9"/>
        <rFont val="Arial"/>
        <family val="2"/>
        <charset val="238"/>
      </rPr>
      <t>Rurka intubacyjna zbrojona</t>
    </r>
    <r>
      <rPr>
        <sz val="9"/>
        <rFont val="Arial"/>
        <family val="2"/>
        <charset val="238"/>
      </rPr>
      <t xml:space="preserve">
Wstępnie wyprofilowana  z mankietem wysokoobjętościowym, niskociśnieniowym ze znacznikiem głębokości, niebieskim kontrolnym balonem. Przezroczysta, trwale połączona z rurką łącznik 15mm, w ścianie rurki spialny drut ze stali nierdzewnej, niebieski mankiet o kształcie wrzecionowatym, linie RTG na całej długosci, skalowana, sterylna, jednorazowego użytku z prowadnicą lub bez prowadnicy.
Rozmiar: średnica wew. 7,0 - 8,0 mm w zależności od zapotrzebowania Zamawiającego.</t>
    </r>
  </si>
  <si>
    <t>z prowadnicą - 30 pkt. bez prowadnicy - 0 pkt.</t>
  </si>
  <si>
    <r>
      <t xml:space="preserve">Rurka Guedel ustno-gardłowa
</t>
    </r>
    <r>
      <rPr>
        <sz val="9"/>
        <rFont val="Arial"/>
        <family val="2"/>
        <charset val="238"/>
      </rPr>
      <t>Przezroczysta lub półprzezroczysta, kodowana kolorystycznie, jednorazowego uzytku, pakowana pojedynczo, sterylna.</t>
    </r>
  </si>
  <si>
    <t>przezroczysta - 30pkt półprzezroczysta - 0 pkt</t>
  </si>
  <si>
    <r>
      <t xml:space="preserve">Rurka tracheostomijna bez mankietu
</t>
    </r>
    <r>
      <rPr>
        <sz val="9"/>
        <color theme="1"/>
        <rFont val="Arial"/>
        <family val="2"/>
        <charset val="238"/>
      </rPr>
      <t>Wykonana z termoplastycznego PCV, miekkie, gładkie przezroczyste skrzydełka szyldu, linia RTG na całej długości rurki, z łącznikiem 15mm, dwie tasiemki do mocowania, bez lateksu, bez ftalanów, sterylna, 
Rozmiar: 5,0; 6,0; 7,0; 8,0; 9,0 w zależności od zapotrzebowania Zamawiającego.</t>
    </r>
  </si>
  <si>
    <r>
      <t xml:space="preserve">Rurka tracheostomijna z mankietem niskociśnieniowym
</t>
    </r>
    <r>
      <rPr>
        <sz val="9"/>
        <rFont val="Arial"/>
        <family val="2"/>
        <charset val="238"/>
      </rPr>
      <t>Balonik kontrolny znakowany rozmiarem rurki, wykonana z termoplastycznego PCV, miękkie, gładkie przezroczyste skrzydełka szyldu, linia RTG na całej długości rurki, prowadnica, dwie tasiemki do mocowania, bez lateksu, bez ftalanów, sterylna.
Rozmiar: 5,0; 6,0; 7,0; 8,0; 9,0 w zależności od zapotrzebowania Zamawiającego.</t>
    </r>
  </si>
  <si>
    <t>Pakiet nr 25 - Rurki intubacyjne</t>
  </si>
  <si>
    <t>Pojemnik Respiflo z wodą sterylną o pojemności 325 - 500 ml z adaptorem.</t>
  </si>
  <si>
    <t>pojemność 325 ml - 30 pkt. pojemność 500 ml - 0 pkt.</t>
  </si>
  <si>
    <r>
      <t xml:space="preserve">Dozownik rotametryczny do tlenu A-21/III, pojedynczy kompatybilny do zamkniętego systemu nawilżania Respiflo
</t>
    </r>
    <r>
      <rPr>
        <sz val="9"/>
        <rFont val="Arial"/>
        <family val="2"/>
        <charset val="238"/>
      </rPr>
      <t>Zakres przepływu 1-15 l/min, mocowany do punktu AGA lub DIN przystosowany do pojemników jednorazowych. Możliwość podłączenia pojemnika Respiflo - jednorazowego lub kompletu nawilżacza z butelką.</t>
    </r>
  </si>
  <si>
    <t>Pojemnik nawilżacz wielorazowy - do dozownika A-21/III</t>
  </si>
  <si>
    <t>Pakiet nr 26 - Różne produkty medyczne</t>
  </si>
  <si>
    <t>Nawilżacz typu "sztuczny nos" - do użytku przy oddechu własnym pacjenta w celu redukcji strat ciepła; ma standardowe wyjście 15 F pasujące do złącza  z rurką trecheostomijną pacjenta ; dwie piankowe części filtrujące HME znajdują się w miejscu zapewniającym integrację podczas kaszlu pacjenta; Pomiedzy piankowymi elemantami jest wolna przestrzeń (przezroczysta obudowa) która pozwala na łatwą identyfikację każdej ponadmiarowej wydzieliny; wyjście do odsysaniajako standard- z klapką zakrywającą lub bez, która może być otwarta bez koniecznosci odłączania filtra od rurki tracheostomijnej, co zapobiega ewentualnym zranieniom pacjenta</t>
  </si>
  <si>
    <t>z klapką zakrywającą - 30 pkt. bez klapki zakrywającej - 0 pkt.</t>
  </si>
  <si>
    <t>Pakiet nr 27 - Nawilżacz</t>
  </si>
  <si>
    <r>
      <t xml:space="preserve">Maska twarzowa
</t>
    </r>
    <r>
      <rPr>
        <sz val="9"/>
        <rFont val="Arial"/>
        <family val="2"/>
        <charset val="238"/>
      </rPr>
      <t>Jednorazowa z otwartym mankietem z drabinką na masce lub bez, umożliwiającą pewny uchwyt, kodowana kolorystycznie w rozmiarach 3, 4, 5 w zależności od zapotrzebowania Zamawiającego.</t>
    </r>
  </si>
  <si>
    <t>z drabinką na masce umożliwiającą pewny uchwyt - 30 pkt. bez drabinki - 0 pkt.</t>
  </si>
  <si>
    <t>Pakiet nr 28 - maska twarzowa</t>
  </si>
  <si>
    <r>
      <rPr>
        <b/>
        <sz val="9"/>
        <rFont val="Arial"/>
        <family val="2"/>
        <charset val="238"/>
      </rPr>
      <t xml:space="preserve">Maska do długotrwałej wentylacji nieinwazyjnej </t>
    </r>
    <r>
      <rPr>
        <sz val="9"/>
        <rFont val="Arial"/>
        <family val="2"/>
        <charset val="238"/>
      </rPr>
      <t xml:space="preserve">
nosowo-ustna, z łącznikiem i uprzężą jednorazową, z zastawką przeciwasfiksyjną lub bez zastawki w  rozmiarze w zalezności od zapotrzebowania Zamawiającego,</t>
    </r>
  </si>
  <si>
    <t>bez zastawki - 30 pkt
z zastawką - 0 pkt</t>
  </si>
  <si>
    <t>Pakiet nr 29 - Maska do wentylacji</t>
  </si>
  <si>
    <t xml:space="preserve">Jednorazowy, wysokochłonny, nie uczulający, nie pylący również po potarciu  podkład higieniczny na stół operacyjny wykonany z 2 scalonych powłok: mocnego, nieprzemakalnego 3 warstwowego laminatu i chłonnego rdzenia na całej długości prześcieradła.  Wymiary prześcieradła  100 cm (+/-2cm) x  225cm ( +/- 4cm) lub 120cm (+/- 2cm) x 250cm (+/- 4cm). Produkt o gładkiej, jednorodnej powierzchni (bez zagięć i przeszyć) – nie powodującej uszkodzeń skóry pacjenta. Wchłanialność minimum 4l. </t>
  </si>
  <si>
    <t>Rozmiar 100cm x 225cm - 30 pkt. Powyżej 100cm x 225cm - 0 pkt.</t>
  </si>
  <si>
    <t>Pakowane pojedyńczo - 30 pkt. Pakowane po więcej niż 1 - 0 pkt.</t>
  </si>
  <si>
    <t>Sprawa P/29/06/2018/BO-OiT</t>
  </si>
  <si>
    <t>Załącznik nr 5 do SIWZ - Wymagania minimalne z przewidywaną ilością zużycia w okresie 12 miesięcy</t>
  </si>
  <si>
    <t>Ładunki ze zintegrowanym kowadełkiem do wielorazowego staplera zamykającego typu TA Premium 55, będącego na wyposażeniu Zamawiającego, o wysokości zszywki przed zamknięciem 3,5 mm lub 4,8 mm w zależności od bieżących zapotrzebowań Zamawiającego. Pakowane po 6 lub po 8 szt.</t>
  </si>
  <si>
    <t>Pakowane po 6 szt. - 30 pkt. Pakowane po 8 szt. - 0 pkt.</t>
  </si>
  <si>
    <t>Pakiet nr 30 - Koszyk Dormia</t>
  </si>
  <si>
    <t>Ekstraktor kamieni do współpracy z ureterorenoskopem, z rozbieralną rączką F3, helikalny 4-ro drutowy umożliwiający łatwe uchwycenie kamienia, jednorazowy, sterylny, optymalna siła zacisku kamienia, dł. Końcówki 3 mm, długość w zakresie od 90 cm do 100cm, długość koszyka 30mm, średnica koszyka 12 mm, ergonomiczny i wygodny uchwyt umożliwiający pracę jedną ręką</t>
  </si>
  <si>
    <t>Długość 90cm - 30 pkt.                            Długość powyżej 90cm - 0 pkt.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</si>
</sst>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_ ;[Red]\-#,##0.00,"/>
    <numFmt numFmtId="165" formatCode="#,###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Calibri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3A3A3A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</font>
    <font>
      <b/>
      <i/>
      <sz val="9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2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4" fillId="0" borderId="1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2" fontId="5" fillId="2" borderId="1" xfId="5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2" fontId="5" fillId="0" borderId="1" xfId="5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wrapText="1"/>
    </xf>
    <xf numFmtId="0" fontId="4" fillId="3" borderId="1" xfId="2" applyFont="1" applyFill="1" applyBorder="1" applyAlignment="1">
      <alignment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2" fontId="5" fillId="3" borderId="1" xfId="5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2" applyFont="1" applyFill="1" applyBorder="1" applyAlignment="1">
      <alignment horizontal="center" vertical="center"/>
    </xf>
    <xf numFmtId="0" fontId="4" fillId="0" borderId="0" xfId="0" applyFont="1" applyFill="1" applyBorder="1"/>
    <xf numFmtId="0" fontId="6" fillId="0" borderId="0" xfId="4" applyFont="1" applyFill="1" applyBorder="1" applyAlignment="1">
      <alignment wrapText="1"/>
    </xf>
    <xf numFmtId="0" fontId="4" fillId="0" borderId="0" xfId="4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165" fontId="4" fillId="0" borderId="0" xfId="1" applyNumberFormat="1" applyFont="1" applyFill="1" applyBorder="1" applyAlignment="1" applyProtection="1"/>
    <xf numFmtId="2" fontId="4" fillId="0" borderId="0" xfId="0" applyNumberFormat="1" applyFont="1" applyFill="1" applyBorder="1"/>
    <xf numFmtId="0" fontId="9" fillId="0" borderId="0" xfId="0" applyFont="1"/>
    <xf numFmtId="0" fontId="5" fillId="0" borderId="0" xfId="4" applyFont="1" applyFill="1" applyBorder="1" applyAlignment="1">
      <alignment wrapText="1"/>
    </xf>
    <xf numFmtId="0" fontId="4" fillId="0" borderId="0" xfId="4" applyFont="1" applyFill="1" applyBorder="1" applyAlignment="1"/>
    <xf numFmtId="0" fontId="10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165" fontId="4" fillId="0" borderId="1" xfId="1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4" fillId="0" borderId="1" xfId="3" applyFont="1" applyFill="1" applyBorder="1" applyAlignment="1">
      <alignment horizontal="center" vertical="center" wrapText="1"/>
    </xf>
    <xf numFmtId="4" fontId="4" fillId="0" borderId="1" xfId="3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4" fontId="4" fillId="0" borderId="6" xfId="3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 wrapText="1"/>
    </xf>
    <xf numFmtId="2" fontId="4" fillId="2" borderId="1" xfId="5" applyNumberFormat="1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12" fillId="2" borderId="1" xfId="2" applyFont="1" applyFill="1" applyBorder="1" applyAlignment="1">
      <alignment horizontal="center" vertical="center" wrapText="1"/>
    </xf>
    <xf numFmtId="0" fontId="9" fillId="3" borderId="0" xfId="0" applyFont="1" applyFill="1"/>
    <xf numFmtId="165" fontId="5" fillId="0" borderId="0" xfId="1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" fontId="5" fillId="0" borderId="1" xfId="5" applyNumberFormat="1" applyFont="1" applyFill="1" applyBorder="1" applyAlignment="1">
      <alignment horizontal="right" vertical="center"/>
    </xf>
    <xf numFmtId="0" fontId="4" fillId="0" borderId="9" xfId="2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/>
    </xf>
    <xf numFmtId="0" fontId="15" fillId="0" borderId="1" xfId="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right" vertical="center"/>
    </xf>
    <xf numFmtId="0" fontId="4" fillId="0" borderId="0" xfId="4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4" fillId="3" borderId="1" xfId="2" applyFont="1" applyFill="1" applyBorder="1" applyAlignment="1">
      <alignment vertical="top" wrapText="1"/>
    </xf>
    <xf numFmtId="0" fontId="4" fillId="0" borderId="1" xfId="2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6" fillId="0" borderId="0" xfId="0" applyFont="1"/>
    <xf numFmtId="0" fontId="6" fillId="0" borderId="0" xfId="0" applyFont="1"/>
    <xf numFmtId="0" fontId="17" fillId="0" borderId="0" xfId="0" applyFont="1"/>
    <xf numFmtId="0" fontId="4" fillId="3" borderId="6" xfId="2" applyFont="1" applyFill="1" applyBorder="1" applyAlignment="1">
      <alignment horizontal="center" vertical="center" wrapText="1"/>
    </xf>
    <xf numFmtId="2" fontId="4" fillId="3" borderId="1" xfId="5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165" fontId="5" fillId="4" borderId="1" xfId="1" applyNumberFormat="1" applyFont="1" applyFill="1" applyBorder="1" applyAlignment="1" applyProtection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2" fontId="4" fillId="0" borderId="1" xfId="5" applyNumberFormat="1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 applyProtection="1">
      <alignment horizontal="center" vertical="center" wrapText="1"/>
    </xf>
    <xf numFmtId="9" fontId="10" fillId="0" borderId="0" xfId="0" applyNumberFormat="1" applyFont="1"/>
    <xf numFmtId="9" fontId="5" fillId="4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9" fontId="9" fillId="0" borderId="0" xfId="0" applyNumberFormat="1" applyFont="1"/>
    <xf numFmtId="4" fontId="5" fillId="0" borderId="2" xfId="0" applyNumberFormat="1" applyFont="1" applyFill="1" applyBorder="1" applyAlignment="1" applyProtection="1">
      <alignment horizontal="center" vertical="center" wrapText="1"/>
    </xf>
    <xf numFmtId="4" fontId="5" fillId="0" borderId="9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0" fontId="18" fillId="0" borderId="0" xfId="4" applyFont="1" applyFill="1" applyBorder="1" applyAlignment="1">
      <alignment horizontal="center"/>
    </xf>
  </cellXfs>
  <cellStyles count="6">
    <cellStyle name="Dziesiętny" xfId="1" builtinId="3"/>
    <cellStyle name="Normalny" xfId="0" builtinId="0"/>
    <cellStyle name="Normalny 3 2" xfId="2"/>
    <cellStyle name="Normalny 4" xfId="3"/>
    <cellStyle name="Normalny_pakiet cewniki" xfId="4"/>
    <cellStyle name="Normalny_Wycena stawka VAT" xfId="5"/>
  </cellStyles>
  <dxfs count="0"/>
  <tableStyles count="0" defaultTableStyle="TableStyleMedium2" defaultPivotStyle="PivotStyleMedium9"/>
  <colors>
    <mruColors>
      <color rgb="FF33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4"/>
  <sheetViews>
    <sheetView tabSelected="1" topLeftCell="A277" zoomScale="85" zoomScaleNormal="85" zoomScaleSheetLayoutView="85" workbookViewId="0">
      <selection activeCell="C284" sqref="C284"/>
    </sheetView>
  </sheetViews>
  <sheetFormatPr defaultRowHeight="12" x14ac:dyDescent="0.2"/>
  <cols>
    <col min="1" max="1" width="9.140625" style="34"/>
    <col min="2" max="2" width="120.5703125" style="34" customWidth="1"/>
    <col min="3" max="3" width="32.7109375" style="34" customWidth="1"/>
    <col min="4" max="4" width="21.42578125" style="34" customWidth="1"/>
    <col min="5" max="5" width="13.5703125" style="34" customWidth="1"/>
    <col min="6" max="6" width="10.140625" style="34" customWidth="1"/>
    <col min="7" max="7" width="5.85546875" style="34" customWidth="1"/>
    <col min="8" max="8" width="16.28515625" style="34" bestFit="1" customWidth="1"/>
    <col min="9" max="9" width="17.42578125" style="34" bestFit="1" customWidth="1"/>
    <col min="10" max="10" width="7.140625" style="108" bestFit="1" customWidth="1"/>
    <col min="11" max="11" width="21.7109375" style="34" bestFit="1" customWidth="1"/>
    <col min="12" max="12" width="12.5703125" style="34" bestFit="1" customWidth="1"/>
    <col min="13" max="13" width="13.42578125" style="34" bestFit="1" customWidth="1"/>
    <col min="14" max="16384" width="9.140625" style="34"/>
  </cols>
  <sheetData>
    <row r="1" spans="1:13" x14ac:dyDescent="0.2">
      <c r="A1" s="26" t="s">
        <v>242</v>
      </c>
      <c r="B1" s="27"/>
      <c r="C1" s="27"/>
      <c r="D1" s="28"/>
      <c r="E1" s="28"/>
      <c r="F1" s="28"/>
      <c r="G1" s="29"/>
      <c r="H1" s="30"/>
      <c r="I1" s="31"/>
      <c r="J1" s="104"/>
      <c r="K1" s="32"/>
      <c r="L1" s="33"/>
      <c r="M1" s="26"/>
    </row>
    <row r="2" spans="1:13" x14ac:dyDescent="0.2">
      <c r="A2" s="26"/>
      <c r="B2" s="35"/>
      <c r="C2" s="35"/>
      <c r="D2" s="28"/>
      <c r="E2" s="28"/>
      <c r="F2" s="28"/>
      <c r="G2" s="29"/>
      <c r="H2" s="30"/>
      <c r="I2" s="31"/>
      <c r="J2" s="104"/>
      <c r="K2" s="32"/>
      <c r="L2" s="33"/>
      <c r="M2" s="26"/>
    </row>
    <row r="3" spans="1:13" ht="15" x14ac:dyDescent="0.25">
      <c r="A3" s="26"/>
      <c r="B3" s="112" t="s">
        <v>243</v>
      </c>
      <c r="C3" s="112"/>
      <c r="D3" s="112"/>
      <c r="E3" s="79"/>
      <c r="F3" s="36"/>
      <c r="G3" s="29"/>
      <c r="H3" s="30"/>
      <c r="I3" s="31"/>
      <c r="J3" s="104"/>
      <c r="K3" s="32"/>
      <c r="L3" s="33"/>
      <c r="M3" s="26"/>
    </row>
    <row r="4" spans="1:13" x14ac:dyDescent="0.2">
      <c r="A4" s="26"/>
      <c r="B4" s="36"/>
      <c r="C4" s="36"/>
      <c r="D4" s="36"/>
      <c r="E4" s="36"/>
      <c r="F4" s="36"/>
      <c r="G4" s="29"/>
      <c r="H4" s="30"/>
      <c r="I4" s="31"/>
      <c r="J4" s="104"/>
      <c r="K4" s="32"/>
      <c r="L4" s="33"/>
      <c r="M4" s="26"/>
    </row>
    <row r="5" spans="1:13" x14ac:dyDescent="0.2">
      <c r="A5" s="37" t="s">
        <v>24</v>
      </c>
      <c r="B5" s="37"/>
      <c r="C5" s="37"/>
      <c r="D5" s="37"/>
      <c r="E5" s="37"/>
      <c r="F5" s="37"/>
      <c r="G5" s="37"/>
      <c r="H5" s="37"/>
      <c r="I5" s="37"/>
      <c r="J5" s="105"/>
      <c r="K5" s="37"/>
      <c r="L5" s="37"/>
      <c r="M5" s="37"/>
    </row>
    <row r="6" spans="1:13" ht="36" x14ac:dyDescent="0.2">
      <c r="A6" s="91" t="s">
        <v>0</v>
      </c>
      <c r="B6" s="91" t="s">
        <v>11</v>
      </c>
      <c r="C6" s="91" t="s">
        <v>161</v>
      </c>
      <c r="D6" s="92" t="s">
        <v>21</v>
      </c>
      <c r="E6" s="93" t="s">
        <v>134</v>
      </c>
      <c r="F6" s="91" t="s">
        <v>6</v>
      </c>
      <c r="G6" s="94" t="s">
        <v>8</v>
      </c>
      <c r="H6" s="95" t="s">
        <v>9</v>
      </c>
      <c r="I6" s="95" t="s">
        <v>10</v>
      </c>
      <c r="J6" s="106" t="s">
        <v>1</v>
      </c>
      <c r="K6" s="96" t="s">
        <v>2</v>
      </c>
      <c r="L6" s="97" t="s">
        <v>3</v>
      </c>
      <c r="M6" s="91" t="s">
        <v>4</v>
      </c>
    </row>
    <row r="7" spans="1:13" ht="24" x14ac:dyDescent="0.2">
      <c r="A7" s="38">
        <v>1</v>
      </c>
      <c r="B7" s="39" t="s">
        <v>166</v>
      </c>
      <c r="C7" s="39" t="s">
        <v>167</v>
      </c>
      <c r="D7" s="40"/>
      <c r="E7" s="40"/>
      <c r="F7" s="40" t="s">
        <v>7</v>
      </c>
      <c r="G7" s="41">
        <v>3</v>
      </c>
      <c r="H7" s="42"/>
      <c r="I7" s="42">
        <f>H7*J7+H7</f>
        <v>0</v>
      </c>
      <c r="J7" s="107"/>
      <c r="K7" s="43">
        <f>H7*G7</f>
        <v>0</v>
      </c>
      <c r="L7" s="44">
        <f>M7-K7</f>
        <v>0</v>
      </c>
      <c r="M7" s="44">
        <f>G7*I7</f>
        <v>0</v>
      </c>
    </row>
    <row r="8" spans="1:13" x14ac:dyDescent="0.2">
      <c r="A8" s="38">
        <v>2</v>
      </c>
      <c r="B8" s="39" t="s">
        <v>26</v>
      </c>
      <c r="C8" s="39"/>
      <c r="D8" s="40"/>
      <c r="E8" s="40"/>
      <c r="F8" s="40" t="s">
        <v>7</v>
      </c>
      <c r="G8" s="41">
        <v>2</v>
      </c>
      <c r="H8" s="42"/>
      <c r="I8" s="42">
        <f t="shared" ref="I8:I27" si="0">H8*J8+H8</f>
        <v>0</v>
      </c>
      <c r="J8" s="107"/>
      <c r="K8" s="43">
        <f t="shared" ref="K8:K27" si="1">H8*G8</f>
        <v>0</v>
      </c>
      <c r="L8" s="44">
        <f t="shared" ref="L8:L27" si="2">M8-K8</f>
        <v>0</v>
      </c>
      <c r="M8" s="44">
        <f t="shared" ref="M8:M27" si="3">G8*I8</f>
        <v>0</v>
      </c>
    </row>
    <row r="9" spans="1:13" ht="24" x14ac:dyDescent="0.2">
      <c r="A9" s="38">
        <v>3</v>
      </c>
      <c r="B9" s="39" t="s">
        <v>168</v>
      </c>
      <c r="C9" s="39" t="s">
        <v>169</v>
      </c>
      <c r="D9" s="40"/>
      <c r="E9" s="40"/>
      <c r="F9" s="40" t="s">
        <v>7</v>
      </c>
      <c r="G9" s="41">
        <v>1</v>
      </c>
      <c r="H9" s="42"/>
      <c r="I9" s="42">
        <f t="shared" si="0"/>
        <v>0</v>
      </c>
      <c r="J9" s="107"/>
      <c r="K9" s="43">
        <f t="shared" si="1"/>
        <v>0</v>
      </c>
      <c r="L9" s="44">
        <f t="shared" si="2"/>
        <v>0</v>
      </c>
      <c r="M9" s="44">
        <f t="shared" si="3"/>
        <v>0</v>
      </c>
    </row>
    <row r="10" spans="1:13" x14ac:dyDescent="0.2">
      <c r="A10" s="38">
        <v>4</v>
      </c>
      <c r="B10" s="39" t="s">
        <v>12</v>
      </c>
      <c r="C10" s="39"/>
      <c r="D10" s="40"/>
      <c r="E10" s="40"/>
      <c r="F10" s="40" t="s">
        <v>7</v>
      </c>
      <c r="G10" s="41">
        <v>1</v>
      </c>
      <c r="H10" s="42"/>
      <c r="I10" s="42">
        <f t="shared" si="0"/>
        <v>0</v>
      </c>
      <c r="J10" s="107"/>
      <c r="K10" s="43">
        <f t="shared" si="1"/>
        <v>0</v>
      </c>
      <c r="L10" s="44">
        <f t="shared" si="2"/>
        <v>0</v>
      </c>
      <c r="M10" s="44">
        <f t="shared" si="3"/>
        <v>0</v>
      </c>
    </row>
    <row r="11" spans="1:13" x14ac:dyDescent="0.2">
      <c r="A11" s="38">
        <v>5</v>
      </c>
      <c r="B11" s="39" t="s">
        <v>13</v>
      </c>
      <c r="C11" s="39"/>
      <c r="D11" s="40"/>
      <c r="E11" s="40"/>
      <c r="F11" s="40" t="s">
        <v>7</v>
      </c>
      <c r="G11" s="41">
        <v>1</v>
      </c>
      <c r="H11" s="42"/>
      <c r="I11" s="42">
        <f t="shared" si="0"/>
        <v>0</v>
      </c>
      <c r="J11" s="107"/>
      <c r="K11" s="43">
        <f t="shared" si="1"/>
        <v>0</v>
      </c>
      <c r="L11" s="44">
        <f t="shared" si="2"/>
        <v>0</v>
      </c>
      <c r="M11" s="44">
        <f t="shared" si="3"/>
        <v>0</v>
      </c>
    </row>
    <row r="12" spans="1:13" x14ac:dyDescent="0.2">
      <c r="A12" s="38">
        <v>6</v>
      </c>
      <c r="B12" s="39" t="s">
        <v>27</v>
      </c>
      <c r="C12" s="39"/>
      <c r="D12" s="40"/>
      <c r="E12" s="40"/>
      <c r="F12" s="40" t="s">
        <v>7</v>
      </c>
      <c r="G12" s="41">
        <v>1</v>
      </c>
      <c r="H12" s="42"/>
      <c r="I12" s="42">
        <f t="shared" si="0"/>
        <v>0</v>
      </c>
      <c r="J12" s="107"/>
      <c r="K12" s="43">
        <f t="shared" si="1"/>
        <v>0</v>
      </c>
      <c r="L12" s="44">
        <f t="shared" si="2"/>
        <v>0</v>
      </c>
      <c r="M12" s="44">
        <f t="shared" si="3"/>
        <v>0</v>
      </c>
    </row>
    <row r="13" spans="1:13" x14ac:dyDescent="0.2">
      <c r="A13" s="38">
        <v>7</v>
      </c>
      <c r="B13" s="39" t="s">
        <v>28</v>
      </c>
      <c r="C13" s="39"/>
      <c r="D13" s="40"/>
      <c r="E13" s="40"/>
      <c r="F13" s="40" t="s">
        <v>7</v>
      </c>
      <c r="G13" s="41">
        <v>1</v>
      </c>
      <c r="H13" s="42"/>
      <c r="I13" s="42">
        <f t="shared" si="0"/>
        <v>0</v>
      </c>
      <c r="J13" s="107"/>
      <c r="K13" s="43">
        <f t="shared" si="1"/>
        <v>0</v>
      </c>
      <c r="L13" s="44">
        <f t="shared" si="2"/>
        <v>0</v>
      </c>
      <c r="M13" s="44">
        <f t="shared" si="3"/>
        <v>0</v>
      </c>
    </row>
    <row r="14" spans="1:13" x14ac:dyDescent="0.2">
      <c r="A14" s="38">
        <v>8</v>
      </c>
      <c r="B14" s="39" t="s">
        <v>29</v>
      </c>
      <c r="C14" s="39"/>
      <c r="D14" s="40"/>
      <c r="E14" s="40"/>
      <c r="F14" s="40" t="s">
        <v>7</v>
      </c>
      <c r="G14" s="41">
        <v>1</v>
      </c>
      <c r="H14" s="42"/>
      <c r="I14" s="42">
        <f t="shared" si="0"/>
        <v>0</v>
      </c>
      <c r="J14" s="107"/>
      <c r="K14" s="43">
        <f t="shared" si="1"/>
        <v>0</v>
      </c>
      <c r="L14" s="44">
        <f t="shared" si="2"/>
        <v>0</v>
      </c>
      <c r="M14" s="44">
        <f t="shared" si="3"/>
        <v>0</v>
      </c>
    </row>
    <row r="15" spans="1:13" x14ac:dyDescent="0.2">
      <c r="A15" s="38">
        <v>9</v>
      </c>
      <c r="B15" s="39" t="s">
        <v>30</v>
      </c>
      <c r="C15" s="39"/>
      <c r="D15" s="40"/>
      <c r="E15" s="40"/>
      <c r="F15" s="40" t="s">
        <v>7</v>
      </c>
      <c r="G15" s="41">
        <v>2</v>
      </c>
      <c r="H15" s="42"/>
      <c r="I15" s="42">
        <f t="shared" si="0"/>
        <v>0</v>
      </c>
      <c r="J15" s="107"/>
      <c r="K15" s="43">
        <f t="shared" si="1"/>
        <v>0</v>
      </c>
      <c r="L15" s="44">
        <f t="shared" si="2"/>
        <v>0</v>
      </c>
      <c r="M15" s="44">
        <f t="shared" si="3"/>
        <v>0</v>
      </c>
    </row>
    <row r="16" spans="1:13" x14ac:dyDescent="0.2">
      <c r="A16" s="38">
        <v>10</v>
      </c>
      <c r="B16" s="39" t="s">
        <v>14</v>
      </c>
      <c r="C16" s="39"/>
      <c r="D16" s="40"/>
      <c r="E16" s="40"/>
      <c r="F16" s="40" t="s">
        <v>7</v>
      </c>
      <c r="G16" s="41">
        <v>1</v>
      </c>
      <c r="H16" s="42"/>
      <c r="I16" s="42">
        <f t="shared" si="0"/>
        <v>0</v>
      </c>
      <c r="J16" s="107"/>
      <c r="K16" s="43">
        <f t="shared" si="1"/>
        <v>0</v>
      </c>
      <c r="L16" s="44">
        <f t="shared" si="2"/>
        <v>0</v>
      </c>
      <c r="M16" s="44">
        <f t="shared" si="3"/>
        <v>0</v>
      </c>
    </row>
    <row r="17" spans="1:13" x14ac:dyDescent="0.2">
      <c r="A17" s="38">
        <v>11</v>
      </c>
      <c r="B17" s="39" t="s">
        <v>31</v>
      </c>
      <c r="C17" s="39"/>
      <c r="D17" s="40"/>
      <c r="E17" s="40"/>
      <c r="F17" s="40" t="s">
        <v>7</v>
      </c>
      <c r="G17" s="41">
        <v>1</v>
      </c>
      <c r="H17" s="42"/>
      <c r="I17" s="42">
        <f t="shared" si="0"/>
        <v>0</v>
      </c>
      <c r="J17" s="107"/>
      <c r="K17" s="43">
        <f t="shared" si="1"/>
        <v>0</v>
      </c>
      <c r="L17" s="44">
        <f t="shared" si="2"/>
        <v>0</v>
      </c>
      <c r="M17" s="44">
        <f t="shared" si="3"/>
        <v>0</v>
      </c>
    </row>
    <row r="18" spans="1:13" x14ac:dyDescent="0.2">
      <c r="A18" s="38">
        <v>12</v>
      </c>
      <c r="B18" s="39" t="s">
        <v>15</v>
      </c>
      <c r="C18" s="39"/>
      <c r="D18" s="40"/>
      <c r="E18" s="40"/>
      <c r="F18" s="40" t="s">
        <v>7</v>
      </c>
      <c r="G18" s="41">
        <v>1</v>
      </c>
      <c r="H18" s="42"/>
      <c r="I18" s="42">
        <f t="shared" si="0"/>
        <v>0</v>
      </c>
      <c r="J18" s="107"/>
      <c r="K18" s="43">
        <f t="shared" si="1"/>
        <v>0</v>
      </c>
      <c r="L18" s="44">
        <f t="shared" si="2"/>
        <v>0</v>
      </c>
      <c r="M18" s="44">
        <f t="shared" si="3"/>
        <v>0</v>
      </c>
    </row>
    <row r="19" spans="1:13" x14ac:dyDescent="0.2">
      <c r="A19" s="38">
        <v>13</v>
      </c>
      <c r="B19" s="45" t="s">
        <v>16</v>
      </c>
      <c r="C19" s="45"/>
      <c r="D19" s="40"/>
      <c r="E19" s="40"/>
      <c r="F19" s="40" t="s">
        <v>7</v>
      </c>
      <c r="G19" s="41">
        <v>2</v>
      </c>
      <c r="H19" s="42"/>
      <c r="I19" s="42">
        <f t="shared" si="0"/>
        <v>0</v>
      </c>
      <c r="J19" s="107"/>
      <c r="K19" s="43">
        <f t="shared" si="1"/>
        <v>0</v>
      </c>
      <c r="L19" s="44">
        <f t="shared" si="2"/>
        <v>0</v>
      </c>
      <c r="M19" s="44">
        <f t="shared" si="3"/>
        <v>0</v>
      </c>
    </row>
    <row r="20" spans="1:13" x14ac:dyDescent="0.2">
      <c r="A20" s="38">
        <v>14</v>
      </c>
      <c r="B20" s="39" t="s">
        <v>17</v>
      </c>
      <c r="C20" s="39"/>
      <c r="D20" s="40"/>
      <c r="E20" s="40"/>
      <c r="F20" s="40" t="s">
        <v>7</v>
      </c>
      <c r="G20" s="41">
        <v>2</v>
      </c>
      <c r="H20" s="42"/>
      <c r="I20" s="42">
        <f t="shared" si="0"/>
        <v>0</v>
      </c>
      <c r="J20" s="107"/>
      <c r="K20" s="43">
        <f t="shared" si="1"/>
        <v>0</v>
      </c>
      <c r="L20" s="44">
        <f t="shared" si="2"/>
        <v>0</v>
      </c>
      <c r="M20" s="44">
        <f t="shared" si="3"/>
        <v>0</v>
      </c>
    </row>
    <row r="21" spans="1:13" x14ac:dyDescent="0.2">
      <c r="A21" s="38">
        <v>15</v>
      </c>
      <c r="B21" s="39" t="s">
        <v>32</v>
      </c>
      <c r="C21" s="39"/>
      <c r="D21" s="40"/>
      <c r="E21" s="40"/>
      <c r="F21" s="40" t="s">
        <v>7</v>
      </c>
      <c r="G21" s="41">
        <v>6</v>
      </c>
      <c r="H21" s="42"/>
      <c r="I21" s="42">
        <f t="shared" si="0"/>
        <v>0</v>
      </c>
      <c r="J21" s="107"/>
      <c r="K21" s="43">
        <f t="shared" si="1"/>
        <v>0</v>
      </c>
      <c r="L21" s="44">
        <f t="shared" si="2"/>
        <v>0</v>
      </c>
      <c r="M21" s="44">
        <f t="shared" si="3"/>
        <v>0</v>
      </c>
    </row>
    <row r="22" spans="1:13" ht="24" x14ac:dyDescent="0.2">
      <c r="A22" s="38">
        <v>16</v>
      </c>
      <c r="B22" s="39" t="s">
        <v>18</v>
      </c>
      <c r="C22" s="39"/>
      <c r="D22" s="40"/>
      <c r="E22" s="40"/>
      <c r="F22" s="40" t="s">
        <v>7</v>
      </c>
      <c r="G22" s="41">
        <v>20</v>
      </c>
      <c r="H22" s="42"/>
      <c r="I22" s="42">
        <f t="shared" si="0"/>
        <v>0</v>
      </c>
      <c r="J22" s="107"/>
      <c r="K22" s="43">
        <f t="shared" si="1"/>
        <v>0</v>
      </c>
      <c r="L22" s="44">
        <f t="shared" si="2"/>
        <v>0</v>
      </c>
      <c r="M22" s="44">
        <f t="shared" si="3"/>
        <v>0</v>
      </c>
    </row>
    <row r="23" spans="1:13" ht="48" x14ac:dyDescent="0.2">
      <c r="A23" s="38">
        <v>17</v>
      </c>
      <c r="B23" s="39" t="s">
        <v>23</v>
      </c>
      <c r="C23" s="39"/>
      <c r="D23" s="40"/>
      <c r="E23" s="40"/>
      <c r="F23" s="40" t="s">
        <v>7</v>
      </c>
      <c r="G23" s="41">
        <v>1</v>
      </c>
      <c r="H23" s="42"/>
      <c r="I23" s="42">
        <f t="shared" si="0"/>
        <v>0</v>
      </c>
      <c r="J23" s="107"/>
      <c r="K23" s="43">
        <f t="shared" si="1"/>
        <v>0</v>
      </c>
      <c r="L23" s="44">
        <f t="shared" si="2"/>
        <v>0</v>
      </c>
      <c r="M23" s="44">
        <f t="shared" si="3"/>
        <v>0</v>
      </c>
    </row>
    <row r="24" spans="1:13" x14ac:dyDescent="0.2">
      <c r="A24" s="38">
        <v>18</v>
      </c>
      <c r="B24" s="1" t="s">
        <v>33</v>
      </c>
      <c r="C24" s="1"/>
      <c r="D24" s="40"/>
      <c r="E24" s="40"/>
      <c r="F24" s="40" t="s">
        <v>7</v>
      </c>
      <c r="G24" s="41">
        <v>25</v>
      </c>
      <c r="H24" s="42"/>
      <c r="I24" s="42">
        <f t="shared" si="0"/>
        <v>0</v>
      </c>
      <c r="J24" s="107"/>
      <c r="K24" s="43">
        <f t="shared" si="1"/>
        <v>0</v>
      </c>
      <c r="L24" s="44">
        <f t="shared" si="2"/>
        <v>0</v>
      </c>
      <c r="M24" s="44">
        <f t="shared" si="3"/>
        <v>0</v>
      </c>
    </row>
    <row r="25" spans="1:13" x14ac:dyDescent="0.2">
      <c r="A25" s="38">
        <v>19</v>
      </c>
      <c r="B25" s="1" t="s">
        <v>34</v>
      </c>
      <c r="C25" s="1"/>
      <c r="D25" s="40"/>
      <c r="E25" s="40"/>
      <c r="F25" s="40" t="s">
        <v>7</v>
      </c>
      <c r="G25" s="41">
        <v>30</v>
      </c>
      <c r="H25" s="42"/>
      <c r="I25" s="42">
        <f t="shared" si="0"/>
        <v>0</v>
      </c>
      <c r="J25" s="107"/>
      <c r="K25" s="43">
        <f t="shared" si="1"/>
        <v>0</v>
      </c>
      <c r="L25" s="44">
        <f t="shared" si="2"/>
        <v>0</v>
      </c>
      <c r="M25" s="44">
        <f t="shared" si="3"/>
        <v>0</v>
      </c>
    </row>
    <row r="26" spans="1:13" x14ac:dyDescent="0.2">
      <c r="A26" s="38">
        <v>20</v>
      </c>
      <c r="B26" s="1" t="s">
        <v>35</v>
      </c>
      <c r="C26" s="1"/>
      <c r="D26" s="40"/>
      <c r="E26" s="40"/>
      <c r="F26" s="40" t="s">
        <v>7</v>
      </c>
      <c r="G26" s="41">
        <v>30</v>
      </c>
      <c r="H26" s="42"/>
      <c r="I26" s="42">
        <f t="shared" si="0"/>
        <v>0</v>
      </c>
      <c r="J26" s="107"/>
      <c r="K26" s="43">
        <f t="shared" si="1"/>
        <v>0</v>
      </c>
      <c r="L26" s="44">
        <f t="shared" si="2"/>
        <v>0</v>
      </c>
      <c r="M26" s="44">
        <f t="shared" si="3"/>
        <v>0</v>
      </c>
    </row>
    <row r="27" spans="1:13" x14ac:dyDescent="0.2">
      <c r="A27" s="38">
        <v>21</v>
      </c>
      <c r="B27" s="1" t="s">
        <v>25</v>
      </c>
      <c r="C27" s="1"/>
      <c r="D27" s="40"/>
      <c r="E27" s="40"/>
      <c r="F27" s="40" t="s">
        <v>7</v>
      </c>
      <c r="G27" s="41">
        <v>2</v>
      </c>
      <c r="H27" s="42"/>
      <c r="I27" s="42">
        <f t="shared" si="0"/>
        <v>0</v>
      </c>
      <c r="J27" s="107"/>
      <c r="K27" s="43">
        <f t="shared" si="1"/>
        <v>0</v>
      </c>
      <c r="L27" s="44">
        <f t="shared" si="2"/>
        <v>0</v>
      </c>
      <c r="M27" s="44">
        <f t="shared" si="3"/>
        <v>0</v>
      </c>
    </row>
    <row r="28" spans="1:13" x14ac:dyDescent="0.2">
      <c r="A28" s="26"/>
      <c r="B28" s="46"/>
      <c r="C28" s="46"/>
      <c r="D28" s="26"/>
      <c r="E28" s="26"/>
      <c r="F28" s="47"/>
      <c r="G28" s="30"/>
      <c r="H28" s="30"/>
      <c r="I28" s="111" t="s">
        <v>5</v>
      </c>
      <c r="J28" s="111"/>
      <c r="K28" s="48">
        <f>SUM(K7:K27)</f>
        <v>0</v>
      </c>
      <c r="L28" s="49">
        <f>SUM(L7:L27)</f>
        <v>0</v>
      </c>
      <c r="M28" s="49">
        <f>SUM(M7:M27)</f>
        <v>0</v>
      </c>
    </row>
    <row r="31" spans="1:13" x14ac:dyDescent="0.2">
      <c r="A31" s="37" t="s">
        <v>19</v>
      </c>
      <c r="B31" s="37"/>
      <c r="C31" s="37"/>
    </row>
    <row r="32" spans="1:13" ht="36" x14ac:dyDescent="0.2">
      <c r="A32" s="91" t="s">
        <v>0</v>
      </c>
      <c r="B32" s="91" t="s">
        <v>11</v>
      </c>
      <c r="C32" s="91" t="s">
        <v>161</v>
      </c>
      <c r="D32" s="92" t="s">
        <v>21</v>
      </c>
      <c r="E32" s="93" t="s">
        <v>134</v>
      </c>
      <c r="F32" s="91" t="s">
        <v>6</v>
      </c>
      <c r="G32" s="94" t="s">
        <v>8</v>
      </c>
      <c r="H32" s="95" t="s">
        <v>9</v>
      </c>
      <c r="I32" s="95" t="s">
        <v>10</v>
      </c>
      <c r="J32" s="106" t="s">
        <v>1</v>
      </c>
      <c r="K32" s="96" t="s">
        <v>2</v>
      </c>
      <c r="L32" s="97" t="s">
        <v>3</v>
      </c>
      <c r="M32" s="91" t="s">
        <v>4</v>
      </c>
    </row>
    <row r="33" spans="1:13" ht="42" customHeight="1" x14ac:dyDescent="0.2">
      <c r="A33" s="50">
        <v>1</v>
      </c>
      <c r="B33" s="1" t="s">
        <v>162</v>
      </c>
      <c r="C33" s="1" t="s">
        <v>163</v>
      </c>
      <c r="D33" s="2"/>
      <c r="E33" s="80"/>
      <c r="F33" s="51" t="s">
        <v>7</v>
      </c>
      <c r="G33" s="52">
        <v>40</v>
      </c>
      <c r="H33" s="53"/>
      <c r="I33" s="42">
        <f t="shared" ref="I33:I34" si="4">H33*J33+H33</f>
        <v>0</v>
      </c>
      <c r="J33" s="107"/>
      <c r="K33" s="43">
        <f t="shared" ref="K33:K34" si="5">H33*G33</f>
        <v>0</v>
      </c>
      <c r="L33" s="44">
        <f t="shared" ref="L33:L34" si="6">M33-K33</f>
        <v>0</v>
      </c>
      <c r="M33" s="44">
        <f t="shared" ref="M33:M34" si="7">G33*I33</f>
        <v>0</v>
      </c>
    </row>
    <row r="34" spans="1:13" ht="24" x14ac:dyDescent="0.2">
      <c r="A34" s="50">
        <v>2</v>
      </c>
      <c r="B34" s="1" t="s">
        <v>22</v>
      </c>
      <c r="C34" s="1"/>
      <c r="D34" s="2"/>
      <c r="E34" s="80"/>
      <c r="F34" s="51" t="s">
        <v>7</v>
      </c>
      <c r="G34" s="52">
        <v>6</v>
      </c>
      <c r="H34" s="54"/>
      <c r="I34" s="42">
        <f t="shared" si="4"/>
        <v>0</v>
      </c>
      <c r="J34" s="107"/>
      <c r="K34" s="43">
        <f t="shared" si="5"/>
        <v>0</v>
      </c>
      <c r="L34" s="44">
        <f t="shared" si="6"/>
        <v>0</v>
      </c>
      <c r="M34" s="44">
        <f t="shared" si="7"/>
        <v>0</v>
      </c>
    </row>
    <row r="35" spans="1:13" x14ac:dyDescent="0.2">
      <c r="I35" s="111" t="s">
        <v>5</v>
      </c>
      <c r="J35" s="111"/>
      <c r="K35" s="48">
        <f>SUM(K33:K34)</f>
        <v>0</v>
      </c>
      <c r="L35" s="49">
        <f>SUM(L33:L34)</f>
        <v>0</v>
      </c>
      <c r="M35" s="49">
        <f>SUM(M33:M34)</f>
        <v>0</v>
      </c>
    </row>
    <row r="38" spans="1:13" x14ac:dyDescent="0.2">
      <c r="A38" s="37" t="s">
        <v>20</v>
      </c>
    </row>
    <row r="39" spans="1:13" ht="36" x14ac:dyDescent="0.2">
      <c r="A39" s="91" t="s">
        <v>0</v>
      </c>
      <c r="B39" s="91" t="s">
        <v>11</v>
      </c>
      <c r="C39" s="91" t="s">
        <v>161</v>
      </c>
      <c r="D39" s="92" t="s">
        <v>21</v>
      </c>
      <c r="E39" s="93" t="s">
        <v>134</v>
      </c>
      <c r="F39" s="91" t="s">
        <v>6</v>
      </c>
      <c r="G39" s="94" t="s">
        <v>8</v>
      </c>
      <c r="H39" s="95" t="s">
        <v>9</v>
      </c>
      <c r="I39" s="95" t="s">
        <v>10</v>
      </c>
      <c r="J39" s="106" t="s">
        <v>1</v>
      </c>
      <c r="K39" s="96" t="s">
        <v>2</v>
      </c>
      <c r="L39" s="97" t="s">
        <v>3</v>
      </c>
      <c r="M39" s="91" t="s">
        <v>4</v>
      </c>
    </row>
    <row r="40" spans="1:13" ht="60" x14ac:dyDescent="0.2">
      <c r="A40" s="55">
        <v>1</v>
      </c>
      <c r="B40" s="56" t="s">
        <v>132</v>
      </c>
      <c r="C40" s="56"/>
      <c r="D40" s="57"/>
      <c r="E40" s="81"/>
      <c r="F40" s="51" t="s">
        <v>7</v>
      </c>
      <c r="G40" s="52">
        <v>200</v>
      </c>
      <c r="H40" s="58"/>
      <c r="I40" s="42">
        <f t="shared" ref="I40:I41" si="8">H40*J40+H40</f>
        <v>0</v>
      </c>
      <c r="J40" s="107"/>
      <c r="K40" s="43">
        <f t="shared" ref="K40:K41" si="9">H40*G40</f>
        <v>0</v>
      </c>
      <c r="L40" s="44">
        <f t="shared" ref="L40:L41" si="10">M40-K40</f>
        <v>0</v>
      </c>
      <c r="M40" s="44">
        <f t="shared" ref="M40:M41" si="11">G40*I40</f>
        <v>0</v>
      </c>
    </row>
    <row r="41" spans="1:13" ht="60" x14ac:dyDescent="0.2">
      <c r="A41" s="55">
        <v>2</v>
      </c>
      <c r="B41" s="56" t="s">
        <v>170</v>
      </c>
      <c r="C41" s="98" t="s">
        <v>171</v>
      </c>
      <c r="D41" s="59"/>
      <c r="E41" s="81"/>
      <c r="F41" s="51" t="s">
        <v>7</v>
      </c>
      <c r="G41" s="52">
        <v>250</v>
      </c>
      <c r="H41" s="60"/>
      <c r="I41" s="42">
        <f t="shared" si="8"/>
        <v>0</v>
      </c>
      <c r="J41" s="107"/>
      <c r="K41" s="43">
        <f t="shared" si="9"/>
        <v>0</v>
      </c>
      <c r="L41" s="44">
        <f t="shared" si="10"/>
        <v>0</v>
      </c>
      <c r="M41" s="44">
        <f t="shared" si="11"/>
        <v>0</v>
      </c>
    </row>
    <row r="42" spans="1:13" x14ac:dyDescent="0.2">
      <c r="I42" s="111" t="s">
        <v>5</v>
      </c>
      <c r="J42" s="111"/>
      <c r="K42" s="48">
        <f>SUM(K40:K41)</f>
        <v>0</v>
      </c>
      <c r="L42" s="48">
        <f t="shared" ref="L42:M42" si="12">SUM(L40:L41)</f>
        <v>0</v>
      </c>
      <c r="M42" s="48">
        <f t="shared" si="12"/>
        <v>0</v>
      </c>
    </row>
    <row r="44" spans="1:13" x14ac:dyDescent="0.2">
      <c r="A44" s="37" t="s">
        <v>36</v>
      </c>
    </row>
    <row r="45" spans="1:13" ht="36" x14ac:dyDescent="0.2">
      <c r="A45" s="91" t="s">
        <v>0</v>
      </c>
      <c r="B45" s="91" t="s">
        <v>11</v>
      </c>
      <c r="C45" s="91" t="s">
        <v>161</v>
      </c>
      <c r="D45" s="92" t="s">
        <v>21</v>
      </c>
      <c r="E45" s="93" t="s">
        <v>134</v>
      </c>
      <c r="F45" s="91" t="s">
        <v>6</v>
      </c>
      <c r="G45" s="94" t="s">
        <v>8</v>
      </c>
      <c r="H45" s="95" t="s">
        <v>9</v>
      </c>
      <c r="I45" s="95" t="s">
        <v>10</v>
      </c>
      <c r="J45" s="106" t="s">
        <v>1</v>
      </c>
      <c r="K45" s="96" t="s">
        <v>2</v>
      </c>
      <c r="L45" s="97" t="s">
        <v>3</v>
      </c>
      <c r="M45" s="91" t="s">
        <v>4</v>
      </c>
    </row>
    <row r="46" spans="1:13" ht="36" x14ac:dyDescent="0.2">
      <c r="A46" s="61" t="s">
        <v>37</v>
      </c>
      <c r="B46" s="3" t="s">
        <v>38</v>
      </c>
      <c r="C46" s="3"/>
      <c r="D46" s="40"/>
      <c r="E46" s="40"/>
      <c r="F46" s="5" t="s">
        <v>55</v>
      </c>
      <c r="G46" s="62">
        <v>10</v>
      </c>
      <c r="H46" s="63"/>
      <c r="I46" s="42">
        <f t="shared" ref="I46:I55" si="13">H46*J46+H46</f>
        <v>0</v>
      </c>
      <c r="J46" s="107"/>
      <c r="K46" s="43">
        <f t="shared" ref="K46:K55" si="14">H46*G46</f>
        <v>0</v>
      </c>
      <c r="L46" s="44">
        <f t="shared" ref="L46:L55" si="15">M46-K46</f>
        <v>0</v>
      </c>
      <c r="M46" s="44">
        <f t="shared" ref="M46:M55" si="16">G46*I46</f>
        <v>0</v>
      </c>
    </row>
    <row r="47" spans="1:13" ht="24" x14ac:dyDescent="0.2">
      <c r="A47" s="61" t="s">
        <v>39</v>
      </c>
      <c r="B47" s="3" t="s">
        <v>40</v>
      </c>
      <c r="C47" s="3"/>
      <c r="D47" s="40"/>
      <c r="E47" s="40"/>
      <c r="F47" s="5" t="s">
        <v>55</v>
      </c>
      <c r="G47" s="62">
        <v>10</v>
      </c>
      <c r="H47" s="63"/>
      <c r="I47" s="42">
        <f t="shared" si="13"/>
        <v>0</v>
      </c>
      <c r="J47" s="107"/>
      <c r="K47" s="43">
        <f t="shared" si="14"/>
        <v>0</v>
      </c>
      <c r="L47" s="44">
        <f t="shared" si="15"/>
        <v>0</v>
      </c>
      <c r="M47" s="44">
        <f t="shared" si="16"/>
        <v>0</v>
      </c>
    </row>
    <row r="48" spans="1:13" ht="48" x14ac:dyDescent="0.2">
      <c r="A48" s="61" t="s">
        <v>41</v>
      </c>
      <c r="B48" s="3" t="s">
        <v>42</v>
      </c>
      <c r="C48" s="3"/>
      <c r="D48" s="40"/>
      <c r="E48" s="40"/>
      <c r="F48" s="5" t="s">
        <v>55</v>
      </c>
      <c r="G48" s="62">
        <v>4</v>
      </c>
      <c r="H48" s="63"/>
      <c r="I48" s="42">
        <f t="shared" si="13"/>
        <v>0</v>
      </c>
      <c r="J48" s="107"/>
      <c r="K48" s="43">
        <f t="shared" si="14"/>
        <v>0</v>
      </c>
      <c r="L48" s="44">
        <f t="shared" si="15"/>
        <v>0</v>
      </c>
      <c r="M48" s="44">
        <f t="shared" si="16"/>
        <v>0</v>
      </c>
    </row>
    <row r="49" spans="1:13" ht="48" x14ac:dyDescent="0.2">
      <c r="A49" s="61" t="s">
        <v>43</v>
      </c>
      <c r="B49" s="3" t="s">
        <v>44</v>
      </c>
      <c r="C49" s="3"/>
      <c r="D49" s="40"/>
      <c r="E49" s="40"/>
      <c r="F49" s="5" t="s">
        <v>55</v>
      </c>
      <c r="G49" s="62">
        <v>40</v>
      </c>
      <c r="H49" s="63"/>
      <c r="I49" s="42">
        <f t="shared" si="13"/>
        <v>0</v>
      </c>
      <c r="J49" s="107"/>
      <c r="K49" s="43">
        <f t="shared" si="14"/>
        <v>0</v>
      </c>
      <c r="L49" s="44">
        <f t="shared" si="15"/>
        <v>0</v>
      </c>
      <c r="M49" s="44">
        <f t="shared" si="16"/>
        <v>0</v>
      </c>
    </row>
    <row r="50" spans="1:13" ht="24" x14ac:dyDescent="0.2">
      <c r="A50" s="64" t="s">
        <v>45</v>
      </c>
      <c r="B50" s="3" t="s">
        <v>46</v>
      </c>
      <c r="C50" s="3"/>
      <c r="D50" s="40"/>
      <c r="E50" s="40"/>
      <c r="F50" s="5" t="s">
        <v>55</v>
      </c>
      <c r="G50" s="62">
        <v>10</v>
      </c>
      <c r="H50" s="63"/>
      <c r="I50" s="42">
        <f t="shared" si="13"/>
        <v>0</v>
      </c>
      <c r="J50" s="107"/>
      <c r="K50" s="43">
        <f t="shared" si="14"/>
        <v>0</v>
      </c>
      <c r="L50" s="44">
        <f t="shared" si="15"/>
        <v>0</v>
      </c>
      <c r="M50" s="44">
        <f t="shared" si="16"/>
        <v>0</v>
      </c>
    </row>
    <row r="51" spans="1:13" ht="48" x14ac:dyDescent="0.2">
      <c r="A51" s="64" t="s">
        <v>47</v>
      </c>
      <c r="B51" s="3" t="s">
        <v>136</v>
      </c>
      <c r="C51" s="3"/>
      <c r="D51" s="40"/>
      <c r="E51" s="40"/>
      <c r="F51" s="5" t="s">
        <v>55</v>
      </c>
      <c r="G51" s="62">
        <v>20</v>
      </c>
      <c r="H51" s="63"/>
      <c r="I51" s="42">
        <f t="shared" si="13"/>
        <v>0</v>
      </c>
      <c r="J51" s="107"/>
      <c r="K51" s="43">
        <f t="shared" si="14"/>
        <v>0</v>
      </c>
      <c r="L51" s="44">
        <f t="shared" si="15"/>
        <v>0</v>
      </c>
      <c r="M51" s="44">
        <f t="shared" si="16"/>
        <v>0</v>
      </c>
    </row>
    <row r="52" spans="1:13" ht="48" x14ac:dyDescent="0.2">
      <c r="A52" s="64" t="s">
        <v>48</v>
      </c>
      <c r="B52" s="3" t="s">
        <v>172</v>
      </c>
      <c r="C52" s="3" t="s">
        <v>173</v>
      </c>
      <c r="D52" s="40"/>
      <c r="E52" s="40"/>
      <c r="F52" s="5" t="s">
        <v>56</v>
      </c>
      <c r="G52" s="62">
        <v>1</v>
      </c>
      <c r="H52" s="63"/>
      <c r="I52" s="42">
        <f t="shared" si="13"/>
        <v>0</v>
      </c>
      <c r="J52" s="107"/>
      <c r="K52" s="43">
        <f t="shared" si="14"/>
        <v>0</v>
      </c>
      <c r="L52" s="44">
        <f t="shared" si="15"/>
        <v>0</v>
      </c>
      <c r="M52" s="44">
        <f t="shared" si="16"/>
        <v>0</v>
      </c>
    </row>
    <row r="53" spans="1:13" ht="36" x14ac:dyDescent="0.2">
      <c r="A53" s="64" t="s">
        <v>49</v>
      </c>
      <c r="B53" s="3" t="s">
        <v>50</v>
      </c>
      <c r="C53" s="3"/>
      <c r="D53" s="40"/>
      <c r="E53" s="40"/>
      <c r="F53" s="5" t="s">
        <v>7</v>
      </c>
      <c r="G53" s="62">
        <v>8</v>
      </c>
      <c r="H53" s="63"/>
      <c r="I53" s="42">
        <f t="shared" si="13"/>
        <v>0</v>
      </c>
      <c r="J53" s="107"/>
      <c r="K53" s="43">
        <f t="shared" si="14"/>
        <v>0</v>
      </c>
      <c r="L53" s="44">
        <f t="shared" si="15"/>
        <v>0</v>
      </c>
      <c r="M53" s="44">
        <f t="shared" si="16"/>
        <v>0</v>
      </c>
    </row>
    <row r="54" spans="1:13" ht="27.75" customHeight="1" x14ac:dyDescent="0.2">
      <c r="A54" s="64" t="s">
        <v>51</v>
      </c>
      <c r="B54" s="3" t="s">
        <v>52</v>
      </c>
      <c r="C54" s="3"/>
      <c r="D54" s="40"/>
      <c r="E54" s="40"/>
      <c r="F54" s="5" t="s">
        <v>7</v>
      </c>
      <c r="G54" s="62">
        <v>10</v>
      </c>
      <c r="H54" s="63"/>
      <c r="I54" s="42">
        <f t="shared" si="13"/>
        <v>0</v>
      </c>
      <c r="J54" s="107"/>
      <c r="K54" s="43">
        <f t="shared" si="14"/>
        <v>0</v>
      </c>
      <c r="L54" s="44">
        <f t="shared" si="15"/>
        <v>0</v>
      </c>
      <c r="M54" s="44">
        <f t="shared" si="16"/>
        <v>0</v>
      </c>
    </row>
    <row r="55" spans="1:13" ht="36" x14ac:dyDescent="0.2">
      <c r="A55" s="61" t="s">
        <v>53</v>
      </c>
      <c r="B55" s="3" t="s">
        <v>54</v>
      </c>
      <c r="C55" s="3"/>
      <c r="D55" s="40"/>
      <c r="E55" s="40"/>
      <c r="F55" s="5" t="s">
        <v>7</v>
      </c>
      <c r="G55" s="62">
        <v>20</v>
      </c>
      <c r="H55" s="63"/>
      <c r="I55" s="42">
        <f t="shared" si="13"/>
        <v>0</v>
      </c>
      <c r="J55" s="107"/>
      <c r="K55" s="43">
        <f t="shared" si="14"/>
        <v>0</v>
      </c>
      <c r="L55" s="44">
        <f t="shared" si="15"/>
        <v>0</v>
      </c>
      <c r="M55" s="44">
        <f t="shared" si="16"/>
        <v>0</v>
      </c>
    </row>
    <row r="56" spans="1:13" x14ac:dyDescent="0.2">
      <c r="A56" s="26"/>
      <c r="B56" s="46"/>
      <c r="C56" s="46"/>
      <c r="D56" s="26"/>
      <c r="E56" s="26"/>
      <c r="F56" s="47"/>
      <c r="G56" s="30"/>
      <c r="H56" s="30"/>
      <c r="I56" s="111" t="s">
        <v>5</v>
      </c>
      <c r="J56" s="111"/>
      <c r="K56" s="48">
        <f>SUM(K46:K55)</f>
        <v>0</v>
      </c>
      <c r="L56" s="49">
        <f>SUM(L46:L55)</f>
        <v>0</v>
      </c>
      <c r="M56" s="49">
        <f>SUM(M46:M55)</f>
        <v>0</v>
      </c>
    </row>
    <row r="59" spans="1:13" x14ac:dyDescent="0.2">
      <c r="A59" s="37" t="s">
        <v>57</v>
      </c>
    </row>
    <row r="60" spans="1:13" ht="36" x14ac:dyDescent="0.2">
      <c r="A60" s="91" t="s">
        <v>0</v>
      </c>
      <c r="B60" s="91" t="s">
        <v>11</v>
      </c>
      <c r="C60" s="91" t="s">
        <v>161</v>
      </c>
      <c r="D60" s="92" t="s">
        <v>21</v>
      </c>
      <c r="E60" s="93" t="s">
        <v>134</v>
      </c>
      <c r="F60" s="91" t="s">
        <v>6</v>
      </c>
      <c r="G60" s="94" t="s">
        <v>8</v>
      </c>
      <c r="H60" s="95" t="s">
        <v>9</v>
      </c>
      <c r="I60" s="95" t="s">
        <v>10</v>
      </c>
      <c r="J60" s="106" t="s">
        <v>1</v>
      </c>
      <c r="K60" s="96" t="s">
        <v>2</v>
      </c>
      <c r="L60" s="97" t="s">
        <v>3</v>
      </c>
      <c r="M60" s="91" t="s">
        <v>4</v>
      </c>
    </row>
    <row r="61" spans="1:13" x14ac:dyDescent="0.2">
      <c r="A61" s="61" t="s">
        <v>37</v>
      </c>
      <c r="B61" s="3" t="s">
        <v>58</v>
      </c>
      <c r="C61" s="3"/>
      <c r="D61" s="40"/>
      <c r="E61" s="40"/>
      <c r="F61" s="4" t="s">
        <v>61</v>
      </c>
      <c r="G61" s="6">
        <v>20</v>
      </c>
      <c r="H61" s="7"/>
      <c r="I61" s="42">
        <f t="shared" ref="I61:I64" si="17">H61*J61+H61</f>
        <v>0</v>
      </c>
      <c r="J61" s="107"/>
      <c r="K61" s="43">
        <f t="shared" ref="K61:K64" si="18">H61*G61</f>
        <v>0</v>
      </c>
      <c r="L61" s="44">
        <f t="shared" ref="L61:L64" si="19">M61-K61</f>
        <v>0</v>
      </c>
      <c r="M61" s="44">
        <f t="shared" ref="M61:M64" si="20">G61*I61</f>
        <v>0</v>
      </c>
    </row>
    <row r="62" spans="1:13" x14ac:dyDescent="0.2">
      <c r="A62" s="61" t="s">
        <v>39</v>
      </c>
      <c r="B62" s="3" t="s">
        <v>59</v>
      </c>
      <c r="C62" s="3"/>
      <c r="D62" s="40"/>
      <c r="E62" s="40"/>
      <c r="F62" s="4" t="s">
        <v>61</v>
      </c>
      <c r="G62" s="6">
        <v>48</v>
      </c>
      <c r="H62" s="7"/>
      <c r="I62" s="42">
        <f t="shared" si="17"/>
        <v>0</v>
      </c>
      <c r="J62" s="107"/>
      <c r="K62" s="43">
        <f t="shared" si="18"/>
        <v>0</v>
      </c>
      <c r="L62" s="44">
        <f t="shared" si="19"/>
        <v>0</v>
      </c>
      <c r="M62" s="44">
        <f t="shared" si="20"/>
        <v>0</v>
      </c>
    </row>
    <row r="63" spans="1:13" ht="24" x14ac:dyDescent="0.2">
      <c r="A63" s="61" t="s">
        <v>41</v>
      </c>
      <c r="B63" s="3" t="s">
        <v>174</v>
      </c>
      <c r="C63" s="3" t="s">
        <v>175</v>
      </c>
      <c r="D63" s="40"/>
      <c r="E63" s="40"/>
      <c r="F63" s="4" t="s">
        <v>61</v>
      </c>
      <c r="G63" s="6">
        <v>24</v>
      </c>
      <c r="H63" s="7"/>
      <c r="I63" s="42">
        <f t="shared" si="17"/>
        <v>0</v>
      </c>
      <c r="J63" s="107"/>
      <c r="K63" s="43">
        <f t="shared" si="18"/>
        <v>0</v>
      </c>
      <c r="L63" s="44">
        <f t="shared" si="19"/>
        <v>0</v>
      </c>
      <c r="M63" s="44">
        <f t="shared" si="20"/>
        <v>0</v>
      </c>
    </row>
    <row r="64" spans="1:13" x14ac:dyDescent="0.2">
      <c r="A64" s="61" t="s">
        <v>43</v>
      </c>
      <c r="B64" s="3" t="s">
        <v>60</v>
      </c>
      <c r="C64" s="3"/>
      <c r="D64" s="40"/>
      <c r="E64" s="40"/>
      <c r="F64" s="4" t="s">
        <v>61</v>
      </c>
      <c r="G64" s="6">
        <v>20</v>
      </c>
      <c r="H64" s="7"/>
      <c r="I64" s="42">
        <f t="shared" si="17"/>
        <v>0</v>
      </c>
      <c r="J64" s="107"/>
      <c r="K64" s="43">
        <f t="shared" si="18"/>
        <v>0</v>
      </c>
      <c r="L64" s="44">
        <f t="shared" si="19"/>
        <v>0</v>
      </c>
      <c r="M64" s="44">
        <f t="shared" si="20"/>
        <v>0</v>
      </c>
    </row>
    <row r="65" spans="1:13" x14ac:dyDescent="0.2">
      <c r="I65" s="111" t="s">
        <v>5</v>
      </c>
      <c r="J65" s="111"/>
      <c r="K65" s="48">
        <f>SUM(K61:K64)</f>
        <v>0</v>
      </c>
      <c r="L65" s="49">
        <f t="shared" ref="L65" si="21">M65-K65</f>
        <v>0</v>
      </c>
      <c r="M65" s="49">
        <f t="shared" ref="M65" si="22">K65*1.08</f>
        <v>0</v>
      </c>
    </row>
    <row r="68" spans="1:13" x14ac:dyDescent="0.2">
      <c r="A68" s="37" t="s">
        <v>62</v>
      </c>
    </row>
    <row r="69" spans="1:13" ht="36" x14ac:dyDescent="0.2">
      <c r="A69" s="91" t="s">
        <v>0</v>
      </c>
      <c r="B69" s="91" t="s">
        <v>11</v>
      </c>
      <c r="C69" s="91" t="s">
        <v>161</v>
      </c>
      <c r="D69" s="92" t="s">
        <v>21</v>
      </c>
      <c r="E69" s="93" t="s">
        <v>134</v>
      </c>
      <c r="F69" s="91" t="s">
        <v>6</v>
      </c>
      <c r="G69" s="94" t="s">
        <v>8</v>
      </c>
      <c r="H69" s="95" t="s">
        <v>9</v>
      </c>
      <c r="I69" s="95" t="s">
        <v>10</v>
      </c>
      <c r="J69" s="106" t="s">
        <v>1</v>
      </c>
      <c r="K69" s="96" t="s">
        <v>2</v>
      </c>
      <c r="L69" s="97" t="s">
        <v>3</v>
      </c>
      <c r="M69" s="91" t="s">
        <v>4</v>
      </c>
    </row>
    <row r="70" spans="1:13" ht="60" x14ac:dyDescent="0.2">
      <c r="A70" s="61" t="s">
        <v>37</v>
      </c>
      <c r="B70" s="65" t="s">
        <v>63</v>
      </c>
      <c r="C70" s="65"/>
      <c r="D70" s="5"/>
      <c r="E70" s="5"/>
      <c r="F70" s="4" t="s">
        <v>55</v>
      </c>
      <c r="G70" s="6">
        <v>50</v>
      </c>
      <c r="H70" s="7"/>
      <c r="I70" s="42">
        <f t="shared" ref="I70:I76" si="23">H70*J70+H70</f>
        <v>0</v>
      </c>
      <c r="J70" s="107"/>
      <c r="K70" s="43">
        <f t="shared" ref="K70:K76" si="24">H70*G70</f>
        <v>0</v>
      </c>
      <c r="L70" s="44">
        <f t="shared" ref="L70:L76" si="25">M70-K70</f>
        <v>0</v>
      </c>
      <c r="M70" s="44">
        <f t="shared" ref="M70:M76" si="26">G70*I70</f>
        <v>0</v>
      </c>
    </row>
    <row r="71" spans="1:13" ht="60" x14ac:dyDescent="0.2">
      <c r="A71" s="61" t="s">
        <v>39</v>
      </c>
      <c r="B71" s="65" t="s">
        <v>64</v>
      </c>
      <c r="C71" s="65"/>
      <c r="D71" s="5"/>
      <c r="E71" s="5"/>
      <c r="F71" s="4" t="s">
        <v>56</v>
      </c>
      <c r="G71" s="6">
        <v>10</v>
      </c>
      <c r="H71" s="7"/>
      <c r="I71" s="42">
        <f t="shared" si="23"/>
        <v>0</v>
      </c>
      <c r="J71" s="107"/>
      <c r="K71" s="43">
        <f t="shared" si="24"/>
        <v>0</v>
      </c>
      <c r="L71" s="44">
        <f t="shared" si="25"/>
        <v>0</v>
      </c>
      <c r="M71" s="44">
        <f t="shared" si="26"/>
        <v>0</v>
      </c>
    </row>
    <row r="72" spans="1:13" ht="24.75" customHeight="1" x14ac:dyDescent="0.2">
      <c r="A72" s="61" t="s">
        <v>41</v>
      </c>
      <c r="B72" s="85" t="s">
        <v>65</v>
      </c>
      <c r="C72" s="85"/>
      <c r="D72" s="2"/>
      <c r="E72" s="2"/>
      <c r="F72" s="8" t="s">
        <v>55</v>
      </c>
      <c r="G72" s="9">
        <v>200</v>
      </c>
      <c r="H72" s="10"/>
      <c r="I72" s="42">
        <f t="shared" si="23"/>
        <v>0</v>
      </c>
      <c r="J72" s="107"/>
      <c r="K72" s="43">
        <f t="shared" si="24"/>
        <v>0</v>
      </c>
      <c r="L72" s="44">
        <f t="shared" si="25"/>
        <v>0</v>
      </c>
      <c r="M72" s="44">
        <f t="shared" si="26"/>
        <v>0</v>
      </c>
    </row>
    <row r="73" spans="1:13" ht="60" x14ac:dyDescent="0.2">
      <c r="A73" s="61" t="s">
        <v>43</v>
      </c>
      <c r="B73" s="65" t="s">
        <v>66</v>
      </c>
      <c r="C73" s="65"/>
      <c r="D73" s="5"/>
      <c r="E73" s="5"/>
      <c r="F73" s="4" t="s">
        <v>55</v>
      </c>
      <c r="G73" s="6">
        <v>100</v>
      </c>
      <c r="H73" s="7"/>
      <c r="I73" s="42">
        <f t="shared" si="23"/>
        <v>0</v>
      </c>
      <c r="J73" s="107"/>
      <c r="K73" s="43">
        <f t="shared" si="24"/>
        <v>0</v>
      </c>
      <c r="L73" s="44">
        <f t="shared" si="25"/>
        <v>0</v>
      </c>
      <c r="M73" s="44">
        <f t="shared" si="26"/>
        <v>0</v>
      </c>
    </row>
    <row r="74" spans="1:13" ht="36.75" customHeight="1" x14ac:dyDescent="0.2">
      <c r="A74" s="61" t="s">
        <v>45</v>
      </c>
      <c r="B74" s="85" t="s">
        <v>67</v>
      </c>
      <c r="C74" s="85"/>
      <c r="D74" s="5"/>
      <c r="E74" s="5"/>
      <c r="F74" s="4" t="s">
        <v>69</v>
      </c>
      <c r="G74" s="6">
        <v>500</v>
      </c>
      <c r="H74" s="7"/>
      <c r="I74" s="42">
        <f t="shared" si="23"/>
        <v>0</v>
      </c>
      <c r="J74" s="107"/>
      <c r="K74" s="43">
        <f t="shared" si="24"/>
        <v>0</v>
      </c>
      <c r="L74" s="44">
        <f t="shared" si="25"/>
        <v>0</v>
      </c>
      <c r="M74" s="44">
        <f t="shared" si="26"/>
        <v>0</v>
      </c>
    </row>
    <row r="75" spans="1:13" ht="157.5" customHeight="1" x14ac:dyDescent="0.2">
      <c r="A75" s="61" t="s">
        <v>47</v>
      </c>
      <c r="B75" s="85" t="s">
        <v>68</v>
      </c>
      <c r="C75" s="85"/>
      <c r="D75" s="66"/>
      <c r="E75" s="66"/>
      <c r="F75" s="4" t="s">
        <v>55</v>
      </c>
      <c r="G75" s="6">
        <v>100</v>
      </c>
      <c r="H75" s="7"/>
      <c r="I75" s="42">
        <f t="shared" si="23"/>
        <v>0</v>
      </c>
      <c r="J75" s="107"/>
      <c r="K75" s="43">
        <f t="shared" si="24"/>
        <v>0</v>
      </c>
      <c r="L75" s="44">
        <f t="shared" si="25"/>
        <v>0</v>
      </c>
      <c r="M75" s="44">
        <f t="shared" si="26"/>
        <v>0</v>
      </c>
    </row>
    <row r="76" spans="1:13" ht="272.25" customHeight="1" x14ac:dyDescent="0.2">
      <c r="A76" s="61" t="s">
        <v>48</v>
      </c>
      <c r="B76" s="65" t="s">
        <v>176</v>
      </c>
      <c r="C76" s="99" t="s">
        <v>177</v>
      </c>
      <c r="D76" s="66"/>
      <c r="E76" s="66"/>
      <c r="F76" s="4" t="s">
        <v>55</v>
      </c>
      <c r="G76" s="6">
        <v>200</v>
      </c>
      <c r="H76" s="7"/>
      <c r="I76" s="42">
        <f t="shared" si="23"/>
        <v>0</v>
      </c>
      <c r="J76" s="107"/>
      <c r="K76" s="43">
        <f t="shared" si="24"/>
        <v>0</v>
      </c>
      <c r="L76" s="44">
        <f t="shared" si="25"/>
        <v>0</v>
      </c>
      <c r="M76" s="44">
        <f t="shared" si="26"/>
        <v>0</v>
      </c>
    </row>
    <row r="77" spans="1:13" x14ac:dyDescent="0.2">
      <c r="I77" s="111" t="s">
        <v>5</v>
      </c>
      <c r="J77" s="111"/>
      <c r="K77" s="48">
        <f>SUM(K70:K76)</f>
        <v>0</v>
      </c>
      <c r="L77" s="49">
        <f t="shared" ref="L77" si="27">M77-K77</f>
        <v>0</v>
      </c>
      <c r="M77" s="49">
        <f t="shared" ref="M77" si="28">K77*1.08</f>
        <v>0</v>
      </c>
    </row>
    <row r="80" spans="1:13" x14ac:dyDescent="0.2">
      <c r="A80" s="37" t="s">
        <v>70</v>
      </c>
    </row>
    <row r="81" spans="1:13" ht="36" x14ac:dyDescent="0.2">
      <c r="A81" s="91" t="s">
        <v>0</v>
      </c>
      <c r="B81" s="91" t="s">
        <v>11</v>
      </c>
      <c r="C81" s="91" t="s">
        <v>161</v>
      </c>
      <c r="D81" s="92" t="s">
        <v>21</v>
      </c>
      <c r="E81" s="93" t="s">
        <v>134</v>
      </c>
      <c r="F81" s="91" t="s">
        <v>6</v>
      </c>
      <c r="G81" s="94" t="s">
        <v>8</v>
      </c>
      <c r="H81" s="95" t="s">
        <v>9</v>
      </c>
      <c r="I81" s="95" t="s">
        <v>10</v>
      </c>
      <c r="J81" s="106" t="s">
        <v>1</v>
      </c>
      <c r="K81" s="96" t="s">
        <v>2</v>
      </c>
      <c r="L81" s="97" t="s">
        <v>3</v>
      </c>
      <c r="M81" s="91" t="s">
        <v>4</v>
      </c>
    </row>
    <row r="82" spans="1:13" ht="24" x14ac:dyDescent="0.2">
      <c r="A82" s="61" t="s">
        <v>37</v>
      </c>
      <c r="B82" s="11" t="s">
        <v>71</v>
      </c>
      <c r="C82" s="11"/>
      <c r="D82" s="5"/>
      <c r="E82" s="5"/>
      <c r="F82" s="4" t="s">
        <v>55</v>
      </c>
      <c r="G82" s="6">
        <v>30</v>
      </c>
      <c r="H82" s="7"/>
      <c r="I82" s="42">
        <f t="shared" ref="I82:I88" si="29">H82*J82+H82</f>
        <v>0</v>
      </c>
      <c r="J82" s="107"/>
      <c r="K82" s="43">
        <f t="shared" ref="K82:K88" si="30">H82*G82</f>
        <v>0</v>
      </c>
      <c r="L82" s="44">
        <f t="shared" ref="L82:L88" si="31">M82-K82</f>
        <v>0</v>
      </c>
      <c r="M82" s="44">
        <f t="shared" ref="M82:M88" si="32">G82*I82</f>
        <v>0</v>
      </c>
    </row>
    <row r="83" spans="1:13" x14ac:dyDescent="0.2">
      <c r="A83" s="61" t="s">
        <v>39</v>
      </c>
      <c r="B83" s="11" t="s">
        <v>72</v>
      </c>
      <c r="C83" s="11"/>
      <c r="D83" s="5"/>
      <c r="E83" s="5"/>
      <c r="F83" s="4" t="s">
        <v>55</v>
      </c>
      <c r="G83" s="6">
        <v>36</v>
      </c>
      <c r="H83" s="7"/>
      <c r="I83" s="42">
        <f t="shared" si="29"/>
        <v>0</v>
      </c>
      <c r="J83" s="107"/>
      <c r="K83" s="43">
        <f t="shared" si="30"/>
        <v>0</v>
      </c>
      <c r="L83" s="44">
        <f t="shared" si="31"/>
        <v>0</v>
      </c>
      <c r="M83" s="44">
        <f t="shared" si="32"/>
        <v>0</v>
      </c>
    </row>
    <row r="84" spans="1:13" x14ac:dyDescent="0.2">
      <c r="A84" s="61" t="s">
        <v>41</v>
      </c>
      <c r="B84" s="11" t="s">
        <v>73</v>
      </c>
      <c r="C84" s="11"/>
      <c r="D84" s="2"/>
      <c r="E84" s="2"/>
      <c r="F84" s="8" t="s">
        <v>55</v>
      </c>
      <c r="G84" s="9">
        <v>15</v>
      </c>
      <c r="H84" s="10"/>
      <c r="I84" s="42">
        <f t="shared" si="29"/>
        <v>0</v>
      </c>
      <c r="J84" s="107"/>
      <c r="K84" s="43">
        <f t="shared" si="30"/>
        <v>0</v>
      </c>
      <c r="L84" s="44">
        <f t="shared" si="31"/>
        <v>0</v>
      </c>
      <c r="M84" s="44">
        <f t="shared" si="32"/>
        <v>0</v>
      </c>
    </row>
    <row r="85" spans="1:13" ht="24" x14ac:dyDescent="0.2">
      <c r="A85" s="61" t="s">
        <v>43</v>
      </c>
      <c r="B85" s="11" t="s">
        <v>178</v>
      </c>
      <c r="C85" s="11" t="s">
        <v>179</v>
      </c>
      <c r="D85" s="5"/>
      <c r="E85" s="5"/>
      <c r="F85" s="4" t="s">
        <v>55</v>
      </c>
      <c r="G85" s="6">
        <v>80</v>
      </c>
      <c r="H85" s="7"/>
      <c r="I85" s="42">
        <f t="shared" si="29"/>
        <v>0</v>
      </c>
      <c r="J85" s="107"/>
      <c r="K85" s="43">
        <f t="shared" si="30"/>
        <v>0</v>
      </c>
      <c r="L85" s="44">
        <f t="shared" si="31"/>
        <v>0</v>
      </c>
      <c r="M85" s="44">
        <f t="shared" si="32"/>
        <v>0</v>
      </c>
    </row>
    <row r="86" spans="1:13" x14ac:dyDescent="0.2">
      <c r="A86" s="61" t="s">
        <v>45</v>
      </c>
      <c r="B86" s="11" t="s">
        <v>74</v>
      </c>
      <c r="C86" s="11"/>
      <c r="D86" s="5"/>
      <c r="E86" s="5"/>
      <c r="F86" s="4" t="s">
        <v>55</v>
      </c>
      <c r="G86" s="6">
        <v>160</v>
      </c>
      <c r="H86" s="7"/>
      <c r="I86" s="42">
        <f t="shared" si="29"/>
        <v>0</v>
      </c>
      <c r="J86" s="107"/>
      <c r="K86" s="43">
        <f t="shared" si="30"/>
        <v>0</v>
      </c>
      <c r="L86" s="44">
        <f t="shared" si="31"/>
        <v>0</v>
      </c>
      <c r="M86" s="44">
        <f t="shared" si="32"/>
        <v>0</v>
      </c>
    </row>
    <row r="87" spans="1:13" x14ac:dyDescent="0.2">
      <c r="A87" s="61" t="s">
        <v>47</v>
      </c>
      <c r="B87" s="11" t="s">
        <v>75</v>
      </c>
      <c r="C87" s="11"/>
      <c r="D87" s="66"/>
      <c r="E87" s="66"/>
      <c r="F87" s="4" t="s">
        <v>55</v>
      </c>
      <c r="G87" s="6">
        <v>10</v>
      </c>
      <c r="H87" s="7"/>
      <c r="I87" s="42">
        <f t="shared" si="29"/>
        <v>0</v>
      </c>
      <c r="J87" s="107"/>
      <c r="K87" s="43">
        <f t="shared" si="30"/>
        <v>0</v>
      </c>
      <c r="L87" s="44">
        <f t="shared" si="31"/>
        <v>0</v>
      </c>
      <c r="M87" s="44">
        <f t="shared" si="32"/>
        <v>0</v>
      </c>
    </row>
    <row r="88" spans="1:13" x14ac:dyDescent="0.2">
      <c r="A88" s="61" t="s">
        <v>48</v>
      </c>
      <c r="B88" s="11" t="s">
        <v>76</v>
      </c>
      <c r="C88" s="11"/>
      <c r="D88" s="66"/>
      <c r="E88" s="66"/>
      <c r="F88" s="4" t="s">
        <v>55</v>
      </c>
      <c r="G88" s="6">
        <v>5</v>
      </c>
      <c r="H88" s="7"/>
      <c r="I88" s="42">
        <f t="shared" si="29"/>
        <v>0</v>
      </c>
      <c r="J88" s="107"/>
      <c r="K88" s="43">
        <f t="shared" si="30"/>
        <v>0</v>
      </c>
      <c r="L88" s="44">
        <f t="shared" si="31"/>
        <v>0</v>
      </c>
      <c r="M88" s="44">
        <f t="shared" si="32"/>
        <v>0</v>
      </c>
    </row>
    <row r="89" spans="1:13" x14ac:dyDescent="0.2">
      <c r="I89" s="111" t="s">
        <v>5</v>
      </c>
      <c r="J89" s="111"/>
      <c r="K89" s="48">
        <f>SUM(K82:K88)</f>
        <v>0</v>
      </c>
      <c r="L89" s="49">
        <f t="shared" ref="L89" si="33">M89-K89</f>
        <v>0</v>
      </c>
      <c r="M89" s="49">
        <f t="shared" ref="M89" si="34">K89*1.08</f>
        <v>0</v>
      </c>
    </row>
    <row r="92" spans="1:13" x14ac:dyDescent="0.2">
      <c r="A92" s="37" t="s">
        <v>77</v>
      </c>
    </row>
    <row r="93" spans="1:13" s="67" customFormat="1" ht="36" x14ac:dyDescent="0.2">
      <c r="A93" s="91" t="s">
        <v>0</v>
      </c>
      <c r="B93" s="91" t="s">
        <v>11</v>
      </c>
      <c r="C93" s="91" t="s">
        <v>161</v>
      </c>
      <c r="D93" s="92" t="s">
        <v>21</v>
      </c>
      <c r="E93" s="93" t="s">
        <v>134</v>
      </c>
      <c r="F93" s="91" t="s">
        <v>6</v>
      </c>
      <c r="G93" s="94" t="s">
        <v>8</v>
      </c>
      <c r="H93" s="95" t="s">
        <v>9</v>
      </c>
      <c r="I93" s="95" t="s">
        <v>10</v>
      </c>
      <c r="J93" s="106" t="s">
        <v>1</v>
      </c>
      <c r="K93" s="96" t="s">
        <v>2</v>
      </c>
      <c r="L93" s="97" t="s">
        <v>3</v>
      </c>
      <c r="M93" s="91" t="s">
        <v>4</v>
      </c>
    </row>
    <row r="94" spans="1:13" s="67" customFormat="1" ht="36" x14ac:dyDescent="0.2">
      <c r="A94" s="25" t="s">
        <v>37</v>
      </c>
      <c r="B94" s="14" t="s">
        <v>78</v>
      </c>
      <c r="C94" s="14"/>
      <c r="D94" s="15"/>
      <c r="E94" s="15"/>
      <c r="F94" s="15" t="s">
        <v>7</v>
      </c>
      <c r="G94" s="89">
        <v>240</v>
      </c>
      <c r="H94" s="90"/>
      <c r="I94" s="42">
        <f t="shared" ref="I94:I101" si="35">H94*J94+H94</f>
        <v>0</v>
      </c>
      <c r="J94" s="107"/>
      <c r="K94" s="43">
        <f t="shared" ref="K94:K101" si="36">H94*G94</f>
        <v>0</v>
      </c>
      <c r="L94" s="44">
        <f t="shared" ref="L94:L101" si="37">M94-K94</f>
        <v>0</v>
      </c>
      <c r="M94" s="44">
        <f t="shared" ref="M94:M101" si="38">G94*I94</f>
        <v>0</v>
      </c>
    </row>
    <row r="95" spans="1:13" s="67" customFormat="1" ht="36" x14ac:dyDescent="0.2">
      <c r="A95" s="25" t="s">
        <v>39</v>
      </c>
      <c r="B95" s="14" t="s">
        <v>80</v>
      </c>
      <c r="C95" s="14"/>
      <c r="D95" s="15"/>
      <c r="E95" s="15"/>
      <c r="F95" s="15" t="s">
        <v>7</v>
      </c>
      <c r="G95" s="89">
        <v>2400</v>
      </c>
      <c r="H95" s="90"/>
      <c r="I95" s="42">
        <f t="shared" si="35"/>
        <v>0</v>
      </c>
      <c r="J95" s="107"/>
      <c r="K95" s="43">
        <f t="shared" si="36"/>
        <v>0</v>
      </c>
      <c r="L95" s="44">
        <f t="shared" si="37"/>
        <v>0</v>
      </c>
      <c r="M95" s="44">
        <f t="shared" si="38"/>
        <v>0</v>
      </c>
    </row>
    <row r="96" spans="1:13" s="67" customFormat="1" ht="24" x14ac:dyDescent="0.2">
      <c r="A96" s="25" t="s">
        <v>41</v>
      </c>
      <c r="B96" s="14" t="s">
        <v>81</v>
      </c>
      <c r="C96" s="14"/>
      <c r="D96" s="15"/>
      <c r="E96" s="15"/>
      <c r="F96" s="15" t="s">
        <v>7</v>
      </c>
      <c r="G96" s="89">
        <v>480</v>
      </c>
      <c r="H96" s="90"/>
      <c r="I96" s="42">
        <f t="shared" si="35"/>
        <v>0</v>
      </c>
      <c r="J96" s="107"/>
      <c r="K96" s="43">
        <f t="shared" si="36"/>
        <v>0</v>
      </c>
      <c r="L96" s="44">
        <f t="shared" si="37"/>
        <v>0</v>
      </c>
      <c r="M96" s="44">
        <f t="shared" si="38"/>
        <v>0</v>
      </c>
    </row>
    <row r="97" spans="1:13" s="67" customFormat="1" ht="24" x14ac:dyDescent="0.2">
      <c r="A97" s="25" t="s">
        <v>43</v>
      </c>
      <c r="B97" s="14" t="s">
        <v>151</v>
      </c>
      <c r="C97" s="14"/>
      <c r="D97" s="15"/>
      <c r="E97" s="15"/>
      <c r="F97" s="15" t="s">
        <v>7</v>
      </c>
      <c r="G97" s="15">
        <v>4000</v>
      </c>
      <c r="H97" s="90"/>
      <c r="I97" s="42">
        <f t="shared" si="35"/>
        <v>0</v>
      </c>
      <c r="J97" s="107"/>
      <c r="K97" s="43">
        <f t="shared" si="36"/>
        <v>0</v>
      </c>
      <c r="L97" s="44">
        <f t="shared" si="37"/>
        <v>0</v>
      </c>
      <c r="M97" s="44">
        <f t="shared" si="38"/>
        <v>0</v>
      </c>
    </row>
    <row r="98" spans="1:13" s="67" customFormat="1" ht="24" x14ac:dyDescent="0.2">
      <c r="A98" s="25" t="s">
        <v>45</v>
      </c>
      <c r="B98" s="14" t="s">
        <v>152</v>
      </c>
      <c r="C98" s="14"/>
      <c r="D98" s="15"/>
      <c r="E98" s="15"/>
      <c r="F98" s="15" t="s">
        <v>7</v>
      </c>
      <c r="G98" s="15">
        <v>450</v>
      </c>
      <c r="H98" s="90"/>
      <c r="I98" s="42">
        <f t="shared" si="35"/>
        <v>0</v>
      </c>
      <c r="J98" s="107"/>
      <c r="K98" s="43">
        <f t="shared" si="36"/>
        <v>0</v>
      </c>
      <c r="L98" s="44">
        <f t="shared" si="37"/>
        <v>0</v>
      </c>
      <c r="M98" s="44">
        <f t="shared" si="38"/>
        <v>0</v>
      </c>
    </row>
    <row r="99" spans="1:13" s="67" customFormat="1" ht="24" x14ac:dyDescent="0.2">
      <c r="A99" s="25" t="s">
        <v>47</v>
      </c>
      <c r="B99" s="14" t="s">
        <v>180</v>
      </c>
      <c r="C99" s="14" t="s">
        <v>183</v>
      </c>
      <c r="D99" s="15"/>
      <c r="E99" s="15"/>
      <c r="F99" s="15" t="s">
        <v>7</v>
      </c>
      <c r="G99" s="15">
        <v>1</v>
      </c>
      <c r="H99" s="90"/>
      <c r="I99" s="42">
        <f t="shared" si="35"/>
        <v>0</v>
      </c>
      <c r="J99" s="107"/>
      <c r="K99" s="43">
        <f t="shared" si="36"/>
        <v>0</v>
      </c>
      <c r="L99" s="44">
        <f t="shared" si="37"/>
        <v>0</v>
      </c>
      <c r="M99" s="44">
        <f t="shared" si="38"/>
        <v>0</v>
      </c>
    </row>
    <row r="100" spans="1:13" s="67" customFormat="1" ht="24" x14ac:dyDescent="0.2">
      <c r="A100" s="25" t="s">
        <v>48</v>
      </c>
      <c r="B100" s="14" t="s">
        <v>181</v>
      </c>
      <c r="C100" s="14" t="s">
        <v>183</v>
      </c>
      <c r="D100" s="15"/>
      <c r="E100" s="15"/>
      <c r="F100" s="15" t="s">
        <v>7</v>
      </c>
      <c r="G100" s="15">
        <v>1</v>
      </c>
      <c r="H100" s="90"/>
      <c r="I100" s="42">
        <f t="shared" si="35"/>
        <v>0</v>
      </c>
      <c r="J100" s="107"/>
      <c r="K100" s="43">
        <f t="shared" si="36"/>
        <v>0</v>
      </c>
      <c r="L100" s="44">
        <f t="shared" si="37"/>
        <v>0</v>
      </c>
      <c r="M100" s="44">
        <f t="shared" si="38"/>
        <v>0</v>
      </c>
    </row>
    <row r="101" spans="1:13" s="67" customFormat="1" ht="24" x14ac:dyDescent="0.2">
      <c r="A101" s="25" t="s">
        <v>49</v>
      </c>
      <c r="B101" s="14" t="s">
        <v>182</v>
      </c>
      <c r="C101" s="14" t="s">
        <v>183</v>
      </c>
      <c r="D101" s="15"/>
      <c r="E101" s="15"/>
      <c r="F101" s="15" t="s">
        <v>7</v>
      </c>
      <c r="G101" s="15">
        <v>1</v>
      </c>
      <c r="H101" s="90"/>
      <c r="I101" s="42">
        <f t="shared" si="35"/>
        <v>0</v>
      </c>
      <c r="J101" s="107"/>
      <c r="K101" s="43">
        <f t="shared" si="36"/>
        <v>0</v>
      </c>
      <c r="L101" s="44">
        <f t="shared" si="37"/>
        <v>0</v>
      </c>
      <c r="M101" s="44">
        <f t="shared" si="38"/>
        <v>0</v>
      </c>
    </row>
    <row r="102" spans="1:13" x14ac:dyDescent="0.2">
      <c r="I102" s="111" t="s">
        <v>5</v>
      </c>
      <c r="J102" s="111"/>
      <c r="K102" s="48">
        <f>SUM(K94:K101)</f>
        <v>0</v>
      </c>
      <c r="L102" s="49">
        <f>SUM(L94:L101)</f>
        <v>0</v>
      </c>
      <c r="M102" s="49">
        <f>SUM(M94:M101)</f>
        <v>0</v>
      </c>
    </row>
    <row r="103" spans="1:13" ht="15" x14ac:dyDescent="0.25">
      <c r="B103" s="88" t="s">
        <v>154</v>
      </c>
      <c r="C103" s="88"/>
      <c r="D103" s="87"/>
      <c r="E103" s="87"/>
      <c r="F103" s="87"/>
      <c r="G103" s="87"/>
      <c r="H103" s="87"/>
      <c r="I103" s="31"/>
      <c r="J103" s="104"/>
      <c r="K103" s="68"/>
      <c r="L103" s="69"/>
      <c r="M103" s="69"/>
    </row>
    <row r="104" spans="1:13" ht="15" x14ac:dyDescent="0.25">
      <c r="B104" s="88" t="s">
        <v>153</v>
      </c>
      <c r="C104" s="88"/>
      <c r="D104" s="87"/>
      <c r="E104" s="87"/>
      <c r="F104" s="87"/>
      <c r="G104" s="87"/>
      <c r="H104" s="87"/>
      <c r="I104" s="31"/>
      <c r="J104" s="104"/>
      <c r="K104" s="68"/>
      <c r="L104" s="69"/>
      <c r="M104" s="69"/>
    </row>
    <row r="105" spans="1:13" ht="15" x14ac:dyDescent="0.25">
      <c r="B105" s="86"/>
      <c r="C105" s="86"/>
      <c r="D105" s="87"/>
      <c r="E105" s="87"/>
      <c r="F105" s="87"/>
      <c r="G105" s="87"/>
      <c r="H105" s="87"/>
      <c r="I105" s="31"/>
      <c r="J105" s="104"/>
      <c r="K105" s="68"/>
      <c r="L105" s="69"/>
      <c r="M105" s="69"/>
    </row>
    <row r="106" spans="1:13" x14ac:dyDescent="0.2">
      <c r="A106" s="37" t="s">
        <v>82</v>
      </c>
    </row>
    <row r="107" spans="1:13" ht="36" x14ac:dyDescent="0.2">
      <c r="A107" s="91" t="s">
        <v>0</v>
      </c>
      <c r="B107" s="91" t="s">
        <v>11</v>
      </c>
      <c r="C107" s="91" t="s">
        <v>161</v>
      </c>
      <c r="D107" s="92" t="s">
        <v>21</v>
      </c>
      <c r="E107" s="93" t="s">
        <v>134</v>
      </c>
      <c r="F107" s="91" t="s">
        <v>6</v>
      </c>
      <c r="G107" s="94" t="s">
        <v>8</v>
      </c>
      <c r="H107" s="95" t="s">
        <v>9</v>
      </c>
      <c r="I107" s="95" t="s">
        <v>10</v>
      </c>
      <c r="J107" s="106" t="s">
        <v>1</v>
      </c>
      <c r="K107" s="96" t="s">
        <v>2</v>
      </c>
      <c r="L107" s="97" t="s">
        <v>3</v>
      </c>
      <c r="M107" s="91" t="s">
        <v>4</v>
      </c>
    </row>
    <row r="108" spans="1:13" ht="72" x14ac:dyDescent="0.2">
      <c r="A108" s="61" t="s">
        <v>37</v>
      </c>
      <c r="B108" s="3" t="s">
        <v>83</v>
      </c>
      <c r="C108" s="3"/>
      <c r="D108" s="5"/>
      <c r="E108" s="5"/>
      <c r="F108" s="4" t="s">
        <v>55</v>
      </c>
      <c r="G108" s="6">
        <v>300</v>
      </c>
      <c r="H108" s="7"/>
      <c r="I108" s="42">
        <f t="shared" ref="I108:I111" si="39">H108*J108+H108</f>
        <v>0</v>
      </c>
      <c r="J108" s="107"/>
      <c r="K108" s="43">
        <f t="shared" ref="K108:K111" si="40">H108*G108</f>
        <v>0</v>
      </c>
      <c r="L108" s="44">
        <f t="shared" ref="L108:L111" si="41">M108-K108</f>
        <v>0</v>
      </c>
      <c r="M108" s="44">
        <f t="shared" ref="M108:M111" si="42">G108*I108</f>
        <v>0</v>
      </c>
    </row>
    <row r="109" spans="1:13" ht="36" x14ac:dyDescent="0.2">
      <c r="A109" s="61" t="s">
        <v>39</v>
      </c>
      <c r="B109" s="3" t="s">
        <v>84</v>
      </c>
      <c r="C109" s="3"/>
      <c r="D109" s="5"/>
      <c r="E109" s="5"/>
      <c r="F109" s="4" t="s">
        <v>55</v>
      </c>
      <c r="G109" s="6">
        <v>750</v>
      </c>
      <c r="H109" s="7"/>
      <c r="I109" s="42">
        <f t="shared" si="39"/>
        <v>0</v>
      </c>
      <c r="J109" s="107"/>
      <c r="K109" s="43">
        <f t="shared" si="40"/>
        <v>0</v>
      </c>
      <c r="L109" s="44">
        <f t="shared" si="41"/>
        <v>0</v>
      </c>
      <c r="M109" s="44">
        <f t="shared" si="42"/>
        <v>0</v>
      </c>
    </row>
    <row r="110" spans="1:13" ht="24" x14ac:dyDescent="0.2">
      <c r="A110" s="61" t="s">
        <v>41</v>
      </c>
      <c r="B110" s="1" t="s">
        <v>184</v>
      </c>
      <c r="C110" s="1" t="s">
        <v>185</v>
      </c>
      <c r="D110" s="2"/>
      <c r="E110" s="2"/>
      <c r="F110" s="8" t="s">
        <v>55</v>
      </c>
      <c r="G110" s="9">
        <v>8200</v>
      </c>
      <c r="H110" s="10"/>
      <c r="I110" s="42">
        <f t="shared" si="39"/>
        <v>0</v>
      </c>
      <c r="J110" s="107"/>
      <c r="K110" s="43">
        <f t="shared" si="40"/>
        <v>0</v>
      </c>
      <c r="L110" s="44">
        <f t="shared" si="41"/>
        <v>0</v>
      </c>
      <c r="M110" s="44">
        <f t="shared" si="42"/>
        <v>0</v>
      </c>
    </row>
    <row r="111" spans="1:13" s="67" customFormat="1" x14ac:dyDescent="0.2">
      <c r="A111" s="25" t="s">
        <v>43</v>
      </c>
      <c r="B111" s="14" t="s">
        <v>85</v>
      </c>
      <c r="C111" s="14"/>
      <c r="D111" s="15"/>
      <c r="E111" s="15"/>
      <c r="F111" s="16" t="s">
        <v>55</v>
      </c>
      <c r="G111" s="17">
        <v>1000</v>
      </c>
      <c r="H111" s="18"/>
      <c r="I111" s="42">
        <f t="shared" si="39"/>
        <v>0</v>
      </c>
      <c r="J111" s="107"/>
      <c r="K111" s="43">
        <f t="shared" si="40"/>
        <v>0</v>
      </c>
      <c r="L111" s="44">
        <f t="shared" si="41"/>
        <v>0</v>
      </c>
      <c r="M111" s="44">
        <f t="shared" si="42"/>
        <v>0</v>
      </c>
    </row>
    <row r="112" spans="1:13" x14ac:dyDescent="0.2">
      <c r="I112" s="111" t="s">
        <v>5</v>
      </c>
      <c r="J112" s="111"/>
      <c r="K112" s="48">
        <f>SUM(K108:K111)</f>
        <v>0</v>
      </c>
      <c r="L112" s="49">
        <f t="shared" ref="L112" si="43">M112-K112</f>
        <v>0</v>
      </c>
      <c r="M112" s="49">
        <f t="shared" ref="M112" si="44">K112*1.08</f>
        <v>0</v>
      </c>
    </row>
    <row r="114" spans="1:13" x14ac:dyDescent="0.2">
      <c r="A114" s="37" t="s">
        <v>108</v>
      </c>
    </row>
    <row r="115" spans="1:13" ht="36" x14ac:dyDescent="0.2">
      <c r="A115" s="91" t="s">
        <v>0</v>
      </c>
      <c r="B115" s="91" t="s">
        <v>11</v>
      </c>
      <c r="C115" s="91" t="s">
        <v>161</v>
      </c>
      <c r="D115" s="92" t="s">
        <v>21</v>
      </c>
      <c r="E115" s="93" t="s">
        <v>134</v>
      </c>
      <c r="F115" s="91" t="s">
        <v>6</v>
      </c>
      <c r="G115" s="94" t="s">
        <v>8</v>
      </c>
      <c r="H115" s="95" t="s">
        <v>9</v>
      </c>
      <c r="I115" s="95" t="s">
        <v>10</v>
      </c>
      <c r="J115" s="106" t="s">
        <v>1</v>
      </c>
      <c r="K115" s="96" t="s">
        <v>2</v>
      </c>
      <c r="L115" s="97" t="s">
        <v>3</v>
      </c>
      <c r="M115" s="91" t="s">
        <v>4</v>
      </c>
    </row>
    <row r="116" spans="1:13" x14ac:dyDescent="0.2">
      <c r="A116" s="12" t="s">
        <v>37</v>
      </c>
      <c r="B116" s="1" t="s">
        <v>86</v>
      </c>
      <c r="C116" s="1"/>
      <c r="D116" s="2"/>
      <c r="E116" s="2"/>
      <c r="F116" s="8" t="s">
        <v>55</v>
      </c>
      <c r="G116" s="9">
        <v>2800</v>
      </c>
      <c r="H116" s="10"/>
      <c r="I116" s="42">
        <f t="shared" ref="I116:I135" si="45">H116*J116+H116</f>
        <v>0</v>
      </c>
      <c r="J116" s="107"/>
      <c r="K116" s="43">
        <f t="shared" ref="K116:K135" si="46">H116*G116</f>
        <v>0</v>
      </c>
      <c r="L116" s="44">
        <f t="shared" ref="L116:L135" si="47">M116-K116</f>
        <v>0</v>
      </c>
      <c r="M116" s="44">
        <f t="shared" ref="M116:M135" si="48">G116*I116</f>
        <v>0</v>
      </c>
    </row>
    <row r="117" spans="1:13" x14ac:dyDescent="0.2">
      <c r="A117" s="12" t="s">
        <v>39</v>
      </c>
      <c r="B117" s="1" t="s">
        <v>87</v>
      </c>
      <c r="C117" s="1"/>
      <c r="D117" s="2"/>
      <c r="E117" s="2"/>
      <c r="F117" s="8" t="s">
        <v>55</v>
      </c>
      <c r="G117" s="9">
        <v>5</v>
      </c>
      <c r="H117" s="10"/>
      <c r="I117" s="42">
        <f t="shared" si="45"/>
        <v>0</v>
      </c>
      <c r="J117" s="107"/>
      <c r="K117" s="43">
        <f t="shared" si="46"/>
        <v>0</v>
      </c>
      <c r="L117" s="44">
        <f t="shared" si="47"/>
        <v>0</v>
      </c>
      <c r="M117" s="44">
        <f t="shared" si="48"/>
        <v>0</v>
      </c>
    </row>
    <row r="118" spans="1:13" x14ac:dyDescent="0.2">
      <c r="A118" s="12" t="s">
        <v>41</v>
      </c>
      <c r="B118" s="1" t="s">
        <v>88</v>
      </c>
      <c r="C118" s="1"/>
      <c r="D118" s="2"/>
      <c r="E118" s="2"/>
      <c r="F118" s="8" t="s">
        <v>55</v>
      </c>
      <c r="G118" s="9">
        <v>10</v>
      </c>
      <c r="H118" s="10"/>
      <c r="I118" s="42">
        <f t="shared" si="45"/>
        <v>0</v>
      </c>
      <c r="J118" s="107"/>
      <c r="K118" s="43">
        <f t="shared" si="46"/>
        <v>0</v>
      </c>
      <c r="L118" s="44">
        <f t="shared" si="47"/>
        <v>0</v>
      </c>
      <c r="M118" s="44">
        <f t="shared" si="48"/>
        <v>0</v>
      </c>
    </row>
    <row r="119" spans="1:13" x14ac:dyDescent="0.2">
      <c r="A119" s="12" t="s">
        <v>43</v>
      </c>
      <c r="B119" s="1" t="s">
        <v>89</v>
      </c>
      <c r="C119" s="1"/>
      <c r="D119" s="2"/>
      <c r="E119" s="2"/>
      <c r="F119" s="8" t="s">
        <v>55</v>
      </c>
      <c r="G119" s="9">
        <v>5</v>
      </c>
      <c r="H119" s="10"/>
      <c r="I119" s="42">
        <f t="shared" si="45"/>
        <v>0</v>
      </c>
      <c r="J119" s="107"/>
      <c r="K119" s="43">
        <f t="shared" si="46"/>
        <v>0</v>
      </c>
      <c r="L119" s="44">
        <f t="shared" si="47"/>
        <v>0</v>
      </c>
      <c r="M119" s="44">
        <f t="shared" si="48"/>
        <v>0</v>
      </c>
    </row>
    <row r="120" spans="1:13" x14ac:dyDescent="0.2">
      <c r="A120" s="12" t="s">
        <v>45</v>
      </c>
      <c r="B120" s="1" t="s">
        <v>90</v>
      </c>
      <c r="C120" s="1"/>
      <c r="D120" s="2"/>
      <c r="E120" s="2"/>
      <c r="F120" s="8" t="s">
        <v>55</v>
      </c>
      <c r="G120" s="9">
        <v>5</v>
      </c>
      <c r="H120" s="10"/>
      <c r="I120" s="42">
        <f t="shared" si="45"/>
        <v>0</v>
      </c>
      <c r="J120" s="107"/>
      <c r="K120" s="43">
        <f t="shared" si="46"/>
        <v>0</v>
      </c>
      <c r="L120" s="44">
        <f t="shared" si="47"/>
        <v>0</v>
      </c>
      <c r="M120" s="44">
        <f t="shared" si="48"/>
        <v>0</v>
      </c>
    </row>
    <row r="121" spans="1:13" ht="36" x14ac:dyDescent="0.2">
      <c r="A121" s="12" t="s">
        <v>47</v>
      </c>
      <c r="B121" s="13" t="s">
        <v>91</v>
      </c>
      <c r="C121" s="13"/>
      <c r="D121" s="2"/>
      <c r="E121" s="2"/>
      <c r="F121" s="8" t="s">
        <v>55</v>
      </c>
      <c r="G121" s="9">
        <v>2</v>
      </c>
      <c r="H121" s="10"/>
      <c r="I121" s="42">
        <f t="shared" si="45"/>
        <v>0</v>
      </c>
      <c r="J121" s="107"/>
      <c r="K121" s="43">
        <f t="shared" si="46"/>
        <v>0</v>
      </c>
      <c r="L121" s="44">
        <f t="shared" si="47"/>
        <v>0</v>
      </c>
      <c r="M121" s="44">
        <f t="shared" si="48"/>
        <v>0</v>
      </c>
    </row>
    <row r="122" spans="1:13" ht="24" x14ac:dyDescent="0.2">
      <c r="A122" s="12" t="s">
        <v>48</v>
      </c>
      <c r="B122" s="1" t="s">
        <v>92</v>
      </c>
      <c r="C122" s="1"/>
      <c r="D122" s="2"/>
      <c r="E122" s="2"/>
      <c r="F122" s="8" t="s">
        <v>55</v>
      </c>
      <c r="G122" s="9">
        <v>2</v>
      </c>
      <c r="H122" s="10"/>
      <c r="I122" s="42">
        <f t="shared" si="45"/>
        <v>0</v>
      </c>
      <c r="J122" s="107"/>
      <c r="K122" s="43">
        <f t="shared" si="46"/>
        <v>0</v>
      </c>
      <c r="L122" s="44">
        <f t="shared" si="47"/>
        <v>0</v>
      </c>
      <c r="M122" s="44">
        <f t="shared" si="48"/>
        <v>0</v>
      </c>
    </row>
    <row r="123" spans="1:13" ht="24" x14ac:dyDescent="0.2">
      <c r="A123" s="12" t="s">
        <v>49</v>
      </c>
      <c r="B123" s="1" t="s">
        <v>186</v>
      </c>
      <c r="C123" s="1" t="s">
        <v>187</v>
      </c>
      <c r="D123" s="2"/>
      <c r="E123" s="2"/>
      <c r="F123" s="8" t="s">
        <v>55</v>
      </c>
      <c r="G123" s="9">
        <v>5</v>
      </c>
      <c r="H123" s="10"/>
      <c r="I123" s="42">
        <f t="shared" si="45"/>
        <v>0</v>
      </c>
      <c r="J123" s="107"/>
      <c r="K123" s="43">
        <f t="shared" si="46"/>
        <v>0</v>
      </c>
      <c r="L123" s="44">
        <f t="shared" si="47"/>
        <v>0</v>
      </c>
      <c r="M123" s="44">
        <f t="shared" si="48"/>
        <v>0</v>
      </c>
    </row>
    <row r="124" spans="1:13" x14ac:dyDescent="0.2">
      <c r="A124" s="12" t="s">
        <v>51</v>
      </c>
      <c r="B124" s="1" t="s">
        <v>93</v>
      </c>
      <c r="C124" s="1"/>
      <c r="D124" s="2"/>
      <c r="E124" s="2"/>
      <c r="F124" s="8" t="s">
        <v>55</v>
      </c>
      <c r="G124" s="9">
        <v>5</v>
      </c>
      <c r="H124" s="10"/>
      <c r="I124" s="42">
        <f t="shared" si="45"/>
        <v>0</v>
      </c>
      <c r="J124" s="107"/>
      <c r="K124" s="43">
        <f t="shared" si="46"/>
        <v>0</v>
      </c>
      <c r="L124" s="44">
        <f t="shared" si="47"/>
        <v>0</v>
      </c>
      <c r="M124" s="44">
        <f t="shared" si="48"/>
        <v>0</v>
      </c>
    </row>
    <row r="125" spans="1:13" ht="24" x14ac:dyDescent="0.2">
      <c r="A125" s="12" t="s">
        <v>53</v>
      </c>
      <c r="B125" s="1" t="s">
        <v>94</v>
      </c>
      <c r="C125" s="1" t="s">
        <v>188</v>
      </c>
      <c r="D125" s="2"/>
      <c r="E125" s="2"/>
      <c r="F125" s="8" t="s">
        <v>55</v>
      </c>
      <c r="G125" s="9">
        <v>2</v>
      </c>
      <c r="H125" s="10"/>
      <c r="I125" s="42">
        <f t="shared" si="45"/>
        <v>0</v>
      </c>
      <c r="J125" s="107"/>
      <c r="K125" s="43">
        <f t="shared" si="46"/>
        <v>0</v>
      </c>
      <c r="L125" s="44">
        <f t="shared" si="47"/>
        <v>0</v>
      </c>
      <c r="M125" s="44">
        <f t="shared" si="48"/>
        <v>0</v>
      </c>
    </row>
    <row r="126" spans="1:13" ht="24" x14ac:dyDescent="0.2">
      <c r="A126" s="12" t="s">
        <v>101</v>
      </c>
      <c r="B126" s="1" t="s">
        <v>95</v>
      </c>
      <c r="C126" s="1" t="s">
        <v>188</v>
      </c>
      <c r="D126" s="2"/>
      <c r="E126" s="2"/>
      <c r="F126" s="8" t="s">
        <v>55</v>
      </c>
      <c r="G126" s="9">
        <v>4</v>
      </c>
      <c r="H126" s="10"/>
      <c r="I126" s="42">
        <f t="shared" si="45"/>
        <v>0</v>
      </c>
      <c r="J126" s="107"/>
      <c r="K126" s="43">
        <f t="shared" si="46"/>
        <v>0</v>
      </c>
      <c r="L126" s="44">
        <f t="shared" si="47"/>
        <v>0</v>
      </c>
      <c r="M126" s="44">
        <f t="shared" si="48"/>
        <v>0</v>
      </c>
    </row>
    <row r="127" spans="1:13" x14ac:dyDescent="0.2">
      <c r="A127" s="12" t="s">
        <v>102</v>
      </c>
      <c r="B127" s="1" t="s">
        <v>96</v>
      </c>
      <c r="C127" s="1"/>
      <c r="D127" s="2"/>
      <c r="E127" s="2"/>
      <c r="F127" s="8" t="s">
        <v>55</v>
      </c>
      <c r="G127" s="9">
        <v>1</v>
      </c>
      <c r="H127" s="10"/>
      <c r="I127" s="42">
        <f t="shared" si="45"/>
        <v>0</v>
      </c>
      <c r="J127" s="107"/>
      <c r="K127" s="43">
        <f t="shared" si="46"/>
        <v>0</v>
      </c>
      <c r="L127" s="44">
        <f t="shared" si="47"/>
        <v>0</v>
      </c>
      <c r="M127" s="44">
        <f t="shared" si="48"/>
        <v>0</v>
      </c>
    </row>
    <row r="128" spans="1:13" x14ac:dyDescent="0.2">
      <c r="A128" s="12" t="s">
        <v>103</v>
      </c>
      <c r="B128" s="1" t="s">
        <v>127</v>
      </c>
      <c r="C128" s="1"/>
      <c r="D128" s="2"/>
      <c r="E128" s="2"/>
      <c r="F128" s="8" t="s">
        <v>55</v>
      </c>
      <c r="G128" s="9">
        <v>1</v>
      </c>
      <c r="H128" s="10"/>
      <c r="I128" s="42">
        <f t="shared" si="45"/>
        <v>0</v>
      </c>
      <c r="J128" s="107"/>
      <c r="K128" s="43">
        <f t="shared" si="46"/>
        <v>0</v>
      </c>
      <c r="L128" s="44">
        <f t="shared" si="47"/>
        <v>0</v>
      </c>
      <c r="M128" s="44">
        <f t="shared" si="48"/>
        <v>0</v>
      </c>
    </row>
    <row r="129" spans="1:13" s="67" customFormat="1" x14ac:dyDescent="0.2">
      <c r="A129" s="25" t="s">
        <v>104</v>
      </c>
      <c r="B129" s="83" t="s">
        <v>97</v>
      </c>
      <c r="C129" s="83"/>
      <c r="D129" s="15"/>
      <c r="E129" s="15"/>
      <c r="F129" s="16" t="s">
        <v>55</v>
      </c>
      <c r="G129" s="17">
        <v>3</v>
      </c>
      <c r="H129" s="18"/>
      <c r="I129" s="42">
        <f t="shared" si="45"/>
        <v>0</v>
      </c>
      <c r="J129" s="107"/>
      <c r="K129" s="43">
        <f t="shared" si="46"/>
        <v>0</v>
      </c>
      <c r="L129" s="44">
        <f t="shared" si="47"/>
        <v>0</v>
      </c>
      <c r="M129" s="44">
        <f t="shared" si="48"/>
        <v>0</v>
      </c>
    </row>
    <row r="130" spans="1:13" s="67" customFormat="1" x14ac:dyDescent="0.2">
      <c r="A130" s="12" t="s">
        <v>105</v>
      </c>
      <c r="B130" s="84" t="s">
        <v>98</v>
      </c>
      <c r="C130" s="84"/>
      <c r="D130" s="2"/>
      <c r="E130" s="2"/>
      <c r="F130" s="8" t="s">
        <v>55</v>
      </c>
      <c r="G130" s="9">
        <v>2</v>
      </c>
      <c r="H130" s="10"/>
      <c r="I130" s="42">
        <f t="shared" si="45"/>
        <v>0</v>
      </c>
      <c r="J130" s="107"/>
      <c r="K130" s="43">
        <f t="shared" si="46"/>
        <v>0</v>
      </c>
      <c r="L130" s="44">
        <f t="shared" si="47"/>
        <v>0</v>
      </c>
      <c r="M130" s="44">
        <f t="shared" si="48"/>
        <v>0</v>
      </c>
    </row>
    <row r="131" spans="1:13" s="67" customFormat="1" x14ac:dyDescent="0.2">
      <c r="A131" s="12" t="s">
        <v>106</v>
      </c>
      <c r="B131" s="84" t="s">
        <v>99</v>
      </c>
      <c r="C131" s="84"/>
      <c r="D131" s="2"/>
      <c r="E131" s="2"/>
      <c r="F131" s="8" t="s">
        <v>55</v>
      </c>
      <c r="G131" s="9">
        <v>5</v>
      </c>
      <c r="H131" s="10"/>
      <c r="I131" s="42">
        <f t="shared" si="45"/>
        <v>0</v>
      </c>
      <c r="J131" s="107"/>
      <c r="K131" s="43">
        <f t="shared" si="46"/>
        <v>0</v>
      </c>
      <c r="L131" s="44">
        <f t="shared" si="47"/>
        <v>0</v>
      </c>
      <c r="M131" s="44">
        <f t="shared" si="48"/>
        <v>0</v>
      </c>
    </row>
    <row r="132" spans="1:13" s="67" customFormat="1" x14ac:dyDescent="0.2">
      <c r="A132" s="12" t="s">
        <v>107</v>
      </c>
      <c r="B132" s="84" t="s">
        <v>100</v>
      </c>
      <c r="C132" s="84"/>
      <c r="D132" s="2"/>
      <c r="E132" s="2"/>
      <c r="F132" s="8" t="s">
        <v>55</v>
      </c>
      <c r="G132" s="9">
        <v>5</v>
      </c>
      <c r="H132" s="10"/>
      <c r="I132" s="42">
        <f t="shared" si="45"/>
        <v>0</v>
      </c>
      <c r="J132" s="107"/>
      <c r="K132" s="43">
        <f t="shared" si="46"/>
        <v>0</v>
      </c>
      <c r="L132" s="44">
        <f t="shared" si="47"/>
        <v>0</v>
      </c>
      <c r="M132" s="44">
        <f t="shared" si="48"/>
        <v>0</v>
      </c>
    </row>
    <row r="133" spans="1:13" s="67" customFormat="1" x14ac:dyDescent="0.2">
      <c r="A133" s="25" t="s">
        <v>148</v>
      </c>
      <c r="B133" s="14" t="s">
        <v>128</v>
      </c>
      <c r="C133" s="14"/>
      <c r="D133" s="15"/>
      <c r="E133" s="15"/>
      <c r="F133" s="16" t="s">
        <v>55</v>
      </c>
      <c r="G133" s="17">
        <v>1</v>
      </c>
      <c r="H133" s="18"/>
      <c r="I133" s="42">
        <f t="shared" si="45"/>
        <v>0</v>
      </c>
      <c r="J133" s="107"/>
      <c r="K133" s="43">
        <f t="shared" si="46"/>
        <v>0</v>
      </c>
      <c r="L133" s="44">
        <f t="shared" si="47"/>
        <v>0</v>
      </c>
      <c r="M133" s="44">
        <f t="shared" si="48"/>
        <v>0</v>
      </c>
    </row>
    <row r="134" spans="1:13" s="67" customFormat="1" x14ac:dyDescent="0.2">
      <c r="A134" s="25" t="s">
        <v>149</v>
      </c>
      <c r="B134" s="14" t="s">
        <v>129</v>
      </c>
      <c r="C134" s="14"/>
      <c r="D134" s="15"/>
      <c r="E134" s="15"/>
      <c r="F134" s="16" t="s">
        <v>55</v>
      </c>
      <c r="G134" s="17">
        <v>1</v>
      </c>
      <c r="H134" s="18"/>
      <c r="I134" s="42">
        <f t="shared" si="45"/>
        <v>0</v>
      </c>
      <c r="J134" s="107"/>
      <c r="K134" s="43">
        <f t="shared" si="46"/>
        <v>0</v>
      </c>
      <c r="L134" s="44">
        <f t="shared" si="47"/>
        <v>0</v>
      </c>
      <c r="M134" s="44">
        <f t="shared" si="48"/>
        <v>0</v>
      </c>
    </row>
    <row r="135" spans="1:13" s="67" customFormat="1" x14ac:dyDescent="0.2">
      <c r="A135" s="25" t="s">
        <v>150</v>
      </c>
      <c r="B135" s="14" t="s">
        <v>147</v>
      </c>
      <c r="C135" s="14"/>
      <c r="D135" s="15"/>
      <c r="E135" s="15"/>
      <c r="F135" s="16" t="s">
        <v>7</v>
      </c>
      <c r="G135" s="17">
        <v>100</v>
      </c>
      <c r="H135" s="18"/>
      <c r="I135" s="42">
        <f t="shared" si="45"/>
        <v>0</v>
      </c>
      <c r="J135" s="107"/>
      <c r="K135" s="43">
        <f t="shared" si="46"/>
        <v>0</v>
      </c>
      <c r="L135" s="44">
        <f t="shared" si="47"/>
        <v>0</v>
      </c>
      <c r="M135" s="44">
        <f t="shared" si="48"/>
        <v>0</v>
      </c>
    </row>
    <row r="136" spans="1:13" x14ac:dyDescent="0.2">
      <c r="A136" s="26"/>
      <c r="B136" s="46"/>
      <c r="C136" s="46"/>
      <c r="D136" s="26"/>
      <c r="E136" s="26"/>
      <c r="F136" s="47"/>
      <c r="G136" s="30"/>
      <c r="H136" s="30"/>
      <c r="I136" s="109" t="s">
        <v>5</v>
      </c>
      <c r="J136" s="110"/>
      <c r="K136" s="48">
        <f>SUM(K116:K135)</f>
        <v>0</v>
      </c>
      <c r="L136" s="49">
        <f>SUM(L116:L135)</f>
        <v>0</v>
      </c>
      <c r="M136" s="49">
        <f>SUM(M116:M135)</f>
        <v>0</v>
      </c>
    </row>
    <row r="139" spans="1:13" x14ac:dyDescent="0.2">
      <c r="A139" s="37" t="s">
        <v>109</v>
      </c>
    </row>
    <row r="140" spans="1:13" ht="36" x14ac:dyDescent="0.2">
      <c r="A140" s="91" t="s">
        <v>0</v>
      </c>
      <c r="B140" s="91" t="s">
        <v>11</v>
      </c>
      <c r="C140" s="91" t="s">
        <v>161</v>
      </c>
      <c r="D140" s="92" t="s">
        <v>21</v>
      </c>
      <c r="E140" s="93" t="s">
        <v>134</v>
      </c>
      <c r="F140" s="91" t="s">
        <v>6</v>
      </c>
      <c r="G140" s="94" t="s">
        <v>8</v>
      </c>
      <c r="H140" s="95" t="s">
        <v>9</v>
      </c>
      <c r="I140" s="95" t="s">
        <v>10</v>
      </c>
      <c r="J140" s="106" t="s">
        <v>1</v>
      </c>
      <c r="K140" s="96" t="s">
        <v>2</v>
      </c>
      <c r="L140" s="97" t="s">
        <v>3</v>
      </c>
      <c r="M140" s="91" t="s">
        <v>4</v>
      </c>
    </row>
    <row r="141" spans="1:13" ht="36" x14ac:dyDescent="0.2">
      <c r="A141" s="61" t="s">
        <v>37</v>
      </c>
      <c r="B141" s="84" t="s">
        <v>244</v>
      </c>
      <c r="C141" s="84" t="s">
        <v>245</v>
      </c>
      <c r="D141" s="2"/>
      <c r="E141" s="2"/>
      <c r="F141" s="8" t="s">
        <v>79</v>
      </c>
      <c r="G141" s="9">
        <v>15</v>
      </c>
      <c r="H141" s="7"/>
      <c r="I141" s="42">
        <f>H141*J141+H141</f>
        <v>0</v>
      </c>
      <c r="J141" s="107"/>
      <c r="K141" s="43">
        <f>H141*G141</f>
        <v>0</v>
      </c>
      <c r="L141" s="44">
        <f>M141-K141</f>
        <v>0</v>
      </c>
      <c r="M141" s="44">
        <f>G141*I141</f>
        <v>0</v>
      </c>
    </row>
    <row r="142" spans="1:13" x14ac:dyDescent="0.2">
      <c r="I142" s="111" t="s">
        <v>5</v>
      </c>
      <c r="J142" s="111"/>
      <c r="K142" s="48">
        <f>SUM(K141:K141)</f>
        <v>0</v>
      </c>
      <c r="L142" s="49">
        <f t="shared" ref="L142" si="49">M142-K142</f>
        <v>0</v>
      </c>
      <c r="M142" s="49">
        <f t="shared" ref="M142" si="50">K142*1.08</f>
        <v>0</v>
      </c>
    </row>
    <row r="144" spans="1:13" x14ac:dyDescent="0.2">
      <c r="A144" s="37" t="s">
        <v>113</v>
      </c>
    </row>
    <row r="145" spans="1:13" ht="36" x14ac:dyDescent="0.2">
      <c r="A145" s="91" t="s">
        <v>0</v>
      </c>
      <c r="B145" s="91" t="s">
        <v>11</v>
      </c>
      <c r="C145" s="91" t="s">
        <v>161</v>
      </c>
      <c r="D145" s="92" t="s">
        <v>21</v>
      </c>
      <c r="E145" s="93" t="s">
        <v>134</v>
      </c>
      <c r="F145" s="91" t="s">
        <v>6</v>
      </c>
      <c r="G145" s="94" t="s">
        <v>8</v>
      </c>
      <c r="H145" s="95" t="s">
        <v>9</v>
      </c>
      <c r="I145" s="95" t="s">
        <v>10</v>
      </c>
      <c r="J145" s="106" t="s">
        <v>1</v>
      </c>
      <c r="K145" s="96" t="s">
        <v>2</v>
      </c>
      <c r="L145" s="97" t="s">
        <v>3</v>
      </c>
      <c r="M145" s="91" t="s">
        <v>4</v>
      </c>
    </row>
    <row r="146" spans="1:13" ht="409.5" customHeight="1" x14ac:dyDescent="0.2">
      <c r="A146" s="61" t="s">
        <v>37</v>
      </c>
      <c r="B146" s="82" t="s">
        <v>144</v>
      </c>
      <c r="C146" s="82"/>
      <c r="D146" s="5"/>
      <c r="E146" s="5"/>
      <c r="F146" s="4" t="s">
        <v>55</v>
      </c>
      <c r="G146" s="6">
        <v>10</v>
      </c>
      <c r="H146" s="7"/>
      <c r="I146" s="42">
        <f t="shared" ref="I146:I154" si="51">H146*J146+H146</f>
        <v>0</v>
      </c>
      <c r="J146" s="107"/>
      <c r="K146" s="43">
        <f t="shared" ref="K146:K154" si="52">H146*G146</f>
        <v>0</v>
      </c>
      <c r="L146" s="44">
        <f t="shared" ref="L146:L154" si="53">M146-K146</f>
        <v>0</v>
      </c>
      <c r="M146" s="44">
        <f t="shared" ref="M146:M154" si="54">G146*I146</f>
        <v>0</v>
      </c>
    </row>
    <row r="147" spans="1:13" ht="100.5" customHeight="1" x14ac:dyDescent="0.2">
      <c r="A147" s="61" t="s">
        <v>39</v>
      </c>
      <c r="B147" s="11" t="s">
        <v>145</v>
      </c>
      <c r="C147" s="11"/>
      <c r="D147" s="5"/>
      <c r="E147" s="5"/>
      <c r="F147" s="4" t="s">
        <v>55</v>
      </c>
      <c r="G147" s="6">
        <v>10</v>
      </c>
      <c r="H147" s="7"/>
      <c r="I147" s="42">
        <f t="shared" si="51"/>
        <v>0</v>
      </c>
      <c r="J147" s="107"/>
      <c r="K147" s="43">
        <f t="shared" si="52"/>
        <v>0</v>
      </c>
      <c r="L147" s="44">
        <f t="shared" si="53"/>
        <v>0</v>
      </c>
      <c r="M147" s="44">
        <f t="shared" si="54"/>
        <v>0</v>
      </c>
    </row>
    <row r="148" spans="1:13" ht="37.5" customHeight="1" x14ac:dyDescent="0.2">
      <c r="A148" s="61" t="s">
        <v>41</v>
      </c>
      <c r="B148" s="82" t="s">
        <v>110</v>
      </c>
      <c r="C148" s="82"/>
      <c r="D148" s="2"/>
      <c r="E148" s="2"/>
      <c r="F148" s="8" t="s">
        <v>55</v>
      </c>
      <c r="G148" s="9">
        <v>30</v>
      </c>
      <c r="H148" s="10"/>
      <c r="I148" s="42">
        <f t="shared" si="51"/>
        <v>0</v>
      </c>
      <c r="J148" s="107"/>
      <c r="K148" s="43">
        <f t="shared" si="52"/>
        <v>0</v>
      </c>
      <c r="L148" s="44">
        <f t="shared" si="53"/>
        <v>0</v>
      </c>
      <c r="M148" s="44">
        <f t="shared" si="54"/>
        <v>0</v>
      </c>
    </row>
    <row r="149" spans="1:13" ht="62.25" customHeight="1" x14ac:dyDescent="0.2">
      <c r="A149" s="61" t="s">
        <v>43</v>
      </c>
      <c r="B149" s="82" t="s">
        <v>111</v>
      </c>
      <c r="C149" s="82"/>
      <c r="D149" s="5"/>
      <c r="E149" s="5"/>
      <c r="F149" s="4" t="s">
        <v>55</v>
      </c>
      <c r="G149" s="6">
        <v>10</v>
      </c>
      <c r="H149" s="7"/>
      <c r="I149" s="42">
        <f t="shared" si="51"/>
        <v>0</v>
      </c>
      <c r="J149" s="107"/>
      <c r="K149" s="43">
        <f t="shared" si="52"/>
        <v>0</v>
      </c>
      <c r="L149" s="44">
        <f t="shared" si="53"/>
        <v>0</v>
      </c>
      <c r="M149" s="44">
        <f t="shared" si="54"/>
        <v>0</v>
      </c>
    </row>
    <row r="150" spans="1:13" ht="61.5" customHeight="1" x14ac:dyDescent="0.2">
      <c r="A150" s="61" t="s">
        <v>45</v>
      </c>
      <c r="B150" s="82" t="s">
        <v>143</v>
      </c>
      <c r="C150" s="82"/>
      <c r="D150" s="5"/>
      <c r="E150" s="5"/>
      <c r="F150" s="4" t="s">
        <v>55</v>
      </c>
      <c r="G150" s="6">
        <v>10</v>
      </c>
      <c r="H150" s="7"/>
      <c r="I150" s="42">
        <f t="shared" si="51"/>
        <v>0</v>
      </c>
      <c r="J150" s="107"/>
      <c r="K150" s="43">
        <f t="shared" si="52"/>
        <v>0</v>
      </c>
      <c r="L150" s="44">
        <f t="shared" si="53"/>
        <v>0</v>
      </c>
      <c r="M150" s="44">
        <f t="shared" si="54"/>
        <v>0</v>
      </c>
    </row>
    <row r="151" spans="1:13" ht="51" customHeight="1" x14ac:dyDescent="0.2">
      <c r="A151" s="61" t="s">
        <v>47</v>
      </c>
      <c r="B151" s="82" t="s">
        <v>112</v>
      </c>
      <c r="C151" s="82"/>
      <c r="D151" s="5"/>
      <c r="E151" s="5"/>
      <c r="F151" s="4" t="s">
        <v>55</v>
      </c>
      <c r="G151" s="6">
        <v>10</v>
      </c>
      <c r="H151" s="7"/>
      <c r="I151" s="42">
        <f t="shared" si="51"/>
        <v>0</v>
      </c>
      <c r="J151" s="107"/>
      <c r="K151" s="43">
        <f t="shared" si="52"/>
        <v>0</v>
      </c>
      <c r="L151" s="44">
        <f t="shared" si="53"/>
        <v>0</v>
      </c>
      <c r="M151" s="44">
        <f t="shared" si="54"/>
        <v>0</v>
      </c>
    </row>
    <row r="152" spans="1:13" ht="48" customHeight="1" x14ac:dyDescent="0.2">
      <c r="A152" s="61" t="s">
        <v>48</v>
      </c>
      <c r="B152" s="82" t="s">
        <v>135</v>
      </c>
      <c r="C152" s="82"/>
      <c r="D152" s="66"/>
      <c r="E152" s="66"/>
      <c r="F152" s="4" t="s">
        <v>55</v>
      </c>
      <c r="G152" s="6">
        <v>20</v>
      </c>
      <c r="H152" s="7"/>
      <c r="I152" s="42">
        <f t="shared" si="51"/>
        <v>0</v>
      </c>
      <c r="J152" s="107"/>
      <c r="K152" s="43">
        <f t="shared" si="52"/>
        <v>0</v>
      </c>
      <c r="L152" s="44">
        <f t="shared" si="53"/>
        <v>0</v>
      </c>
      <c r="M152" s="44">
        <f t="shared" si="54"/>
        <v>0</v>
      </c>
    </row>
    <row r="153" spans="1:13" ht="84" x14ac:dyDescent="0.2">
      <c r="A153" s="61" t="s">
        <v>49</v>
      </c>
      <c r="B153" s="11" t="s">
        <v>189</v>
      </c>
      <c r="C153" s="11" t="s">
        <v>190</v>
      </c>
      <c r="D153" s="66"/>
      <c r="E153" s="66"/>
      <c r="F153" s="4" t="s">
        <v>55</v>
      </c>
      <c r="G153" s="6">
        <v>20</v>
      </c>
      <c r="H153" s="7"/>
      <c r="I153" s="42">
        <f t="shared" si="51"/>
        <v>0</v>
      </c>
      <c r="J153" s="107"/>
      <c r="K153" s="43">
        <f t="shared" si="52"/>
        <v>0</v>
      </c>
      <c r="L153" s="44">
        <f t="shared" si="53"/>
        <v>0</v>
      </c>
      <c r="M153" s="44">
        <f t="shared" si="54"/>
        <v>0</v>
      </c>
    </row>
    <row r="154" spans="1:13" ht="72.75" customHeight="1" x14ac:dyDescent="0.2">
      <c r="A154" s="61">
        <v>9</v>
      </c>
      <c r="B154" s="82" t="s">
        <v>146</v>
      </c>
      <c r="C154" s="82"/>
      <c r="D154" s="66"/>
      <c r="E154" s="66"/>
      <c r="F154" s="4" t="s">
        <v>55</v>
      </c>
      <c r="G154" s="6">
        <v>10</v>
      </c>
      <c r="H154" s="7"/>
      <c r="I154" s="42">
        <f t="shared" si="51"/>
        <v>0</v>
      </c>
      <c r="J154" s="107"/>
      <c r="K154" s="43">
        <f t="shared" si="52"/>
        <v>0</v>
      </c>
      <c r="L154" s="44">
        <f t="shared" si="53"/>
        <v>0</v>
      </c>
      <c r="M154" s="44">
        <f t="shared" si="54"/>
        <v>0</v>
      </c>
    </row>
    <row r="155" spans="1:13" x14ac:dyDescent="0.2">
      <c r="I155" s="111" t="s">
        <v>5</v>
      </c>
      <c r="J155" s="111"/>
      <c r="K155" s="48">
        <f>SUM(K146:K154)</f>
        <v>0</v>
      </c>
      <c r="L155" s="49">
        <f t="shared" ref="L155" si="55">M155-K155</f>
        <v>0</v>
      </c>
      <c r="M155" s="49">
        <f t="shared" ref="M155" si="56">K155*1.08</f>
        <v>0</v>
      </c>
    </row>
    <row r="156" spans="1:13" x14ac:dyDescent="0.2">
      <c r="I156" s="31"/>
      <c r="J156" s="104"/>
      <c r="K156" s="68"/>
      <c r="L156" s="69"/>
      <c r="M156" s="69"/>
    </row>
    <row r="157" spans="1:13" x14ac:dyDescent="0.2">
      <c r="A157" s="37" t="s">
        <v>114</v>
      </c>
    </row>
    <row r="158" spans="1:13" ht="36" x14ac:dyDescent="0.2">
      <c r="A158" s="91" t="s">
        <v>0</v>
      </c>
      <c r="B158" s="91" t="s">
        <v>11</v>
      </c>
      <c r="C158" s="91" t="s">
        <v>161</v>
      </c>
      <c r="D158" s="92" t="s">
        <v>21</v>
      </c>
      <c r="E158" s="93" t="s">
        <v>134</v>
      </c>
      <c r="F158" s="91" t="s">
        <v>6</v>
      </c>
      <c r="G158" s="94" t="s">
        <v>8</v>
      </c>
      <c r="H158" s="95" t="s">
        <v>9</v>
      </c>
      <c r="I158" s="95" t="s">
        <v>10</v>
      </c>
      <c r="J158" s="106" t="s">
        <v>1</v>
      </c>
      <c r="K158" s="96" t="s">
        <v>2</v>
      </c>
      <c r="L158" s="97" t="s">
        <v>3</v>
      </c>
      <c r="M158" s="91" t="s">
        <v>4</v>
      </c>
    </row>
    <row r="159" spans="1:13" ht="144" x14ac:dyDescent="0.2">
      <c r="A159" s="61" t="s">
        <v>37</v>
      </c>
      <c r="B159" s="19" t="s">
        <v>191</v>
      </c>
      <c r="C159" s="19" t="s">
        <v>192</v>
      </c>
      <c r="D159" s="19"/>
      <c r="E159" s="19"/>
      <c r="F159" s="8" t="s">
        <v>55</v>
      </c>
      <c r="G159" s="20">
        <v>1500</v>
      </c>
      <c r="H159" s="21"/>
      <c r="I159" s="42">
        <f>H159*J159+H159</f>
        <v>0</v>
      </c>
      <c r="J159" s="107"/>
      <c r="K159" s="43">
        <f>H159*G159</f>
        <v>0</v>
      </c>
      <c r="L159" s="44">
        <f>M159-K159</f>
        <v>0</v>
      </c>
      <c r="M159" s="44">
        <f>G159*I159</f>
        <v>0</v>
      </c>
    </row>
    <row r="160" spans="1:13" x14ac:dyDescent="0.2">
      <c r="I160" s="111" t="s">
        <v>5</v>
      </c>
      <c r="J160" s="111"/>
      <c r="K160" s="48">
        <f>SUM(K159:K159)</f>
        <v>0</v>
      </c>
      <c r="L160" s="49">
        <f t="shared" ref="L160" si="57">M160-K160</f>
        <v>0</v>
      </c>
      <c r="M160" s="49">
        <f t="shared" ref="M160" si="58">K160*1.08</f>
        <v>0</v>
      </c>
    </row>
    <row r="162" spans="1:13" x14ac:dyDescent="0.2">
      <c r="A162" s="37" t="s">
        <v>115</v>
      </c>
    </row>
    <row r="163" spans="1:13" ht="36" x14ac:dyDescent="0.2">
      <c r="A163" s="91" t="s">
        <v>0</v>
      </c>
      <c r="B163" s="91" t="s">
        <v>11</v>
      </c>
      <c r="C163" s="91" t="s">
        <v>161</v>
      </c>
      <c r="D163" s="92" t="s">
        <v>21</v>
      </c>
      <c r="E163" s="93" t="s">
        <v>134</v>
      </c>
      <c r="F163" s="91" t="s">
        <v>6</v>
      </c>
      <c r="G163" s="94" t="s">
        <v>8</v>
      </c>
      <c r="H163" s="95" t="s">
        <v>9</v>
      </c>
      <c r="I163" s="95" t="s">
        <v>10</v>
      </c>
      <c r="J163" s="106" t="s">
        <v>1</v>
      </c>
      <c r="K163" s="96" t="s">
        <v>2</v>
      </c>
      <c r="L163" s="97" t="s">
        <v>3</v>
      </c>
      <c r="M163" s="91" t="s">
        <v>4</v>
      </c>
    </row>
    <row r="164" spans="1:13" ht="36" x14ac:dyDescent="0.2">
      <c r="A164" s="61" t="s">
        <v>37</v>
      </c>
      <c r="B164" s="1" t="s">
        <v>116</v>
      </c>
      <c r="C164" s="1"/>
      <c r="D164" s="2"/>
      <c r="E164" s="2"/>
      <c r="F164" s="8" t="s">
        <v>79</v>
      </c>
      <c r="G164" s="9">
        <v>10</v>
      </c>
      <c r="H164" s="10"/>
      <c r="I164" s="42">
        <f t="shared" ref="I164:I171" si="59">H164*J164+H164</f>
        <v>0</v>
      </c>
      <c r="J164" s="107"/>
      <c r="K164" s="43">
        <f t="shared" ref="K164:K171" si="60">H164*G164</f>
        <v>0</v>
      </c>
      <c r="L164" s="44">
        <f t="shared" ref="L164:L171" si="61">M164-K164</f>
        <v>0</v>
      </c>
      <c r="M164" s="44">
        <f t="shared" ref="M164:M171" si="62">G164*I164</f>
        <v>0</v>
      </c>
    </row>
    <row r="165" spans="1:13" x14ac:dyDescent="0.2">
      <c r="A165" s="61" t="s">
        <v>39</v>
      </c>
      <c r="B165" s="1" t="s">
        <v>117</v>
      </c>
      <c r="C165" s="1"/>
      <c r="D165" s="2"/>
      <c r="E165" s="2"/>
      <c r="F165" s="8" t="s">
        <v>55</v>
      </c>
      <c r="G165" s="9">
        <v>800</v>
      </c>
      <c r="H165" s="10"/>
      <c r="I165" s="42">
        <f t="shared" si="59"/>
        <v>0</v>
      </c>
      <c r="J165" s="107"/>
      <c r="K165" s="43">
        <f t="shared" si="60"/>
        <v>0</v>
      </c>
      <c r="L165" s="44">
        <f t="shared" si="61"/>
        <v>0</v>
      </c>
      <c r="M165" s="44">
        <f t="shared" si="62"/>
        <v>0</v>
      </c>
    </row>
    <row r="166" spans="1:13" ht="48" x14ac:dyDescent="0.2">
      <c r="A166" s="61" t="s">
        <v>41</v>
      </c>
      <c r="B166" s="3" t="s">
        <v>193</v>
      </c>
      <c r="C166" s="3" t="s">
        <v>194</v>
      </c>
      <c r="D166" s="5"/>
      <c r="E166" s="5"/>
      <c r="F166" s="4" t="s">
        <v>55</v>
      </c>
      <c r="G166" s="6">
        <v>800</v>
      </c>
      <c r="H166" s="7"/>
      <c r="I166" s="42">
        <f t="shared" si="59"/>
        <v>0</v>
      </c>
      <c r="J166" s="107"/>
      <c r="K166" s="43">
        <f t="shared" si="60"/>
        <v>0</v>
      </c>
      <c r="L166" s="44">
        <f t="shared" si="61"/>
        <v>0</v>
      </c>
      <c r="M166" s="44">
        <f t="shared" si="62"/>
        <v>0</v>
      </c>
    </row>
    <row r="167" spans="1:13" ht="38.25" customHeight="1" x14ac:dyDescent="0.2">
      <c r="A167" s="61" t="s">
        <v>43</v>
      </c>
      <c r="B167" s="1" t="s">
        <v>118</v>
      </c>
      <c r="C167" s="1"/>
      <c r="D167" s="2"/>
      <c r="E167" s="2"/>
      <c r="F167" s="8" t="s">
        <v>55</v>
      </c>
      <c r="G167" s="9">
        <v>300</v>
      </c>
      <c r="H167" s="10"/>
      <c r="I167" s="42">
        <f t="shared" si="59"/>
        <v>0</v>
      </c>
      <c r="J167" s="107"/>
      <c r="K167" s="43">
        <f t="shared" si="60"/>
        <v>0</v>
      </c>
      <c r="L167" s="44">
        <f t="shared" si="61"/>
        <v>0</v>
      </c>
      <c r="M167" s="44">
        <f t="shared" si="62"/>
        <v>0</v>
      </c>
    </row>
    <row r="168" spans="1:13" ht="48" x14ac:dyDescent="0.2">
      <c r="A168" s="61" t="s">
        <v>45</v>
      </c>
      <c r="B168" s="1" t="s">
        <v>119</v>
      </c>
      <c r="C168" s="1"/>
      <c r="D168" s="2"/>
      <c r="E168" s="2"/>
      <c r="F168" s="8" t="s">
        <v>55</v>
      </c>
      <c r="G168" s="9">
        <v>1000</v>
      </c>
      <c r="H168" s="10"/>
      <c r="I168" s="42">
        <f t="shared" si="59"/>
        <v>0</v>
      </c>
      <c r="J168" s="107"/>
      <c r="K168" s="43">
        <f t="shared" si="60"/>
        <v>0</v>
      </c>
      <c r="L168" s="44">
        <f t="shared" si="61"/>
        <v>0</v>
      </c>
      <c r="M168" s="44">
        <f t="shared" si="62"/>
        <v>0</v>
      </c>
    </row>
    <row r="169" spans="1:13" ht="36" x14ac:dyDescent="0.2">
      <c r="A169" s="61" t="s">
        <v>47</v>
      </c>
      <c r="B169" s="1" t="s">
        <v>120</v>
      </c>
      <c r="C169" s="1"/>
      <c r="D169" s="2"/>
      <c r="E169" s="2"/>
      <c r="F169" s="8" t="s">
        <v>55</v>
      </c>
      <c r="G169" s="9">
        <v>500</v>
      </c>
      <c r="H169" s="10"/>
      <c r="I169" s="42">
        <f t="shared" si="59"/>
        <v>0</v>
      </c>
      <c r="J169" s="107"/>
      <c r="K169" s="43">
        <f t="shared" si="60"/>
        <v>0</v>
      </c>
      <c r="L169" s="44">
        <f t="shared" si="61"/>
        <v>0</v>
      </c>
      <c r="M169" s="44">
        <f t="shared" si="62"/>
        <v>0</v>
      </c>
    </row>
    <row r="170" spans="1:13" x14ac:dyDescent="0.2">
      <c r="A170" s="61" t="s">
        <v>48</v>
      </c>
      <c r="B170" s="1" t="s">
        <v>121</v>
      </c>
      <c r="C170" s="1"/>
      <c r="D170" s="2"/>
      <c r="E170" s="2"/>
      <c r="F170" s="8" t="s">
        <v>55</v>
      </c>
      <c r="G170" s="9">
        <v>500</v>
      </c>
      <c r="H170" s="10"/>
      <c r="I170" s="42">
        <f t="shared" si="59"/>
        <v>0</v>
      </c>
      <c r="J170" s="107"/>
      <c r="K170" s="43">
        <f t="shared" si="60"/>
        <v>0</v>
      </c>
      <c r="L170" s="44">
        <f t="shared" si="61"/>
        <v>0</v>
      </c>
      <c r="M170" s="44">
        <f t="shared" si="62"/>
        <v>0</v>
      </c>
    </row>
    <row r="171" spans="1:13" ht="24" x14ac:dyDescent="0.2">
      <c r="A171" s="61">
        <v>8</v>
      </c>
      <c r="B171" s="1" t="s">
        <v>195</v>
      </c>
      <c r="C171" s="1"/>
      <c r="D171" s="2"/>
      <c r="E171" s="2"/>
      <c r="F171" s="8" t="s">
        <v>55</v>
      </c>
      <c r="G171" s="9">
        <v>1440</v>
      </c>
      <c r="H171" s="10"/>
      <c r="I171" s="42">
        <f t="shared" si="59"/>
        <v>0</v>
      </c>
      <c r="J171" s="107"/>
      <c r="K171" s="43">
        <f t="shared" si="60"/>
        <v>0</v>
      </c>
      <c r="L171" s="44">
        <f t="shared" si="61"/>
        <v>0</v>
      </c>
      <c r="M171" s="44">
        <f t="shared" si="62"/>
        <v>0</v>
      </c>
    </row>
    <row r="172" spans="1:13" x14ac:dyDescent="0.2">
      <c r="I172" s="111" t="s">
        <v>5</v>
      </c>
      <c r="J172" s="111"/>
      <c r="K172" s="48">
        <f>SUM(K164:K171)</f>
        <v>0</v>
      </c>
      <c r="L172" s="49">
        <f t="shared" ref="L172" si="63">M172-K172</f>
        <v>0</v>
      </c>
      <c r="M172" s="49">
        <f t="shared" ref="M172" si="64">K172*1.08</f>
        <v>0</v>
      </c>
    </row>
    <row r="174" spans="1:13" x14ac:dyDescent="0.2">
      <c r="A174" s="37" t="s">
        <v>122</v>
      </c>
    </row>
    <row r="175" spans="1:13" ht="36" x14ac:dyDescent="0.2">
      <c r="A175" s="91" t="s">
        <v>0</v>
      </c>
      <c r="B175" s="91" t="s">
        <v>11</v>
      </c>
      <c r="C175" s="91" t="s">
        <v>161</v>
      </c>
      <c r="D175" s="92" t="s">
        <v>21</v>
      </c>
      <c r="E175" s="93" t="s">
        <v>134</v>
      </c>
      <c r="F175" s="91" t="s">
        <v>6</v>
      </c>
      <c r="G175" s="94" t="s">
        <v>8</v>
      </c>
      <c r="H175" s="95" t="s">
        <v>9</v>
      </c>
      <c r="I175" s="95" t="s">
        <v>10</v>
      </c>
      <c r="J175" s="106" t="s">
        <v>1</v>
      </c>
      <c r="K175" s="96" t="s">
        <v>2</v>
      </c>
      <c r="L175" s="97" t="s">
        <v>3</v>
      </c>
      <c r="M175" s="91" t="s">
        <v>4</v>
      </c>
    </row>
    <row r="176" spans="1:13" ht="60" x14ac:dyDescent="0.2">
      <c r="A176" s="61" t="s">
        <v>37</v>
      </c>
      <c r="B176" s="1" t="s">
        <v>196</v>
      </c>
      <c r="C176" s="1" t="s">
        <v>197</v>
      </c>
      <c r="D176" s="8"/>
      <c r="E176" s="8"/>
      <c r="F176" s="8" t="s">
        <v>55</v>
      </c>
      <c r="G176" s="9">
        <v>16000</v>
      </c>
      <c r="H176" s="10"/>
      <c r="I176" s="42">
        <f>H176*J176+H176</f>
        <v>0</v>
      </c>
      <c r="J176" s="107"/>
      <c r="K176" s="43">
        <f>H176*G176</f>
        <v>0</v>
      </c>
      <c r="L176" s="44">
        <f>M176-K176</f>
        <v>0</v>
      </c>
      <c r="M176" s="44">
        <f>G176*I176</f>
        <v>0</v>
      </c>
    </row>
    <row r="177" spans="1:13" x14ac:dyDescent="0.2">
      <c r="I177" s="111" t="s">
        <v>5</v>
      </c>
      <c r="J177" s="111"/>
      <c r="K177" s="48">
        <f>SUM(K176:K176)</f>
        <v>0</v>
      </c>
      <c r="L177" s="49">
        <f t="shared" ref="L177" si="65">M177-K177</f>
        <v>0</v>
      </c>
      <c r="M177" s="49">
        <f t="shared" ref="M177" si="66">K177*1.08</f>
        <v>0</v>
      </c>
    </row>
    <row r="180" spans="1:13" x14ac:dyDescent="0.2">
      <c r="A180" s="37" t="s">
        <v>123</v>
      </c>
    </row>
    <row r="181" spans="1:13" ht="36" x14ac:dyDescent="0.2">
      <c r="A181" s="91" t="s">
        <v>0</v>
      </c>
      <c r="B181" s="91" t="s">
        <v>11</v>
      </c>
      <c r="C181" s="91" t="s">
        <v>161</v>
      </c>
      <c r="D181" s="92" t="s">
        <v>21</v>
      </c>
      <c r="E181" s="93" t="s">
        <v>134</v>
      </c>
      <c r="F181" s="91" t="s">
        <v>6</v>
      </c>
      <c r="G181" s="94" t="s">
        <v>8</v>
      </c>
      <c r="H181" s="95" t="s">
        <v>9</v>
      </c>
      <c r="I181" s="95" t="s">
        <v>10</v>
      </c>
      <c r="J181" s="106" t="s">
        <v>1</v>
      </c>
      <c r="K181" s="96" t="s">
        <v>2</v>
      </c>
      <c r="L181" s="97" t="s">
        <v>3</v>
      </c>
      <c r="M181" s="91" t="s">
        <v>4</v>
      </c>
    </row>
    <row r="182" spans="1:13" ht="72" x14ac:dyDescent="0.2">
      <c r="A182" s="61" t="s">
        <v>37</v>
      </c>
      <c r="B182" s="1" t="s">
        <v>200</v>
      </c>
      <c r="C182" s="1" t="s">
        <v>201</v>
      </c>
      <c r="D182" s="8"/>
      <c r="E182" s="23"/>
      <c r="F182" s="23" t="s">
        <v>55</v>
      </c>
      <c r="G182" s="9">
        <v>5</v>
      </c>
      <c r="H182" s="10"/>
      <c r="I182" s="42">
        <f t="shared" ref="I182:I184" si="67">H182*J182+H182</f>
        <v>0</v>
      </c>
      <c r="J182" s="107"/>
      <c r="K182" s="43">
        <f t="shared" ref="K182:K184" si="68">H182*G182</f>
        <v>0</v>
      </c>
      <c r="L182" s="44">
        <f t="shared" ref="L182:L184" si="69">M182-K182</f>
        <v>0</v>
      </c>
      <c r="M182" s="44">
        <f t="shared" ref="M182:M184" si="70">G182*I182</f>
        <v>0</v>
      </c>
    </row>
    <row r="183" spans="1:13" ht="25.5" customHeight="1" x14ac:dyDescent="0.2">
      <c r="A183" s="61" t="s">
        <v>39</v>
      </c>
      <c r="B183" s="1" t="s">
        <v>198</v>
      </c>
      <c r="C183" s="1"/>
      <c r="D183" s="8"/>
      <c r="E183" s="23"/>
      <c r="F183" s="23" t="s">
        <v>55</v>
      </c>
      <c r="G183" s="9">
        <v>2</v>
      </c>
      <c r="H183" s="10"/>
      <c r="I183" s="42">
        <f t="shared" si="67"/>
        <v>0</v>
      </c>
      <c r="J183" s="107"/>
      <c r="K183" s="43">
        <f t="shared" si="68"/>
        <v>0</v>
      </c>
      <c r="L183" s="44">
        <f t="shared" si="69"/>
        <v>0</v>
      </c>
      <c r="M183" s="44">
        <f t="shared" si="70"/>
        <v>0</v>
      </c>
    </row>
    <row r="184" spans="1:13" ht="45.75" customHeight="1" x14ac:dyDescent="0.2">
      <c r="A184" s="61" t="s">
        <v>41</v>
      </c>
      <c r="B184" s="1" t="s">
        <v>199</v>
      </c>
      <c r="C184" s="1"/>
      <c r="D184" s="8"/>
      <c r="E184" s="23"/>
      <c r="F184" s="23" t="s">
        <v>55</v>
      </c>
      <c r="G184" s="9">
        <v>50</v>
      </c>
      <c r="H184" s="10"/>
      <c r="I184" s="42">
        <f t="shared" si="67"/>
        <v>0</v>
      </c>
      <c r="J184" s="107"/>
      <c r="K184" s="43">
        <f t="shared" si="68"/>
        <v>0</v>
      </c>
      <c r="L184" s="44">
        <f t="shared" si="69"/>
        <v>0</v>
      </c>
      <c r="M184" s="44">
        <f t="shared" si="70"/>
        <v>0</v>
      </c>
    </row>
    <row r="185" spans="1:13" x14ac:dyDescent="0.2">
      <c r="I185" s="111" t="s">
        <v>5</v>
      </c>
      <c r="J185" s="111"/>
      <c r="K185" s="48">
        <f>SUM(K182:K184)</f>
        <v>0</v>
      </c>
      <c r="L185" s="49">
        <f t="shared" ref="L185" si="71">M185-K185</f>
        <v>0</v>
      </c>
      <c r="M185" s="49">
        <f t="shared" ref="M185" si="72">K185*1.08</f>
        <v>0</v>
      </c>
    </row>
    <row r="188" spans="1:13" x14ac:dyDescent="0.2">
      <c r="A188" s="37" t="s">
        <v>124</v>
      </c>
    </row>
    <row r="189" spans="1:13" ht="36" x14ac:dyDescent="0.2">
      <c r="A189" s="91" t="s">
        <v>0</v>
      </c>
      <c r="B189" s="91" t="s">
        <v>11</v>
      </c>
      <c r="C189" s="91" t="s">
        <v>161</v>
      </c>
      <c r="D189" s="92" t="s">
        <v>21</v>
      </c>
      <c r="E189" s="93" t="s">
        <v>134</v>
      </c>
      <c r="F189" s="91" t="s">
        <v>6</v>
      </c>
      <c r="G189" s="94" t="s">
        <v>8</v>
      </c>
      <c r="H189" s="95" t="s">
        <v>9</v>
      </c>
      <c r="I189" s="95" t="s">
        <v>10</v>
      </c>
      <c r="J189" s="106" t="s">
        <v>1</v>
      </c>
      <c r="K189" s="96" t="s">
        <v>2</v>
      </c>
      <c r="L189" s="97" t="s">
        <v>3</v>
      </c>
      <c r="M189" s="91" t="s">
        <v>4</v>
      </c>
    </row>
    <row r="190" spans="1:13" ht="24" x14ac:dyDescent="0.2">
      <c r="A190" s="61" t="s">
        <v>37</v>
      </c>
      <c r="B190" s="24" t="s">
        <v>202</v>
      </c>
      <c r="C190" s="24" t="s">
        <v>204</v>
      </c>
      <c r="D190" s="8"/>
      <c r="E190" s="23"/>
      <c r="F190" s="23" t="s">
        <v>55</v>
      </c>
      <c r="G190" s="9">
        <v>150</v>
      </c>
      <c r="H190" s="10"/>
      <c r="I190" s="42">
        <f t="shared" ref="I190:I191" si="73">H190*J190+H190</f>
        <v>0</v>
      </c>
      <c r="J190" s="107"/>
      <c r="K190" s="43">
        <f t="shared" ref="K190:K191" si="74">H190*G190</f>
        <v>0</v>
      </c>
      <c r="L190" s="44">
        <f t="shared" ref="L190:L191" si="75">M190-K190</f>
        <v>0</v>
      </c>
      <c r="M190" s="44">
        <f t="shared" ref="M190:M191" si="76">G190*I190</f>
        <v>0</v>
      </c>
    </row>
    <row r="191" spans="1:13" x14ac:dyDescent="0.2">
      <c r="A191" s="61" t="s">
        <v>39</v>
      </c>
      <c r="B191" s="24" t="s">
        <v>203</v>
      </c>
      <c r="C191" s="24"/>
      <c r="D191" s="8"/>
      <c r="E191" s="23"/>
      <c r="F191" s="23" t="s">
        <v>55</v>
      </c>
      <c r="G191" s="9">
        <v>20</v>
      </c>
      <c r="H191" s="10"/>
      <c r="I191" s="42">
        <f t="shared" si="73"/>
        <v>0</v>
      </c>
      <c r="J191" s="107"/>
      <c r="K191" s="43">
        <f t="shared" si="74"/>
        <v>0</v>
      </c>
      <c r="L191" s="44">
        <f t="shared" si="75"/>
        <v>0</v>
      </c>
      <c r="M191" s="44">
        <f t="shared" si="76"/>
        <v>0</v>
      </c>
    </row>
    <row r="192" spans="1:13" x14ac:dyDescent="0.2">
      <c r="I192" s="111" t="s">
        <v>5</v>
      </c>
      <c r="J192" s="111"/>
      <c r="K192" s="48">
        <f>SUM(K190:K191)</f>
        <v>0</v>
      </c>
      <c r="L192" s="49">
        <f>SUM(L190:L191)</f>
        <v>0</v>
      </c>
      <c r="M192" s="49">
        <f>SUM(M190:M191)</f>
        <v>0</v>
      </c>
    </row>
    <row r="195" spans="1:13" x14ac:dyDescent="0.2">
      <c r="A195" s="37" t="s">
        <v>125</v>
      </c>
    </row>
    <row r="196" spans="1:13" ht="36" x14ac:dyDescent="0.2">
      <c r="A196" s="91" t="s">
        <v>0</v>
      </c>
      <c r="B196" s="91" t="s">
        <v>11</v>
      </c>
      <c r="C196" s="91" t="s">
        <v>161</v>
      </c>
      <c r="D196" s="92" t="s">
        <v>21</v>
      </c>
      <c r="E196" s="93" t="s">
        <v>134</v>
      </c>
      <c r="F196" s="91" t="s">
        <v>6</v>
      </c>
      <c r="G196" s="94" t="s">
        <v>8</v>
      </c>
      <c r="H196" s="95" t="s">
        <v>9</v>
      </c>
      <c r="I196" s="95" t="s">
        <v>10</v>
      </c>
      <c r="J196" s="106" t="s">
        <v>1</v>
      </c>
      <c r="K196" s="96" t="s">
        <v>2</v>
      </c>
      <c r="L196" s="97" t="s">
        <v>3</v>
      </c>
      <c r="M196" s="91" t="s">
        <v>4</v>
      </c>
    </row>
    <row r="197" spans="1:13" ht="36" x14ac:dyDescent="0.2">
      <c r="A197" s="61" t="s">
        <v>37</v>
      </c>
      <c r="B197" s="24" t="s">
        <v>126</v>
      </c>
      <c r="C197" s="24"/>
      <c r="D197" s="8"/>
      <c r="E197" s="23"/>
      <c r="F197" s="23" t="s">
        <v>55</v>
      </c>
      <c r="G197" s="9">
        <v>350</v>
      </c>
      <c r="H197" s="10"/>
      <c r="I197" s="42">
        <f t="shared" ref="I197:I198" si="77">H197*J197+H197</f>
        <v>0</v>
      </c>
      <c r="J197" s="107"/>
      <c r="K197" s="43">
        <f t="shared" ref="K197:K198" si="78">H197*G197</f>
        <v>0</v>
      </c>
      <c r="L197" s="44">
        <f t="shared" ref="L197:L198" si="79">M197-K197</f>
        <v>0</v>
      </c>
      <c r="M197" s="44">
        <f t="shared" ref="M197:M198" si="80">G197*I197</f>
        <v>0</v>
      </c>
    </row>
    <row r="198" spans="1:13" ht="24" x14ac:dyDescent="0.2">
      <c r="A198" s="61" t="s">
        <v>39</v>
      </c>
      <c r="B198" s="24" t="s">
        <v>164</v>
      </c>
      <c r="C198" s="24" t="s">
        <v>165</v>
      </c>
      <c r="D198" s="8"/>
      <c r="E198" s="23"/>
      <c r="F198" s="23" t="s">
        <v>55</v>
      </c>
      <c r="G198" s="9">
        <v>100</v>
      </c>
      <c r="H198" s="10"/>
      <c r="I198" s="42">
        <f t="shared" si="77"/>
        <v>0</v>
      </c>
      <c r="J198" s="107"/>
      <c r="K198" s="43">
        <f t="shared" si="78"/>
        <v>0</v>
      </c>
      <c r="L198" s="44">
        <f t="shared" si="79"/>
        <v>0</v>
      </c>
      <c r="M198" s="44">
        <f t="shared" si="80"/>
        <v>0</v>
      </c>
    </row>
    <row r="199" spans="1:13" x14ac:dyDescent="0.2">
      <c r="I199" s="111" t="s">
        <v>5</v>
      </c>
      <c r="J199" s="111"/>
      <c r="K199" s="48">
        <f>SUM(K197:K198)</f>
        <v>0</v>
      </c>
      <c r="L199" s="49">
        <f>SUM(L197:L198)</f>
        <v>0</v>
      </c>
      <c r="M199" s="49">
        <f>SUM(M197:M198)</f>
        <v>0</v>
      </c>
    </row>
    <row r="203" spans="1:13" x14ac:dyDescent="0.2">
      <c r="A203" s="37" t="s">
        <v>130</v>
      </c>
    </row>
    <row r="204" spans="1:13" ht="36" x14ac:dyDescent="0.2">
      <c r="A204" s="91" t="s">
        <v>0</v>
      </c>
      <c r="B204" s="91" t="s">
        <v>11</v>
      </c>
      <c r="C204" s="91" t="s">
        <v>161</v>
      </c>
      <c r="D204" s="92" t="s">
        <v>21</v>
      </c>
      <c r="E204" s="93" t="s">
        <v>134</v>
      </c>
      <c r="F204" s="91" t="s">
        <v>6</v>
      </c>
      <c r="G204" s="94" t="s">
        <v>8</v>
      </c>
      <c r="H204" s="95" t="s">
        <v>9</v>
      </c>
      <c r="I204" s="95" t="s">
        <v>10</v>
      </c>
      <c r="J204" s="106" t="s">
        <v>1</v>
      </c>
      <c r="K204" s="96" t="s">
        <v>2</v>
      </c>
      <c r="L204" s="97" t="s">
        <v>3</v>
      </c>
      <c r="M204" s="91" t="s">
        <v>4</v>
      </c>
    </row>
    <row r="205" spans="1:13" ht="24" x14ac:dyDescent="0.2">
      <c r="A205" s="61" t="s">
        <v>37</v>
      </c>
      <c r="B205" s="1" t="s">
        <v>205</v>
      </c>
      <c r="C205" s="1" t="s">
        <v>206</v>
      </c>
      <c r="D205" s="8"/>
      <c r="E205" s="8"/>
      <c r="F205" s="70" t="s">
        <v>55</v>
      </c>
      <c r="G205" s="9">
        <v>40</v>
      </c>
      <c r="H205" s="10"/>
      <c r="I205" s="42">
        <f t="shared" ref="I205:I206" si="81">H205*J205+H205</f>
        <v>0</v>
      </c>
      <c r="J205" s="107"/>
      <c r="K205" s="43">
        <f t="shared" ref="K205:K206" si="82">H205*G205</f>
        <v>0</v>
      </c>
      <c r="L205" s="44">
        <f t="shared" ref="L205:L206" si="83">M205-K205</f>
        <v>0</v>
      </c>
      <c r="M205" s="44">
        <f t="shared" ref="M205:M206" si="84">G205*I205</f>
        <v>0</v>
      </c>
    </row>
    <row r="206" spans="1:13" ht="24" x14ac:dyDescent="0.2">
      <c r="A206" s="61" t="s">
        <v>39</v>
      </c>
      <c r="B206" s="1" t="s">
        <v>207</v>
      </c>
      <c r="C206" s="1" t="s">
        <v>206</v>
      </c>
      <c r="D206" s="8"/>
      <c r="E206" s="8"/>
      <c r="F206" s="70" t="s">
        <v>55</v>
      </c>
      <c r="G206" s="9">
        <v>5</v>
      </c>
      <c r="H206" s="10"/>
      <c r="I206" s="42">
        <f t="shared" si="81"/>
        <v>0</v>
      </c>
      <c r="J206" s="107"/>
      <c r="K206" s="43">
        <f t="shared" si="82"/>
        <v>0</v>
      </c>
      <c r="L206" s="44">
        <f t="shared" si="83"/>
        <v>0</v>
      </c>
      <c r="M206" s="44">
        <f t="shared" si="84"/>
        <v>0</v>
      </c>
    </row>
    <row r="207" spans="1:13" x14ac:dyDescent="0.2">
      <c r="I207" s="111" t="s">
        <v>5</v>
      </c>
      <c r="J207" s="111"/>
      <c r="K207" s="48">
        <f>SUM(K205:K206)</f>
        <v>0</v>
      </c>
      <c r="L207" s="49">
        <f>SUM(L205:L206)</f>
        <v>0</v>
      </c>
      <c r="M207" s="49">
        <f>SUM(M205:M206)</f>
        <v>0</v>
      </c>
    </row>
    <row r="211" spans="1:13" x14ac:dyDescent="0.2">
      <c r="A211" s="37" t="s">
        <v>133</v>
      </c>
    </row>
    <row r="212" spans="1:13" ht="36" x14ac:dyDescent="0.2">
      <c r="A212" s="91" t="s">
        <v>0</v>
      </c>
      <c r="B212" s="91" t="s">
        <v>11</v>
      </c>
      <c r="C212" s="91" t="s">
        <v>161</v>
      </c>
      <c r="D212" s="92" t="s">
        <v>21</v>
      </c>
      <c r="E212" s="93" t="s">
        <v>134</v>
      </c>
      <c r="F212" s="91" t="s">
        <v>6</v>
      </c>
      <c r="G212" s="94" t="s">
        <v>8</v>
      </c>
      <c r="H212" s="95" t="s">
        <v>9</v>
      </c>
      <c r="I212" s="95" t="s">
        <v>10</v>
      </c>
      <c r="J212" s="106" t="s">
        <v>1</v>
      </c>
      <c r="K212" s="96" t="s">
        <v>2</v>
      </c>
      <c r="L212" s="97" t="s">
        <v>3</v>
      </c>
      <c r="M212" s="91" t="s">
        <v>4</v>
      </c>
    </row>
    <row r="213" spans="1:13" ht="36" x14ac:dyDescent="0.2">
      <c r="A213" s="61" t="s">
        <v>37</v>
      </c>
      <c r="B213" s="1" t="s">
        <v>131</v>
      </c>
      <c r="C213" s="1"/>
      <c r="D213" s="22"/>
      <c r="E213" s="22"/>
      <c r="F213" s="71" t="s">
        <v>7</v>
      </c>
      <c r="G213" s="9">
        <v>25</v>
      </c>
      <c r="H213" s="72"/>
      <c r="I213" s="42">
        <f t="shared" ref="I213:I214" si="85">H213*J213+H213</f>
        <v>0</v>
      </c>
      <c r="J213" s="107"/>
      <c r="K213" s="43">
        <f t="shared" ref="K213:K214" si="86">H213*G213</f>
        <v>0</v>
      </c>
      <c r="L213" s="44">
        <f t="shared" ref="L213:L214" si="87">M213-K213</f>
        <v>0</v>
      </c>
      <c r="M213" s="44">
        <f t="shared" ref="M213:M214" si="88">G213*I213</f>
        <v>0</v>
      </c>
    </row>
    <row r="214" spans="1:13" ht="24" x14ac:dyDescent="0.2">
      <c r="A214" s="61" t="s">
        <v>39</v>
      </c>
      <c r="B214" s="73" t="s">
        <v>208</v>
      </c>
      <c r="C214" s="73" t="s">
        <v>209</v>
      </c>
      <c r="D214" s="22"/>
      <c r="E214" s="22"/>
      <c r="F214" s="71" t="s">
        <v>7</v>
      </c>
      <c r="G214" s="9">
        <v>30</v>
      </c>
      <c r="H214" s="72"/>
      <c r="I214" s="42">
        <f t="shared" si="85"/>
        <v>0</v>
      </c>
      <c r="J214" s="107"/>
      <c r="K214" s="43">
        <f t="shared" si="86"/>
        <v>0</v>
      </c>
      <c r="L214" s="44">
        <f t="shared" si="87"/>
        <v>0</v>
      </c>
      <c r="M214" s="44">
        <f t="shared" si="88"/>
        <v>0</v>
      </c>
    </row>
    <row r="215" spans="1:13" x14ac:dyDescent="0.2">
      <c r="I215" s="111" t="s">
        <v>5</v>
      </c>
      <c r="J215" s="111"/>
      <c r="K215" s="48">
        <f>SUM(K213:K214)</f>
        <v>0</v>
      </c>
      <c r="L215" s="49">
        <f>SUM(L213:L214)</f>
        <v>0</v>
      </c>
      <c r="M215" s="49">
        <f>SUM(M213:M214)</f>
        <v>0</v>
      </c>
    </row>
    <row r="218" spans="1:13" x14ac:dyDescent="0.2">
      <c r="A218" s="37" t="s">
        <v>142</v>
      </c>
    </row>
    <row r="219" spans="1:13" ht="36" x14ac:dyDescent="0.2">
      <c r="A219" s="91" t="s">
        <v>0</v>
      </c>
      <c r="B219" s="91" t="s">
        <v>11</v>
      </c>
      <c r="C219" s="91" t="s">
        <v>161</v>
      </c>
      <c r="D219" s="92" t="s">
        <v>21</v>
      </c>
      <c r="E219" s="93" t="s">
        <v>134</v>
      </c>
      <c r="F219" s="91" t="s">
        <v>6</v>
      </c>
      <c r="G219" s="94" t="s">
        <v>8</v>
      </c>
      <c r="H219" s="95" t="s">
        <v>9</v>
      </c>
      <c r="I219" s="95" t="s">
        <v>10</v>
      </c>
      <c r="J219" s="106" t="s">
        <v>1</v>
      </c>
      <c r="K219" s="96" t="s">
        <v>2</v>
      </c>
      <c r="L219" s="97" t="s">
        <v>3</v>
      </c>
      <c r="M219" s="91" t="s">
        <v>4</v>
      </c>
    </row>
    <row r="220" spans="1:13" ht="60" x14ac:dyDescent="0.2">
      <c r="A220" s="61" t="s">
        <v>37</v>
      </c>
      <c r="B220" s="74" t="s">
        <v>137</v>
      </c>
      <c r="C220" s="74"/>
      <c r="D220" s="76"/>
      <c r="E220" s="76"/>
      <c r="F220" s="77" t="s">
        <v>7</v>
      </c>
      <c r="G220" s="78">
        <v>100</v>
      </c>
      <c r="H220" s="75"/>
      <c r="I220" s="42">
        <f t="shared" ref="I220:I224" si="89">H220*J220+H220</f>
        <v>0</v>
      </c>
      <c r="J220" s="107"/>
      <c r="K220" s="43">
        <f t="shared" ref="K220:K224" si="90">H220*G220</f>
        <v>0</v>
      </c>
      <c r="L220" s="44">
        <f t="shared" ref="L220:L224" si="91">M220-K220</f>
        <v>0</v>
      </c>
      <c r="M220" s="44">
        <f t="shared" ref="M220:M224" si="92">G220*I220</f>
        <v>0</v>
      </c>
    </row>
    <row r="221" spans="1:13" ht="48" x14ac:dyDescent="0.2">
      <c r="A221" s="61" t="s">
        <v>39</v>
      </c>
      <c r="B221" s="74" t="s">
        <v>138</v>
      </c>
      <c r="C221" s="74"/>
      <c r="D221" s="76"/>
      <c r="E221" s="76"/>
      <c r="F221" s="77" t="s">
        <v>7</v>
      </c>
      <c r="G221" s="78">
        <v>50</v>
      </c>
      <c r="H221" s="75"/>
      <c r="I221" s="42">
        <f t="shared" si="89"/>
        <v>0</v>
      </c>
      <c r="J221" s="107"/>
      <c r="K221" s="43">
        <f t="shared" si="90"/>
        <v>0</v>
      </c>
      <c r="L221" s="44">
        <f t="shared" si="91"/>
        <v>0</v>
      </c>
      <c r="M221" s="44">
        <f t="shared" si="92"/>
        <v>0</v>
      </c>
    </row>
    <row r="222" spans="1:13" ht="36" x14ac:dyDescent="0.2">
      <c r="A222" s="61" t="s">
        <v>41</v>
      </c>
      <c r="B222" s="74" t="s">
        <v>139</v>
      </c>
      <c r="C222" s="74"/>
      <c r="D222" s="76"/>
      <c r="E222" s="76"/>
      <c r="F222" s="77" t="s">
        <v>7</v>
      </c>
      <c r="G222" s="78">
        <v>20</v>
      </c>
      <c r="H222" s="75"/>
      <c r="I222" s="42">
        <f t="shared" si="89"/>
        <v>0</v>
      </c>
      <c r="J222" s="107"/>
      <c r="K222" s="43">
        <f t="shared" si="90"/>
        <v>0</v>
      </c>
      <c r="L222" s="44">
        <f t="shared" si="91"/>
        <v>0</v>
      </c>
      <c r="M222" s="44">
        <f t="shared" si="92"/>
        <v>0</v>
      </c>
    </row>
    <row r="223" spans="1:13" ht="60" x14ac:dyDescent="0.2">
      <c r="A223" s="61" t="s">
        <v>43</v>
      </c>
      <c r="B223" s="74" t="s">
        <v>140</v>
      </c>
      <c r="C223" s="74"/>
      <c r="D223" s="76"/>
      <c r="E223" s="76"/>
      <c r="F223" s="77" t="s">
        <v>7</v>
      </c>
      <c r="G223" s="78">
        <v>20</v>
      </c>
      <c r="H223" s="75"/>
      <c r="I223" s="42">
        <f t="shared" si="89"/>
        <v>0</v>
      </c>
      <c r="J223" s="107"/>
      <c r="K223" s="43">
        <f t="shared" si="90"/>
        <v>0</v>
      </c>
      <c r="L223" s="44">
        <f t="shared" si="91"/>
        <v>0</v>
      </c>
      <c r="M223" s="44">
        <f t="shared" si="92"/>
        <v>0</v>
      </c>
    </row>
    <row r="224" spans="1:13" ht="60" x14ac:dyDescent="0.2">
      <c r="A224" s="61" t="s">
        <v>45</v>
      </c>
      <c r="B224" s="74" t="s">
        <v>141</v>
      </c>
      <c r="C224" s="74"/>
      <c r="D224" s="76"/>
      <c r="E224" s="76"/>
      <c r="F224" s="77" t="s">
        <v>7</v>
      </c>
      <c r="G224" s="78">
        <v>20</v>
      </c>
      <c r="H224" s="75"/>
      <c r="I224" s="42">
        <f t="shared" si="89"/>
        <v>0</v>
      </c>
      <c r="J224" s="107"/>
      <c r="K224" s="43">
        <f t="shared" si="90"/>
        <v>0</v>
      </c>
      <c r="L224" s="44">
        <f t="shared" si="91"/>
        <v>0</v>
      </c>
      <c r="M224" s="44">
        <f t="shared" si="92"/>
        <v>0</v>
      </c>
    </row>
    <row r="225" spans="1:13" x14ac:dyDescent="0.2">
      <c r="I225" s="111" t="s">
        <v>5</v>
      </c>
      <c r="J225" s="111"/>
      <c r="K225" s="48">
        <f>SUM(K220:K224)</f>
        <v>0</v>
      </c>
      <c r="L225" s="49">
        <f>SUM(L220:L224)</f>
        <v>0</v>
      </c>
      <c r="M225" s="49">
        <f>SUM(M220:M224)</f>
        <v>0</v>
      </c>
    </row>
    <row r="227" spans="1:13" x14ac:dyDescent="0.2">
      <c r="A227" s="37" t="s">
        <v>155</v>
      </c>
    </row>
    <row r="228" spans="1:13" ht="36" x14ac:dyDescent="0.2">
      <c r="A228" s="91" t="s">
        <v>0</v>
      </c>
      <c r="B228" s="91" t="s">
        <v>11</v>
      </c>
      <c r="C228" s="91" t="s">
        <v>161</v>
      </c>
      <c r="D228" s="92" t="s">
        <v>21</v>
      </c>
      <c r="E228" s="93" t="s">
        <v>134</v>
      </c>
      <c r="F228" s="91" t="s">
        <v>6</v>
      </c>
      <c r="G228" s="94" t="s">
        <v>8</v>
      </c>
      <c r="H228" s="95" t="s">
        <v>9</v>
      </c>
      <c r="I228" s="95" t="s">
        <v>10</v>
      </c>
      <c r="J228" s="106" t="s">
        <v>1</v>
      </c>
      <c r="K228" s="96" t="s">
        <v>2</v>
      </c>
      <c r="L228" s="97" t="s">
        <v>3</v>
      </c>
      <c r="M228" s="91" t="s">
        <v>4</v>
      </c>
    </row>
    <row r="229" spans="1:13" ht="48" x14ac:dyDescent="0.2">
      <c r="A229" s="61" t="s">
        <v>37</v>
      </c>
      <c r="B229" s="74" t="s">
        <v>239</v>
      </c>
      <c r="C229" s="74" t="s">
        <v>240</v>
      </c>
      <c r="D229" s="76"/>
      <c r="E229" s="76"/>
      <c r="F229" s="77" t="s">
        <v>7</v>
      </c>
      <c r="G229" s="78">
        <v>2300</v>
      </c>
      <c r="H229" s="75"/>
      <c r="I229" s="42">
        <f t="shared" ref="I229:I231" si="93">H229*J229+H229</f>
        <v>0</v>
      </c>
      <c r="J229" s="107"/>
      <c r="K229" s="43">
        <f t="shared" ref="K229:K231" si="94">H229*G229</f>
        <v>0</v>
      </c>
      <c r="L229" s="44">
        <f t="shared" ref="L229:L231" si="95">M229-K229</f>
        <v>0</v>
      </c>
      <c r="M229" s="44">
        <f t="shared" ref="M229:M231" si="96">G229*I229</f>
        <v>0</v>
      </c>
    </row>
    <row r="230" spans="1:13" ht="24" x14ac:dyDescent="0.2">
      <c r="A230" s="61" t="s">
        <v>39</v>
      </c>
      <c r="B230" s="74" t="s">
        <v>157</v>
      </c>
      <c r="C230" s="74"/>
      <c r="D230" s="76"/>
      <c r="E230" s="76"/>
      <c r="F230" s="77" t="s">
        <v>7</v>
      </c>
      <c r="G230" s="78">
        <v>800</v>
      </c>
      <c r="H230" s="75"/>
      <c r="I230" s="42">
        <f t="shared" si="93"/>
        <v>0</v>
      </c>
      <c r="J230" s="107"/>
      <c r="K230" s="43">
        <f t="shared" si="94"/>
        <v>0</v>
      </c>
      <c r="L230" s="44">
        <f t="shared" si="95"/>
        <v>0</v>
      </c>
      <c r="M230" s="44">
        <f t="shared" si="96"/>
        <v>0</v>
      </c>
    </row>
    <row r="231" spans="1:13" ht="24" x14ac:dyDescent="0.2">
      <c r="A231" s="61" t="s">
        <v>41</v>
      </c>
      <c r="B231" s="74" t="s">
        <v>158</v>
      </c>
      <c r="C231" s="74"/>
      <c r="D231" s="76"/>
      <c r="E231" s="76"/>
      <c r="F231" s="77" t="s">
        <v>7</v>
      </c>
      <c r="G231" s="78">
        <v>650</v>
      </c>
      <c r="H231" s="75"/>
      <c r="I231" s="42">
        <f t="shared" si="93"/>
        <v>0</v>
      </c>
      <c r="J231" s="107"/>
      <c r="K231" s="43">
        <f t="shared" si="94"/>
        <v>0</v>
      </c>
      <c r="L231" s="44">
        <f t="shared" si="95"/>
        <v>0</v>
      </c>
      <c r="M231" s="44">
        <f t="shared" si="96"/>
        <v>0</v>
      </c>
    </row>
    <row r="232" spans="1:13" x14ac:dyDescent="0.2">
      <c r="I232" s="111" t="s">
        <v>5</v>
      </c>
      <c r="J232" s="111"/>
      <c r="K232" s="48">
        <f>SUM(K229:K231)</f>
        <v>0</v>
      </c>
      <c r="L232" s="49">
        <f>SUM(L229:L231)</f>
        <v>0</v>
      </c>
      <c r="M232" s="49">
        <f>SUM(M229:M231)</f>
        <v>0</v>
      </c>
    </row>
    <row r="233" spans="1:13" ht="15" x14ac:dyDescent="0.25">
      <c r="B233" s="86"/>
      <c r="C233" s="86"/>
      <c r="D233" s="87"/>
      <c r="E233" s="87"/>
      <c r="F233" s="87"/>
      <c r="G233" s="87"/>
      <c r="H233" s="87"/>
    </row>
    <row r="234" spans="1:13" ht="15" x14ac:dyDescent="0.25">
      <c r="B234" s="86"/>
      <c r="C234" s="86"/>
      <c r="D234" s="87"/>
      <c r="E234" s="87"/>
      <c r="F234" s="87"/>
      <c r="G234" s="87"/>
      <c r="H234" s="87"/>
    </row>
    <row r="235" spans="1:13" x14ac:dyDescent="0.2">
      <c r="A235" s="37" t="s">
        <v>156</v>
      </c>
    </row>
    <row r="236" spans="1:13" ht="36" x14ac:dyDescent="0.2">
      <c r="A236" s="91" t="s">
        <v>0</v>
      </c>
      <c r="B236" s="91" t="s">
        <v>11</v>
      </c>
      <c r="C236" s="91" t="s">
        <v>161</v>
      </c>
      <c r="D236" s="92" t="s">
        <v>21</v>
      </c>
      <c r="E236" s="93" t="s">
        <v>134</v>
      </c>
      <c r="F236" s="91" t="s">
        <v>6</v>
      </c>
      <c r="G236" s="94" t="s">
        <v>8</v>
      </c>
      <c r="H236" s="95" t="s">
        <v>9</v>
      </c>
      <c r="I236" s="95" t="s">
        <v>10</v>
      </c>
      <c r="J236" s="106" t="s">
        <v>1</v>
      </c>
      <c r="K236" s="96" t="s">
        <v>2</v>
      </c>
      <c r="L236" s="97" t="s">
        <v>3</v>
      </c>
      <c r="M236" s="91" t="s">
        <v>4</v>
      </c>
    </row>
    <row r="237" spans="1:13" ht="24" x14ac:dyDescent="0.2">
      <c r="A237" s="61" t="s">
        <v>37</v>
      </c>
      <c r="B237" s="74" t="s">
        <v>159</v>
      </c>
      <c r="C237" s="74" t="s">
        <v>241</v>
      </c>
      <c r="D237" s="76"/>
      <c r="E237" s="76"/>
      <c r="F237" s="77" t="s">
        <v>7</v>
      </c>
      <c r="G237" s="78">
        <v>200</v>
      </c>
      <c r="H237" s="75"/>
      <c r="I237" s="42">
        <f t="shared" ref="I237:I238" si="97">H237*J237+H237</f>
        <v>0</v>
      </c>
      <c r="J237" s="107"/>
      <c r="K237" s="43">
        <f t="shared" ref="K237:K238" si="98">H237*G237</f>
        <v>0</v>
      </c>
      <c r="L237" s="44">
        <f t="shared" ref="L237:L238" si="99">M237-K237</f>
        <v>0</v>
      </c>
      <c r="M237" s="44">
        <f t="shared" ref="M237:M238" si="100">G237*I237</f>
        <v>0</v>
      </c>
    </row>
    <row r="238" spans="1:13" ht="24" x14ac:dyDescent="0.2">
      <c r="A238" s="61" t="s">
        <v>39</v>
      </c>
      <c r="B238" s="74" t="s">
        <v>160</v>
      </c>
      <c r="C238" s="74" t="s">
        <v>241</v>
      </c>
      <c r="D238" s="76"/>
      <c r="E238" s="76"/>
      <c r="F238" s="77" t="s">
        <v>7</v>
      </c>
      <c r="G238" s="78">
        <v>900</v>
      </c>
      <c r="H238" s="75"/>
      <c r="I238" s="42">
        <f t="shared" si="97"/>
        <v>0</v>
      </c>
      <c r="J238" s="107"/>
      <c r="K238" s="43">
        <f t="shared" si="98"/>
        <v>0</v>
      </c>
      <c r="L238" s="44">
        <f t="shared" si="99"/>
        <v>0</v>
      </c>
      <c r="M238" s="44">
        <f t="shared" si="100"/>
        <v>0</v>
      </c>
    </row>
    <row r="239" spans="1:13" x14ac:dyDescent="0.2">
      <c r="I239" s="111" t="s">
        <v>5</v>
      </c>
      <c r="J239" s="111"/>
      <c r="K239" s="48">
        <f>SUM(K237:K238)</f>
        <v>0</v>
      </c>
      <c r="L239" s="49">
        <f>SUM(L237:L238)</f>
        <v>0</v>
      </c>
      <c r="M239" s="49">
        <f>SUM(M237:M238)</f>
        <v>0</v>
      </c>
    </row>
    <row r="240" spans="1:13" x14ac:dyDescent="0.2">
      <c r="I240" s="31"/>
      <c r="J240" s="104"/>
      <c r="K240" s="68"/>
      <c r="L240" s="69"/>
      <c r="M240" s="69"/>
    </row>
    <row r="241" spans="1:13" x14ac:dyDescent="0.2">
      <c r="A241" s="37" t="s">
        <v>210</v>
      </c>
    </row>
    <row r="242" spans="1:13" ht="36" x14ac:dyDescent="0.2">
      <c r="A242" s="91" t="s">
        <v>0</v>
      </c>
      <c r="B242" s="91" t="s">
        <v>11</v>
      </c>
      <c r="C242" s="91" t="s">
        <v>161</v>
      </c>
      <c r="D242" s="92" t="s">
        <v>21</v>
      </c>
      <c r="E242" s="93" t="s">
        <v>134</v>
      </c>
      <c r="F242" s="91" t="s">
        <v>6</v>
      </c>
      <c r="G242" s="94" t="s">
        <v>8</v>
      </c>
      <c r="H242" s="95" t="s">
        <v>9</v>
      </c>
      <c r="I242" s="95" t="s">
        <v>10</v>
      </c>
      <c r="J242" s="106" t="s">
        <v>1</v>
      </c>
      <c r="K242" s="96" t="s">
        <v>2</v>
      </c>
      <c r="L242" s="97" t="s">
        <v>3</v>
      </c>
      <c r="M242" s="91" t="s">
        <v>4</v>
      </c>
    </row>
    <row r="243" spans="1:13" ht="36" x14ac:dyDescent="0.2">
      <c r="A243" s="61">
        <v>1</v>
      </c>
      <c r="B243" s="1" t="s">
        <v>211</v>
      </c>
      <c r="C243" s="1"/>
      <c r="D243" s="2"/>
      <c r="E243" s="2"/>
      <c r="F243" s="8" t="s">
        <v>7</v>
      </c>
      <c r="G243" s="9">
        <v>700</v>
      </c>
      <c r="H243" s="10"/>
      <c r="I243" s="42">
        <f t="shared" ref="I243:I246" si="101">H243*J243+H243</f>
        <v>0</v>
      </c>
      <c r="J243" s="107"/>
      <c r="K243" s="43">
        <f t="shared" ref="K243:K246" si="102">H243*G243</f>
        <v>0</v>
      </c>
      <c r="L243" s="44">
        <f t="shared" ref="L243:L246" si="103">M243-K243</f>
        <v>0</v>
      </c>
      <c r="M243" s="44">
        <f t="shared" ref="M243:M246" si="104">G243*I243</f>
        <v>0</v>
      </c>
    </row>
    <row r="244" spans="1:13" ht="24" x14ac:dyDescent="0.2">
      <c r="A244" s="61">
        <v>2</v>
      </c>
      <c r="B244" s="1" t="s">
        <v>212</v>
      </c>
      <c r="C244" s="1" t="s">
        <v>213</v>
      </c>
      <c r="D244" s="2"/>
      <c r="E244" s="2"/>
      <c r="F244" s="8" t="s">
        <v>7</v>
      </c>
      <c r="G244" s="9">
        <v>400</v>
      </c>
      <c r="H244" s="10"/>
      <c r="I244" s="42">
        <f t="shared" si="101"/>
        <v>0</v>
      </c>
      <c r="J244" s="107"/>
      <c r="K244" s="43">
        <f t="shared" si="102"/>
        <v>0</v>
      </c>
      <c r="L244" s="44">
        <f t="shared" si="103"/>
        <v>0</v>
      </c>
      <c r="M244" s="44">
        <f t="shared" si="104"/>
        <v>0</v>
      </c>
    </row>
    <row r="245" spans="1:13" ht="24" x14ac:dyDescent="0.2">
      <c r="A245" s="61">
        <v>3</v>
      </c>
      <c r="B245" s="3" t="s">
        <v>214</v>
      </c>
      <c r="C245" s="3"/>
      <c r="D245" s="5"/>
      <c r="E245" s="5"/>
      <c r="F245" s="4" t="s">
        <v>7</v>
      </c>
      <c r="G245" s="6">
        <v>100</v>
      </c>
      <c r="H245" s="7"/>
      <c r="I245" s="42">
        <f t="shared" si="101"/>
        <v>0</v>
      </c>
      <c r="J245" s="107"/>
      <c r="K245" s="43">
        <f t="shared" si="102"/>
        <v>0</v>
      </c>
      <c r="L245" s="44">
        <f t="shared" si="103"/>
        <v>0</v>
      </c>
      <c r="M245" s="44">
        <f t="shared" si="104"/>
        <v>0</v>
      </c>
    </row>
    <row r="246" spans="1:13" x14ac:dyDescent="0.2">
      <c r="A246" s="61">
        <v>4</v>
      </c>
      <c r="B246" s="1" t="s">
        <v>215</v>
      </c>
      <c r="C246" s="1"/>
      <c r="D246" s="2"/>
      <c r="E246" s="2"/>
      <c r="F246" s="8" t="s">
        <v>7</v>
      </c>
      <c r="G246" s="9">
        <v>700</v>
      </c>
      <c r="H246" s="10"/>
      <c r="I246" s="42">
        <f t="shared" si="101"/>
        <v>0</v>
      </c>
      <c r="J246" s="107"/>
      <c r="K246" s="43">
        <f t="shared" si="102"/>
        <v>0</v>
      </c>
      <c r="L246" s="44">
        <f t="shared" si="103"/>
        <v>0</v>
      </c>
      <c r="M246" s="44">
        <f t="shared" si="104"/>
        <v>0</v>
      </c>
    </row>
    <row r="247" spans="1:13" x14ac:dyDescent="0.2">
      <c r="I247" s="111" t="s">
        <v>5</v>
      </c>
      <c r="J247" s="111"/>
      <c r="K247" s="48">
        <f>SUM(K243:K246)</f>
        <v>0</v>
      </c>
      <c r="L247" s="49">
        <f>SUM(L243:L246)</f>
        <v>0</v>
      </c>
      <c r="M247" s="49">
        <f>SUM(M243:M246)</f>
        <v>0</v>
      </c>
    </row>
    <row r="248" spans="1:13" x14ac:dyDescent="0.2">
      <c r="I248" s="31"/>
      <c r="J248" s="104"/>
      <c r="K248" s="68"/>
      <c r="L248" s="69"/>
      <c r="M248" s="69"/>
    </row>
    <row r="249" spans="1:13" x14ac:dyDescent="0.2">
      <c r="A249" s="37" t="s">
        <v>224</v>
      </c>
    </row>
    <row r="250" spans="1:13" ht="36" x14ac:dyDescent="0.2">
      <c r="A250" s="91" t="s">
        <v>0</v>
      </c>
      <c r="B250" s="91" t="s">
        <v>11</v>
      </c>
      <c r="C250" s="91" t="s">
        <v>161</v>
      </c>
      <c r="D250" s="92" t="s">
        <v>21</v>
      </c>
      <c r="E250" s="93" t="s">
        <v>134</v>
      </c>
      <c r="F250" s="91" t="s">
        <v>6</v>
      </c>
      <c r="G250" s="94" t="s">
        <v>8</v>
      </c>
      <c r="H250" s="95" t="s">
        <v>9</v>
      </c>
      <c r="I250" s="95" t="s">
        <v>10</v>
      </c>
      <c r="J250" s="106" t="s">
        <v>1</v>
      </c>
      <c r="K250" s="96" t="s">
        <v>2</v>
      </c>
      <c r="L250" s="97" t="s">
        <v>3</v>
      </c>
      <c r="M250" s="91" t="s">
        <v>4</v>
      </c>
    </row>
    <row r="251" spans="1:13" ht="48" x14ac:dyDescent="0.2">
      <c r="A251" s="38">
        <v>1</v>
      </c>
      <c r="B251" s="39" t="s">
        <v>216</v>
      </c>
      <c r="C251" s="39"/>
      <c r="D251" s="40"/>
      <c r="E251" s="40"/>
      <c r="F251" s="40" t="s">
        <v>7</v>
      </c>
      <c r="G251" s="41">
        <v>50</v>
      </c>
      <c r="H251" s="42"/>
      <c r="I251" s="42">
        <f t="shared" ref="I251:I256" si="105">H251*J251+H251</f>
        <v>0</v>
      </c>
      <c r="J251" s="107"/>
      <c r="K251" s="43">
        <f t="shared" ref="K251:K256" si="106">H251*G251</f>
        <v>0</v>
      </c>
      <c r="L251" s="44">
        <f t="shared" ref="L251:L256" si="107">M251-K251</f>
        <v>0</v>
      </c>
      <c r="M251" s="44">
        <f t="shared" ref="M251:M256" si="108">G251*I251</f>
        <v>0</v>
      </c>
    </row>
    <row r="252" spans="1:13" ht="60" x14ac:dyDescent="0.2">
      <c r="A252" s="38">
        <v>2</v>
      </c>
      <c r="B252" s="100" t="s">
        <v>217</v>
      </c>
      <c r="C252" s="100"/>
      <c r="D252" s="40"/>
      <c r="E252" s="40"/>
      <c r="F252" s="40" t="s">
        <v>7</v>
      </c>
      <c r="G252" s="41">
        <v>2000</v>
      </c>
      <c r="H252" s="42"/>
      <c r="I252" s="42">
        <f t="shared" si="105"/>
        <v>0</v>
      </c>
      <c r="J252" s="107"/>
      <c r="K252" s="43">
        <f t="shared" si="106"/>
        <v>0</v>
      </c>
      <c r="L252" s="44">
        <f t="shared" si="107"/>
        <v>0</v>
      </c>
      <c r="M252" s="44">
        <f t="shared" si="108"/>
        <v>0</v>
      </c>
    </row>
    <row r="253" spans="1:13" ht="60" x14ac:dyDescent="0.2">
      <c r="A253" s="38">
        <v>3</v>
      </c>
      <c r="B253" s="39" t="s">
        <v>218</v>
      </c>
      <c r="C253" s="39" t="s">
        <v>219</v>
      </c>
      <c r="D253" s="40"/>
      <c r="E253" s="40"/>
      <c r="F253" s="40" t="s">
        <v>7</v>
      </c>
      <c r="G253" s="41">
        <v>100</v>
      </c>
      <c r="H253" s="42"/>
      <c r="I253" s="42">
        <f t="shared" si="105"/>
        <v>0</v>
      </c>
      <c r="J253" s="107"/>
      <c r="K253" s="43">
        <f t="shared" si="106"/>
        <v>0</v>
      </c>
      <c r="L253" s="44">
        <f t="shared" si="107"/>
        <v>0</v>
      </c>
      <c r="M253" s="44">
        <f t="shared" si="108"/>
        <v>0</v>
      </c>
    </row>
    <row r="254" spans="1:13" ht="24" x14ac:dyDescent="0.2">
      <c r="A254" s="38">
        <v>4</v>
      </c>
      <c r="B254" s="100" t="s">
        <v>220</v>
      </c>
      <c r="C254" s="39" t="s">
        <v>221</v>
      </c>
      <c r="D254" s="40"/>
      <c r="E254" s="40"/>
      <c r="F254" s="40" t="s">
        <v>7</v>
      </c>
      <c r="G254" s="41">
        <v>50</v>
      </c>
      <c r="H254" s="42"/>
      <c r="I254" s="42">
        <f t="shared" si="105"/>
        <v>0</v>
      </c>
      <c r="J254" s="107"/>
      <c r="K254" s="43">
        <f t="shared" si="106"/>
        <v>0</v>
      </c>
      <c r="L254" s="44">
        <f t="shared" si="107"/>
        <v>0</v>
      </c>
      <c r="M254" s="44">
        <f t="shared" si="108"/>
        <v>0</v>
      </c>
    </row>
    <row r="255" spans="1:13" ht="48" x14ac:dyDescent="0.2">
      <c r="A255" s="38">
        <v>5</v>
      </c>
      <c r="B255" s="101" t="s">
        <v>222</v>
      </c>
      <c r="C255" s="102"/>
      <c r="D255" s="40"/>
      <c r="E255" s="40"/>
      <c r="F255" s="40" t="s">
        <v>7</v>
      </c>
      <c r="G255" s="41">
        <v>100</v>
      </c>
      <c r="H255" s="42"/>
      <c r="I255" s="42">
        <f t="shared" si="105"/>
        <v>0</v>
      </c>
      <c r="J255" s="107"/>
      <c r="K255" s="43">
        <f t="shared" si="106"/>
        <v>0</v>
      </c>
      <c r="L255" s="44">
        <f t="shared" si="107"/>
        <v>0</v>
      </c>
      <c r="M255" s="44">
        <f t="shared" si="108"/>
        <v>0</v>
      </c>
    </row>
    <row r="256" spans="1:13" ht="48" x14ac:dyDescent="0.2">
      <c r="A256" s="38">
        <v>6</v>
      </c>
      <c r="B256" s="100" t="s">
        <v>223</v>
      </c>
      <c r="C256" s="100"/>
      <c r="D256" s="40"/>
      <c r="E256" s="40"/>
      <c r="F256" s="40" t="s">
        <v>7</v>
      </c>
      <c r="G256" s="41">
        <v>100</v>
      </c>
      <c r="H256" s="42"/>
      <c r="I256" s="42">
        <f t="shared" si="105"/>
        <v>0</v>
      </c>
      <c r="J256" s="107"/>
      <c r="K256" s="43">
        <f t="shared" si="106"/>
        <v>0</v>
      </c>
      <c r="L256" s="44">
        <f t="shared" si="107"/>
        <v>0</v>
      </c>
      <c r="M256" s="44">
        <f t="shared" si="108"/>
        <v>0</v>
      </c>
    </row>
    <row r="257" spans="1:13" x14ac:dyDescent="0.2">
      <c r="I257" s="109" t="s">
        <v>5</v>
      </c>
      <c r="J257" s="110"/>
      <c r="K257" s="48">
        <f>SUM(K251:K256)</f>
        <v>0</v>
      </c>
      <c r="L257" s="49">
        <f>SUM(L251:L256)</f>
        <v>0</v>
      </c>
      <c r="M257" s="49">
        <f>SUM(M251:M256)</f>
        <v>0</v>
      </c>
    </row>
    <row r="258" spans="1:13" x14ac:dyDescent="0.2">
      <c r="I258" s="31"/>
      <c r="J258" s="104"/>
      <c r="K258" s="68"/>
      <c r="L258" s="69"/>
      <c r="M258" s="69"/>
    </row>
    <row r="259" spans="1:13" x14ac:dyDescent="0.2">
      <c r="A259" s="37" t="s">
        <v>229</v>
      </c>
    </row>
    <row r="260" spans="1:13" ht="36" x14ac:dyDescent="0.2">
      <c r="A260" s="91" t="s">
        <v>0</v>
      </c>
      <c r="B260" s="91" t="s">
        <v>11</v>
      </c>
      <c r="C260" s="91" t="s">
        <v>161</v>
      </c>
      <c r="D260" s="92" t="s">
        <v>21</v>
      </c>
      <c r="E260" s="93" t="s">
        <v>134</v>
      </c>
      <c r="F260" s="91" t="s">
        <v>6</v>
      </c>
      <c r="G260" s="94" t="s">
        <v>8</v>
      </c>
      <c r="H260" s="95" t="s">
        <v>9</v>
      </c>
      <c r="I260" s="95" t="s">
        <v>10</v>
      </c>
      <c r="J260" s="106" t="s">
        <v>1</v>
      </c>
      <c r="K260" s="96" t="s">
        <v>2</v>
      </c>
      <c r="L260" s="97" t="s">
        <v>3</v>
      </c>
      <c r="M260" s="91" t="s">
        <v>4</v>
      </c>
    </row>
    <row r="261" spans="1:13" ht="24" x14ac:dyDescent="0.2">
      <c r="A261" s="38">
        <v>1</v>
      </c>
      <c r="B261" s="22" t="s">
        <v>225</v>
      </c>
      <c r="C261" s="22" t="s">
        <v>226</v>
      </c>
      <c r="D261" s="40"/>
      <c r="E261" s="40"/>
      <c r="F261" s="40" t="s">
        <v>7</v>
      </c>
      <c r="G261" s="41">
        <v>1500</v>
      </c>
      <c r="H261" s="42"/>
      <c r="I261" s="42">
        <f t="shared" ref="I261:I263" si="109">H261*J261+H261</f>
        <v>0</v>
      </c>
      <c r="J261" s="107"/>
      <c r="K261" s="43">
        <f t="shared" ref="K261:K263" si="110">H261*G261</f>
        <v>0</v>
      </c>
      <c r="L261" s="44">
        <f t="shared" ref="L261:L263" si="111">M261-K261</f>
        <v>0</v>
      </c>
      <c r="M261" s="44">
        <f t="shared" ref="M261:M263" si="112">G261*I261</f>
        <v>0</v>
      </c>
    </row>
    <row r="262" spans="1:13" ht="36" x14ac:dyDescent="0.2">
      <c r="A262" s="77">
        <v>2</v>
      </c>
      <c r="B262" s="22" t="s">
        <v>227</v>
      </c>
      <c r="C262" s="22"/>
      <c r="D262" s="40"/>
      <c r="E262" s="40"/>
      <c r="F262" s="40" t="s">
        <v>7</v>
      </c>
      <c r="G262" s="41">
        <v>30</v>
      </c>
      <c r="H262" s="103"/>
      <c r="I262" s="42">
        <f t="shared" si="109"/>
        <v>0</v>
      </c>
      <c r="J262" s="107"/>
      <c r="K262" s="43">
        <f t="shared" si="110"/>
        <v>0</v>
      </c>
      <c r="L262" s="44">
        <f t="shared" si="111"/>
        <v>0</v>
      </c>
      <c r="M262" s="44">
        <f t="shared" si="112"/>
        <v>0</v>
      </c>
    </row>
    <row r="263" spans="1:13" x14ac:dyDescent="0.2">
      <c r="A263" s="38">
        <v>3</v>
      </c>
      <c r="B263" s="1" t="s">
        <v>228</v>
      </c>
      <c r="C263" s="1"/>
      <c r="D263" s="40"/>
      <c r="E263" s="40"/>
      <c r="F263" s="40" t="s">
        <v>7</v>
      </c>
      <c r="G263" s="41">
        <v>20</v>
      </c>
      <c r="H263" s="42"/>
      <c r="I263" s="42">
        <f t="shared" si="109"/>
        <v>0</v>
      </c>
      <c r="J263" s="107"/>
      <c r="K263" s="43">
        <f t="shared" si="110"/>
        <v>0</v>
      </c>
      <c r="L263" s="44">
        <f t="shared" si="111"/>
        <v>0</v>
      </c>
      <c r="M263" s="44">
        <f t="shared" si="112"/>
        <v>0</v>
      </c>
    </row>
    <row r="264" spans="1:13" x14ac:dyDescent="0.2">
      <c r="A264" s="26"/>
      <c r="B264" s="46"/>
      <c r="C264" s="46"/>
      <c r="D264" s="26"/>
      <c r="E264" s="26"/>
      <c r="F264" s="47"/>
      <c r="G264" s="30"/>
      <c r="H264" s="30"/>
      <c r="I264" s="109" t="s">
        <v>5</v>
      </c>
      <c r="J264" s="110"/>
      <c r="K264" s="48">
        <f>SUM(K261:K263)</f>
        <v>0</v>
      </c>
      <c r="L264" s="49">
        <f>SUM(L261:L263)</f>
        <v>0</v>
      </c>
      <c r="M264" s="49">
        <f>SUM(M261:M263)</f>
        <v>0</v>
      </c>
    </row>
    <row r="265" spans="1:13" x14ac:dyDescent="0.2">
      <c r="I265" s="31"/>
      <c r="J265" s="104"/>
      <c r="K265" s="68"/>
      <c r="L265" s="69"/>
      <c r="M265" s="69"/>
    </row>
    <row r="266" spans="1:13" x14ac:dyDescent="0.2">
      <c r="A266" s="37" t="s">
        <v>232</v>
      </c>
    </row>
    <row r="267" spans="1:13" ht="36" x14ac:dyDescent="0.2">
      <c r="A267" s="91" t="s">
        <v>0</v>
      </c>
      <c r="B267" s="91" t="s">
        <v>11</v>
      </c>
      <c r="C267" s="91" t="s">
        <v>161</v>
      </c>
      <c r="D267" s="92" t="s">
        <v>21</v>
      </c>
      <c r="E267" s="93" t="s">
        <v>134</v>
      </c>
      <c r="F267" s="91" t="s">
        <v>6</v>
      </c>
      <c r="G267" s="94" t="s">
        <v>8</v>
      </c>
      <c r="H267" s="95" t="s">
        <v>9</v>
      </c>
      <c r="I267" s="95" t="s">
        <v>10</v>
      </c>
      <c r="J267" s="106" t="s">
        <v>1</v>
      </c>
      <c r="K267" s="96" t="s">
        <v>2</v>
      </c>
      <c r="L267" s="97" t="s">
        <v>3</v>
      </c>
      <c r="M267" s="91" t="s">
        <v>4</v>
      </c>
    </row>
    <row r="268" spans="1:13" ht="60" x14ac:dyDescent="0.2">
      <c r="A268" s="38">
        <v>1</v>
      </c>
      <c r="B268" s="39" t="s">
        <v>230</v>
      </c>
      <c r="C268" s="39" t="s">
        <v>231</v>
      </c>
      <c r="D268" s="40"/>
      <c r="E268" s="40"/>
      <c r="F268" s="40" t="s">
        <v>7</v>
      </c>
      <c r="G268" s="41">
        <v>300</v>
      </c>
      <c r="H268" s="42"/>
      <c r="I268" s="42">
        <f>H268*J268+H268</f>
        <v>0</v>
      </c>
      <c r="J268" s="107"/>
      <c r="K268" s="43">
        <f>H268*G268</f>
        <v>0</v>
      </c>
      <c r="L268" s="44">
        <f>M268-K268</f>
        <v>0</v>
      </c>
      <c r="M268" s="44">
        <f>G268*I268</f>
        <v>0</v>
      </c>
    </row>
    <row r="269" spans="1:13" x14ac:dyDescent="0.2">
      <c r="A269" s="26"/>
      <c r="B269" s="46"/>
      <c r="C269" s="46"/>
      <c r="D269" s="26"/>
      <c r="E269" s="26"/>
      <c r="F269" s="47"/>
      <c r="G269" s="30"/>
      <c r="H269" s="30"/>
      <c r="I269" s="109" t="s">
        <v>5</v>
      </c>
      <c r="J269" s="110"/>
      <c r="K269" s="48">
        <f>SUM(K268)</f>
        <v>0</v>
      </c>
      <c r="L269" s="49">
        <f>SUM(L268)</f>
        <v>0</v>
      </c>
      <c r="M269" s="49">
        <f>SUM(M268)</f>
        <v>0</v>
      </c>
    </row>
    <row r="270" spans="1:13" x14ac:dyDescent="0.2">
      <c r="I270" s="31"/>
      <c r="J270" s="104"/>
      <c r="K270" s="68"/>
      <c r="L270" s="69"/>
      <c r="M270" s="69"/>
    </row>
    <row r="271" spans="1:13" x14ac:dyDescent="0.2">
      <c r="A271" s="37" t="s">
        <v>235</v>
      </c>
    </row>
    <row r="272" spans="1:13" ht="36" x14ac:dyDescent="0.2">
      <c r="A272" s="91" t="s">
        <v>0</v>
      </c>
      <c r="B272" s="91" t="s">
        <v>11</v>
      </c>
      <c r="C272" s="91" t="s">
        <v>161</v>
      </c>
      <c r="D272" s="92" t="s">
        <v>21</v>
      </c>
      <c r="E272" s="93" t="s">
        <v>134</v>
      </c>
      <c r="F272" s="91" t="s">
        <v>6</v>
      </c>
      <c r="G272" s="94" t="s">
        <v>8</v>
      </c>
      <c r="H272" s="95" t="s">
        <v>9</v>
      </c>
      <c r="I272" s="95" t="s">
        <v>10</v>
      </c>
      <c r="J272" s="106" t="s">
        <v>1</v>
      </c>
      <c r="K272" s="96" t="s">
        <v>2</v>
      </c>
      <c r="L272" s="97" t="s">
        <v>3</v>
      </c>
      <c r="M272" s="91" t="s">
        <v>4</v>
      </c>
    </row>
    <row r="273" spans="1:13" ht="36" x14ac:dyDescent="0.2">
      <c r="A273" s="38">
        <v>1</v>
      </c>
      <c r="B273" s="100" t="s">
        <v>233</v>
      </c>
      <c r="C273" s="39" t="s">
        <v>234</v>
      </c>
      <c r="D273" s="40"/>
      <c r="E273" s="40"/>
      <c r="F273" s="40" t="s">
        <v>7</v>
      </c>
      <c r="G273" s="41">
        <v>1000</v>
      </c>
      <c r="H273" s="42"/>
      <c r="I273" s="42">
        <f>H273*J273+H273</f>
        <v>0</v>
      </c>
      <c r="J273" s="107"/>
      <c r="K273" s="43">
        <f>H273*G273</f>
        <v>0</v>
      </c>
      <c r="L273" s="44">
        <f>M273-K273</f>
        <v>0</v>
      </c>
      <c r="M273" s="44">
        <f>G273*I273</f>
        <v>0</v>
      </c>
    </row>
    <row r="274" spans="1:13" x14ac:dyDescent="0.2">
      <c r="I274" s="109" t="s">
        <v>5</v>
      </c>
      <c r="J274" s="110"/>
      <c r="K274" s="48">
        <f>SUM(K273)</f>
        <v>0</v>
      </c>
      <c r="L274" s="48">
        <f>SUM(L273)</f>
        <v>0</v>
      </c>
      <c r="M274" s="48">
        <f>SUM(M273)</f>
        <v>0</v>
      </c>
    </row>
    <row r="275" spans="1:13" x14ac:dyDescent="0.2">
      <c r="I275" s="31"/>
      <c r="J275" s="104"/>
      <c r="K275" s="68"/>
      <c r="L275" s="68"/>
      <c r="M275" s="68"/>
    </row>
    <row r="276" spans="1:13" x14ac:dyDescent="0.2">
      <c r="A276" s="37" t="s">
        <v>238</v>
      </c>
    </row>
    <row r="277" spans="1:13" ht="36" x14ac:dyDescent="0.2">
      <c r="A277" s="91" t="s">
        <v>0</v>
      </c>
      <c r="B277" s="91" t="s">
        <v>11</v>
      </c>
      <c r="C277" s="91" t="s">
        <v>161</v>
      </c>
      <c r="D277" s="92" t="s">
        <v>21</v>
      </c>
      <c r="E277" s="93" t="s">
        <v>134</v>
      </c>
      <c r="F277" s="91" t="s">
        <v>6</v>
      </c>
      <c r="G277" s="94" t="s">
        <v>8</v>
      </c>
      <c r="H277" s="95" t="s">
        <v>9</v>
      </c>
      <c r="I277" s="95" t="s">
        <v>10</v>
      </c>
      <c r="J277" s="106" t="s">
        <v>1</v>
      </c>
      <c r="K277" s="96" t="s">
        <v>2</v>
      </c>
      <c r="L277" s="97" t="s">
        <v>3</v>
      </c>
      <c r="M277" s="91" t="s">
        <v>4</v>
      </c>
    </row>
    <row r="278" spans="1:13" ht="36" x14ac:dyDescent="0.2">
      <c r="A278" s="38">
        <v>1</v>
      </c>
      <c r="B278" s="1" t="s">
        <v>236</v>
      </c>
      <c r="C278" s="1" t="s">
        <v>237</v>
      </c>
      <c r="D278" s="40"/>
      <c r="E278" s="40"/>
      <c r="F278" s="40" t="s">
        <v>7</v>
      </c>
      <c r="G278" s="41">
        <v>5</v>
      </c>
      <c r="H278" s="42"/>
      <c r="I278" s="42">
        <f>H278*J278+H278</f>
        <v>0</v>
      </c>
      <c r="J278" s="107"/>
      <c r="K278" s="43">
        <f>H278*G278</f>
        <v>0</v>
      </c>
      <c r="L278" s="44">
        <f>M278-K278</f>
        <v>0</v>
      </c>
      <c r="M278" s="44">
        <f>G278*I278</f>
        <v>0</v>
      </c>
    </row>
    <row r="279" spans="1:13" x14ac:dyDescent="0.2">
      <c r="A279" s="26"/>
      <c r="B279" s="46"/>
      <c r="C279" s="46"/>
      <c r="D279" s="26"/>
      <c r="E279" s="26"/>
      <c r="F279" s="47"/>
      <c r="G279" s="30"/>
      <c r="H279" s="30"/>
      <c r="I279" s="109" t="s">
        <v>5</v>
      </c>
      <c r="J279" s="110"/>
      <c r="K279" s="49">
        <f>SUM(K278)</f>
        <v>0</v>
      </c>
      <c r="L279" s="49">
        <f>SUM(L278)</f>
        <v>0</v>
      </c>
      <c r="M279" s="49">
        <f>SUM(M278)</f>
        <v>0</v>
      </c>
    </row>
    <row r="280" spans="1:13" x14ac:dyDescent="0.2">
      <c r="I280" s="31"/>
      <c r="J280" s="104"/>
      <c r="K280" s="68"/>
      <c r="L280" s="68"/>
      <c r="M280" s="68"/>
    </row>
    <row r="281" spans="1:13" x14ac:dyDescent="0.2">
      <c r="A281" s="37" t="s">
        <v>246</v>
      </c>
    </row>
    <row r="282" spans="1:13" ht="36" x14ac:dyDescent="0.2">
      <c r="A282" s="91" t="s">
        <v>0</v>
      </c>
      <c r="B282" s="91" t="s">
        <v>11</v>
      </c>
      <c r="C282" s="91" t="s">
        <v>161</v>
      </c>
      <c r="D282" s="92" t="s">
        <v>21</v>
      </c>
      <c r="E282" s="93" t="s">
        <v>134</v>
      </c>
      <c r="F282" s="91" t="s">
        <v>6</v>
      </c>
      <c r="G282" s="94" t="s">
        <v>8</v>
      </c>
      <c r="H282" s="95" t="s">
        <v>9</v>
      </c>
      <c r="I282" s="95" t="s">
        <v>10</v>
      </c>
      <c r="J282" s="106" t="s">
        <v>1</v>
      </c>
      <c r="K282" s="96" t="s">
        <v>2</v>
      </c>
      <c r="L282" s="97" t="s">
        <v>3</v>
      </c>
      <c r="M282" s="91" t="s">
        <v>4</v>
      </c>
    </row>
    <row r="283" spans="1:13" ht="36" x14ac:dyDescent="0.2">
      <c r="A283" s="38">
        <v>1</v>
      </c>
      <c r="B283" s="1" t="s">
        <v>247</v>
      </c>
      <c r="C283" s="1" t="s">
        <v>248</v>
      </c>
      <c r="D283" s="40"/>
      <c r="E283" s="40"/>
      <c r="F283" s="40" t="s">
        <v>7</v>
      </c>
      <c r="G283" s="41">
        <v>20</v>
      </c>
      <c r="H283" s="42"/>
      <c r="I283" s="42">
        <f>H283*J283+H283</f>
        <v>0</v>
      </c>
      <c r="J283" s="107"/>
      <c r="K283" s="43">
        <f>H283*G283</f>
        <v>0</v>
      </c>
      <c r="L283" s="44">
        <f>M283-K283</f>
        <v>0</v>
      </c>
      <c r="M283" s="44">
        <f>G283*I283</f>
        <v>0</v>
      </c>
    </row>
    <row r="284" spans="1:13" x14ac:dyDescent="0.2">
      <c r="A284" s="26"/>
      <c r="B284" s="46"/>
      <c r="C284" s="46"/>
      <c r="D284" s="26"/>
      <c r="E284" s="26"/>
      <c r="F284" s="47"/>
      <c r="G284" s="30"/>
      <c r="H284" s="30"/>
      <c r="I284" s="109" t="s">
        <v>5</v>
      </c>
      <c r="J284" s="110"/>
      <c r="K284" s="49">
        <f>SUM(K283)</f>
        <v>0</v>
      </c>
      <c r="L284" s="49">
        <f>SUM(L283)</f>
        <v>0</v>
      </c>
      <c r="M284" s="49">
        <f>SUM(M283)</f>
        <v>0</v>
      </c>
    </row>
  </sheetData>
  <mergeCells count="31">
    <mergeCell ref="I284:J284"/>
    <mergeCell ref="I207:J207"/>
    <mergeCell ref="B3:D3"/>
    <mergeCell ref="I35:J35"/>
    <mergeCell ref="I28:J28"/>
    <mergeCell ref="I56:J56"/>
    <mergeCell ref="I65:J65"/>
    <mergeCell ref="I77:J77"/>
    <mergeCell ref="I42:J42"/>
    <mergeCell ref="I239:J239"/>
    <mergeCell ref="I155:J155"/>
    <mergeCell ref="I89:J89"/>
    <mergeCell ref="I102:J102"/>
    <mergeCell ref="I112:J112"/>
    <mergeCell ref="I136:J136"/>
    <mergeCell ref="I142:J142"/>
    <mergeCell ref="I160:J160"/>
    <mergeCell ref="I172:J172"/>
    <mergeCell ref="I177:J177"/>
    <mergeCell ref="I185:J185"/>
    <mergeCell ref="I192:J192"/>
    <mergeCell ref="I232:J232"/>
    <mergeCell ref="I215:J215"/>
    <mergeCell ref="I225:J225"/>
    <mergeCell ref="I199:J199"/>
    <mergeCell ref="I279:J279"/>
    <mergeCell ref="I247:J247"/>
    <mergeCell ref="I257:J257"/>
    <mergeCell ref="I264:J264"/>
    <mergeCell ref="I269:J269"/>
    <mergeCell ref="I274:J274"/>
  </mergeCells>
  <pageMargins left="0.7" right="0.7" top="0.75" bottom="0.75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2018-08-10T07:16:40Z</dcterms:modified>
</cp:coreProperties>
</file>