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9210"/>
  </bookViews>
  <sheets>
    <sheet name="Arkusz1" sheetId="1" r:id="rId1"/>
  </sheets>
  <definedNames>
    <definedName name="_xlnm.Print_Area" localSheetId="0">Arkusz1!$A$1:$V$175</definedName>
  </definedNames>
  <calcPr calcId="145621"/>
</workbook>
</file>

<file path=xl/calcChain.xml><?xml version="1.0" encoding="utf-8"?>
<calcChain xmlns="http://schemas.openxmlformats.org/spreadsheetml/2006/main">
  <c r="L120" i="1" l="1"/>
  <c r="L114" i="1"/>
  <c r="L108" i="1"/>
  <c r="L109" i="1"/>
  <c r="L110" i="1"/>
  <c r="L107" i="1"/>
  <c r="L99" i="1"/>
  <c r="L100" i="1"/>
  <c r="L101" i="1"/>
  <c r="L102" i="1"/>
  <c r="L103" i="1"/>
  <c r="L104" i="1"/>
  <c r="L98" i="1"/>
  <c r="L93" i="1"/>
  <c r="L94" i="1"/>
  <c r="L95" i="1"/>
  <c r="L92" i="1"/>
  <c r="L86" i="1"/>
  <c r="L87" i="1"/>
  <c r="L88" i="1"/>
  <c r="L89" i="1"/>
  <c r="L85" i="1"/>
  <c r="L76" i="1"/>
  <c r="L77" i="1"/>
  <c r="L78" i="1"/>
  <c r="L79" i="1"/>
  <c r="L80" i="1"/>
  <c r="L81" i="1"/>
  <c r="L82" i="1"/>
  <c r="L75" i="1"/>
  <c r="L65" i="1"/>
  <c r="L66" i="1"/>
  <c r="L67" i="1"/>
  <c r="L68" i="1"/>
  <c r="L69" i="1"/>
  <c r="L70" i="1"/>
  <c r="L71" i="1"/>
  <c r="L72" i="1"/>
  <c r="L64" i="1"/>
  <c r="L55" i="1"/>
  <c r="L56" i="1"/>
  <c r="L57" i="1"/>
  <c r="L58" i="1"/>
  <c r="L59" i="1"/>
  <c r="L60" i="1"/>
  <c r="L61" i="1"/>
  <c r="L54" i="1"/>
  <c r="L49" i="1"/>
  <c r="L50" i="1"/>
  <c r="L51" i="1"/>
  <c r="L48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31" i="1"/>
  <c r="L21" i="1"/>
  <c r="L22" i="1"/>
  <c r="L23" i="1"/>
  <c r="L24" i="1"/>
  <c r="L25" i="1"/>
  <c r="L26" i="1"/>
  <c r="L27" i="1"/>
  <c r="L20" i="1"/>
  <c r="L7" i="1"/>
  <c r="L8" i="1"/>
  <c r="L9" i="1"/>
  <c r="L10" i="1"/>
  <c r="L11" i="1"/>
  <c r="L12" i="1"/>
  <c r="L13" i="1"/>
  <c r="L14" i="1"/>
  <c r="L15" i="1"/>
  <c r="L16" i="1"/>
  <c r="L17" i="1"/>
  <c r="K142" i="1"/>
  <c r="J142" i="1"/>
  <c r="M142" i="1" s="1"/>
  <c r="L142" i="1" s="1"/>
  <c r="K141" i="1"/>
  <c r="J141" i="1"/>
  <c r="M141" i="1" s="1"/>
  <c r="L141" i="1" s="1"/>
  <c r="K140" i="1"/>
  <c r="J140" i="1"/>
  <c r="M140" i="1" s="1"/>
  <c r="L140" i="1" s="1"/>
  <c r="K139" i="1"/>
  <c r="J139" i="1"/>
  <c r="M139" i="1" s="1"/>
  <c r="L139" i="1" s="1"/>
  <c r="K138" i="1"/>
  <c r="J138" i="1"/>
  <c r="M138" i="1" s="1"/>
  <c r="L138" i="1" s="1"/>
  <c r="K137" i="1"/>
  <c r="J137" i="1"/>
  <c r="M137" i="1" s="1"/>
  <c r="L137" i="1" s="1"/>
  <c r="K136" i="1"/>
  <c r="J136" i="1"/>
  <c r="M136" i="1" s="1"/>
  <c r="L136" i="1" s="1"/>
  <c r="K135" i="1"/>
  <c r="J135" i="1"/>
  <c r="M135" i="1" s="1"/>
  <c r="L135" i="1" s="1"/>
  <c r="K134" i="1"/>
  <c r="J134" i="1"/>
  <c r="M134" i="1" s="1"/>
  <c r="L134" i="1" s="1"/>
  <c r="K133" i="1"/>
  <c r="J133" i="1"/>
  <c r="M133" i="1" s="1"/>
  <c r="L133" i="1" s="1"/>
  <c r="K132" i="1"/>
  <c r="J132" i="1"/>
  <c r="M132" i="1" s="1"/>
  <c r="L132" i="1" s="1"/>
  <c r="K131" i="1"/>
  <c r="J131" i="1"/>
  <c r="M131" i="1" s="1"/>
  <c r="L131" i="1" s="1"/>
  <c r="K130" i="1"/>
  <c r="J130" i="1"/>
  <c r="M130" i="1" s="1"/>
  <c r="L130" i="1" s="1"/>
  <c r="K129" i="1"/>
  <c r="J129" i="1"/>
  <c r="M129" i="1" s="1"/>
  <c r="L129" i="1" s="1"/>
  <c r="K128" i="1"/>
  <c r="J128" i="1"/>
  <c r="M128" i="1" s="1"/>
  <c r="L128" i="1" s="1"/>
  <c r="K127" i="1"/>
  <c r="J127" i="1"/>
  <c r="M127" i="1" s="1"/>
  <c r="L127" i="1" s="1"/>
  <c r="K126" i="1"/>
  <c r="J126" i="1"/>
  <c r="M126" i="1" s="1"/>
  <c r="L126" i="1" s="1"/>
  <c r="K125" i="1"/>
  <c r="K143" i="1" s="1"/>
  <c r="J125" i="1"/>
  <c r="M125" i="1" s="1"/>
  <c r="M143" i="1" l="1"/>
  <c r="L125" i="1"/>
  <c r="L143" i="1" s="1"/>
  <c r="J120" i="1" l="1"/>
  <c r="J114" i="1"/>
  <c r="J108" i="1"/>
  <c r="J109" i="1"/>
  <c r="J107" i="1"/>
  <c r="J99" i="1"/>
  <c r="J100" i="1"/>
  <c r="J101" i="1"/>
  <c r="J102" i="1"/>
  <c r="J103" i="1"/>
  <c r="J98" i="1"/>
  <c r="J93" i="1"/>
  <c r="J94" i="1"/>
  <c r="J92" i="1"/>
  <c r="J86" i="1"/>
  <c r="J87" i="1"/>
  <c r="J88" i="1"/>
  <c r="J85" i="1"/>
  <c r="J76" i="1"/>
  <c r="J77" i="1"/>
  <c r="J78" i="1"/>
  <c r="J79" i="1"/>
  <c r="J80" i="1"/>
  <c r="J81" i="1"/>
  <c r="J75" i="1"/>
  <c r="J65" i="1"/>
  <c r="J66" i="1"/>
  <c r="J67" i="1"/>
  <c r="J68" i="1"/>
  <c r="J69" i="1"/>
  <c r="J70" i="1"/>
  <c r="J71" i="1"/>
  <c r="J64" i="1"/>
  <c r="J55" i="1"/>
  <c r="J56" i="1"/>
  <c r="J57" i="1"/>
  <c r="J58" i="1"/>
  <c r="J59" i="1"/>
  <c r="J60" i="1"/>
  <c r="J54" i="1"/>
  <c r="J49" i="1"/>
  <c r="J50" i="1"/>
  <c r="J48" i="1"/>
  <c r="J32" i="1"/>
  <c r="J33" i="1"/>
  <c r="J34" i="1"/>
  <c r="J35" i="1"/>
  <c r="J36" i="1"/>
  <c r="J37" i="1"/>
  <c r="J38" i="1"/>
  <c r="J39" i="1"/>
  <c r="J40" i="1"/>
  <c r="J41" i="1"/>
  <c r="J42" i="1"/>
  <c r="J43" i="1"/>
  <c r="J31" i="1"/>
  <c r="J21" i="1"/>
  <c r="J22" i="1"/>
  <c r="J23" i="1"/>
  <c r="J24" i="1"/>
  <c r="J25" i="1"/>
  <c r="J26" i="1"/>
  <c r="J20" i="1"/>
  <c r="J7" i="1"/>
  <c r="J8" i="1"/>
  <c r="J9" i="1"/>
  <c r="J10" i="1"/>
  <c r="J11" i="1"/>
  <c r="J12" i="1"/>
  <c r="J13" i="1"/>
  <c r="J14" i="1"/>
  <c r="J15" i="1"/>
  <c r="J16" i="1"/>
  <c r="J6" i="1"/>
  <c r="M120" i="1" l="1"/>
  <c r="K120" i="1"/>
  <c r="M76" i="1"/>
  <c r="M41" i="1"/>
  <c r="M42" i="1"/>
  <c r="K42" i="1"/>
  <c r="K41" i="1"/>
  <c r="M114" i="1"/>
  <c r="M115" i="1"/>
  <c r="M6" i="1"/>
  <c r="M7" i="1"/>
  <c r="M8" i="1"/>
  <c r="M12" i="1"/>
  <c r="M14" i="1"/>
  <c r="M15" i="1"/>
  <c r="M16" i="1"/>
  <c r="M21" i="1"/>
  <c r="M22" i="1"/>
  <c r="M26" i="1"/>
  <c r="M20" i="1"/>
  <c r="M23" i="1"/>
  <c r="M24" i="1"/>
  <c r="M25" i="1"/>
  <c r="M33" i="1"/>
  <c r="M34" i="1"/>
  <c r="M36" i="1"/>
  <c r="M37" i="1"/>
  <c r="M38" i="1"/>
  <c r="M39" i="1"/>
  <c r="M31" i="1"/>
  <c r="M32" i="1"/>
  <c r="M35" i="1"/>
  <c r="M40" i="1"/>
  <c r="M43" i="1"/>
  <c r="M48" i="1"/>
  <c r="M49" i="1"/>
  <c r="M50" i="1"/>
  <c r="M57" i="1"/>
  <c r="M54" i="1"/>
  <c r="M55" i="1"/>
  <c r="M56" i="1"/>
  <c r="M58" i="1"/>
  <c r="M59" i="1"/>
  <c r="M60" i="1"/>
  <c r="M64" i="1"/>
  <c r="M65" i="1"/>
  <c r="M66" i="1"/>
  <c r="M67" i="1"/>
  <c r="M68" i="1"/>
  <c r="M69" i="1"/>
  <c r="M70" i="1"/>
  <c r="M71" i="1"/>
  <c r="M92" i="1"/>
  <c r="M93" i="1"/>
  <c r="M94" i="1"/>
  <c r="M107" i="1"/>
  <c r="M108" i="1"/>
  <c r="M109" i="1"/>
  <c r="M98" i="1"/>
  <c r="M99" i="1"/>
  <c r="M100" i="1"/>
  <c r="M101" i="1"/>
  <c r="M102" i="1"/>
  <c r="M103" i="1"/>
  <c r="M77" i="1"/>
  <c r="M78" i="1"/>
  <c r="M79" i="1"/>
  <c r="M80" i="1"/>
  <c r="M81" i="1"/>
  <c r="K114" i="1"/>
  <c r="K115" i="1" s="1"/>
  <c r="K99" i="1"/>
  <c r="K100" i="1"/>
  <c r="K101" i="1"/>
  <c r="K102" i="1"/>
  <c r="K103" i="1"/>
  <c r="K98" i="1"/>
  <c r="M86" i="1"/>
  <c r="M87" i="1"/>
  <c r="M88" i="1"/>
  <c r="K86" i="1"/>
  <c r="K87" i="1"/>
  <c r="K88" i="1"/>
  <c r="M85" i="1"/>
  <c r="K85" i="1"/>
  <c r="K108" i="1"/>
  <c r="K109" i="1"/>
  <c r="K107" i="1"/>
  <c r="K93" i="1"/>
  <c r="K94" i="1"/>
  <c r="K92" i="1"/>
  <c r="K76" i="1"/>
  <c r="K77" i="1"/>
  <c r="K78" i="1"/>
  <c r="K79" i="1"/>
  <c r="K80" i="1"/>
  <c r="K81" i="1"/>
  <c r="K65" i="1"/>
  <c r="K66" i="1"/>
  <c r="K67" i="1"/>
  <c r="K68" i="1"/>
  <c r="K69" i="1"/>
  <c r="K70" i="1"/>
  <c r="K71" i="1"/>
  <c r="K72" i="1" s="1"/>
  <c r="K64" i="1"/>
  <c r="K55" i="1"/>
  <c r="K56" i="1"/>
  <c r="K57" i="1"/>
  <c r="K58" i="1"/>
  <c r="K59" i="1"/>
  <c r="K60" i="1"/>
  <c r="K54" i="1"/>
  <c r="K49" i="1"/>
  <c r="K50" i="1"/>
  <c r="K48" i="1"/>
  <c r="K32" i="1"/>
  <c r="K33" i="1"/>
  <c r="K34" i="1"/>
  <c r="K35" i="1"/>
  <c r="K36" i="1"/>
  <c r="K37" i="1"/>
  <c r="K38" i="1"/>
  <c r="K39" i="1"/>
  <c r="K40" i="1"/>
  <c r="K43" i="1"/>
  <c r="K31" i="1"/>
  <c r="K21" i="1"/>
  <c r="K27" i="1" s="1"/>
  <c r="K22" i="1"/>
  <c r="K23" i="1"/>
  <c r="K24" i="1"/>
  <c r="K25" i="1"/>
  <c r="K26" i="1"/>
  <c r="K20" i="1"/>
  <c r="K7" i="1"/>
  <c r="K8" i="1"/>
  <c r="K12" i="1"/>
  <c r="K14" i="1"/>
  <c r="K15" i="1"/>
  <c r="K16" i="1"/>
  <c r="K6" i="1"/>
  <c r="M75" i="1"/>
  <c r="M82" i="1" s="1"/>
  <c r="K75" i="1"/>
  <c r="L6" i="1" l="1"/>
  <c r="K82" i="1"/>
  <c r="K95" i="1"/>
  <c r="K89" i="1"/>
  <c r="K61" i="1"/>
  <c r="M95" i="1"/>
  <c r="M51" i="1"/>
  <c r="K51" i="1"/>
  <c r="K110" i="1"/>
  <c r="M110" i="1"/>
  <c r="K104" i="1"/>
  <c r="M104" i="1"/>
  <c r="M89" i="1"/>
  <c r="M72" i="1"/>
  <c r="M61" i="1"/>
  <c r="K44" i="1"/>
  <c r="M44" i="1"/>
  <c r="M27" i="1"/>
  <c r="K13" i="1"/>
  <c r="M13" i="1"/>
  <c r="K10" i="1"/>
  <c r="K17" i="1" s="1"/>
  <c r="K9" i="1"/>
  <c r="M10" i="1"/>
  <c r="K11" i="1"/>
  <c r="M11" i="1"/>
  <c r="M9" i="1"/>
  <c r="M17" i="1" l="1"/>
</calcChain>
</file>

<file path=xl/sharedStrings.xml><?xml version="1.0" encoding="utf-8"?>
<sst xmlns="http://schemas.openxmlformats.org/spreadsheetml/2006/main" count="573" uniqueCount="164">
  <si>
    <t>OPIS</t>
  </si>
  <si>
    <t>Nr katalogowy  /Nazwa jak na fakturze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</si>
  <si>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</si>
  <si>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</si>
  <si>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</si>
  <si>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</si>
  <si>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</si>
  <si>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</si>
  <si>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</si>
  <si>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op</t>
  </si>
  <si>
    <t>Pakiet nr 10</t>
  </si>
  <si>
    <t>szt.</t>
  </si>
  <si>
    <t>Pakiet nr 1</t>
  </si>
  <si>
    <t>Opaska dziana wiskozowa pakowana pojedynczo 4 m x 10 cm</t>
  </si>
  <si>
    <t>Opaska dziana wiskozowa pakowana pojedynczo 4 m x 15cm</t>
  </si>
  <si>
    <t>Podkład wyścielający z włókien poliestrowych pod gips 3 m x 10 cm</t>
  </si>
  <si>
    <t>Podkład wyścielający z włókien poliestrowych pod gips 3 m x 15 cm</t>
  </si>
  <si>
    <t>Pakiet nr 2</t>
  </si>
  <si>
    <t>Gaza 17 nitkowa szerokości 90 cm klasa II reguła 7</t>
  </si>
  <si>
    <t>mb</t>
  </si>
  <si>
    <t>Gaza 17 nitkowa jałowa 1 m x 1 m sterylizowana parą wodną klasa II reguła 7,tex15</t>
  </si>
  <si>
    <t>Lignina rolki 150 g</t>
  </si>
  <si>
    <t xml:space="preserve">Lignina bielona niepyląca arkusze 40 cm x 60 cm </t>
  </si>
  <si>
    <t>kg</t>
  </si>
  <si>
    <t>Wata operacyjna bawełniano - wiskozowa x 500 g (70% bawełny- 30% wiskozy)</t>
  </si>
  <si>
    <t>Pakiet nr 3</t>
  </si>
  <si>
    <t>Paski do nieinwazyjnego zamykania małych ran z klejem poliakrylowym  6mm x 76 mm x 3szt</t>
  </si>
  <si>
    <t>Opatrunek z włókien alginianów wapnia jałowy 10 cm x 10 cm</t>
  </si>
  <si>
    <t>Opatrunek hydrożelowy, laminowany folią poliuretanową przepuszczalną dla powietrza, nie przepuszczająca cieczy i bakterii, jałowy 10 cm x 10 cm</t>
  </si>
  <si>
    <t>Opatrunek hydrożelowy, laminowany folią poliuretanową przepuszczalną dla powietrza, nie przepuszczająca cieczy i bakterii, jałowy 20 cm x 20 cm</t>
  </si>
  <si>
    <t>Opatrunek jałowy z siatki bawełnianej z maścią neutralną dla skóry 10 cm x 10 cm</t>
  </si>
  <si>
    <t>Opatrunek jałowy z siatki bawełnianej z maścią neutralną dla skóry 20 cm x 20 cm</t>
  </si>
  <si>
    <t>Opatrunek z warstwą hydrokoloidową, hydroaktywny, z pianką poliuretanową 10 cm x 10 cm</t>
  </si>
  <si>
    <t>Pakiet nr 5</t>
  </si>
  <si>
    <t>Jałowy opatrunek piankowy wykonany w technologii hydrofiber,impregnowany srebrem w postaci jonowej ,przeznaczony do ran sączących, zbudowany z trzech warstw, silikonowe obramowanie chroniące brzegi rany przed podrażnieniem, opatrunek regulujący poziom wilgoci w ranie. Rozmiar 12,5 x 12,5 cm</t>
  </si>
  <si>
    <t>Pakiet nr 6</t>
  </si>
  <si>
    <t>Pakiet nr 7</t>
  </si>
  <si>
    <t>Tampony z gazy 20 nitkowej o wymiarach 24x24 cm, kula średnicy 30 mm niejałowe</t>
  </si>
  <si>
    <t>Pakiet nr 8</t>
  </si>
  <si>
    <t>Przylepiec hipoalergiczny pooperacyjny włókninowy jałowy z zaokrąglonymi rogami 6 cm x 10 cm</t>
  </si>
  <si>
    <t>Przylepiec hipoalergiczny pooperacyjny włókninowy jałowy z zaokrąglonymi rogami 10 cm x 20 cm</t>
  </si>
  <si>
    <t>Pakiet nr 9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</si>
  <si>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lateksu, wodoodporny. Rozmiar 2,5cm x 9,14m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</si>
  <si>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lateksu. Rozmiar 5cm x 9,14m</t>
  </si>
  <si>
    <t>Plaster z opatrunkiem na tkaninie szer. 6 cm</t>
  </si>
  <si>
    <t>Pakiet nr 11</t>
  </si>
  <si>
    <t>Pakiet nr 12</t>
  </si>
  <si>
    <t>Elastyczny opatrunek poliestrowy powleczony srebrem nanokrystalicznym o otwartej strukturze splotu. Bakteriobójczy, uwalniający srebro z opatrunku do rany przez 3 dni. Rozmiar 10cm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</si>
  <si>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20cm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</si>
  <si>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15cm x 10cm</t>
  </si>
  <si>
    <t>Samoprzylepny, pięciowarstwowy opatrunek z pianki poliuretanowej na rany o dużym wysięku. Silikonowa warstwa kontaktowa. Kształt ułatwiający aplikację w trudnodostępnych miejscach. Rozmiar 15,4 cm x 15,4 cm</t>
  </si>
  <si>
    <t>Opatrunek z gazy nasączony parafiną i chlorheksydyną, siatkowy z gazy bawełnianej pokryty parafiną z dodatkiem 0,5% chlorheksydyny, zapewniający prawidłową wentylację rany i przedostawanie się wysięku, nie przywierający do rany, z długotrwałym działaniem antybakteryjnym, nieprzylepny, hipoalergiczny, jałowy Rozmiar 10cm x 10cm</t>
  </si>
  <si>
    <t>RAZEM</t>
  </si>
  <si>
    <t>Kryteria 
oceny ofert</t>
  </si>
  <si>
    <t>Parametry 
oferowane</t>
  </si>
  <si>
    <t>Próbki</t>
  </si>
  <si>
    <t>2 szt.</t>
  </si>
  <si>
    <t>op.</t>
  </si>
  <si>
    <t>L.p.</t>
  </si>
  <si>
    <t>j.m.</t>
  </si>
  <si>
    <t>Pakiet nr 4</t>
  </si>
  <si>
    <t>Kompresy gazowe jałowe, białe, niepylące, z podwijanymi brzegami sterylizowane parą wodną 8 warstw, 17 nitek 5 cm x 5 cm pakowane po 3 szt,klasa IIA reguła 7 tex 15</t>
  </si>
  <si>
    <t>Kompresy gazowe jałowe, białe, niepylące, z podwijanymi brzegami sterylizowane parą wodną 8 warstw, 17 nitek 7,5 cm x 7,5 cm pakowane po 3 szt,klasa IIA reguła 7 tex 15</t>
  </si>
  <si>
    <t>Kompresy gazowe jałowe, białe, niepylące, z podwijanymi brzegami sterylizowane parą wodną 8 warstw, 17 nitek 10 cm x 10 cm pakowane po 3 szt,klasa IIA reguła 7 tex 15</t>
  </si>
  <si>
    <t>Kompresy gazowe niejałowe białe, niepylące 16 warstw 17 nitek 5 cm x 5 cm x 100 szt,klasa IIA reguła 7 tex 15</t>
  </si>
  <si>
    <t>Kompresy gazowe niejałowe białe, niepylące 16 warstw 17 nitek 7,5 cm x 7,5 cm x 100 szt,klasa IIA reguła 7 tex 15</t>
  </si>
  <si>
    <t>Kompresy gazowe niejałowe białe, niepylące 16 warstw 17 nitek 10 cm x 10 cm x 100 szt,klasa IIA reguła 7 tex 15</t>
  </si>
  <si>
    <t>Przylepiec hipoalergiczny pooperacyjny włókninowy jałowy z zaokrąglonymi rogami 5 cm x 7,2 cm</t>
  </si>
  <si>
    <t>Przylepiec hipoalergiczny pooperacyjny włókninowy jałowy z zaokrąglonymi rogami 8-9 cm x 10 cm</t>
  </si>
  <si>
    <t>Przylepiec hipoalergiczny pooperacyjny włókninowy jałowy z zaokrąglonymi rogami 8-9 cm x 15 cm</t>
  </si>
  <si>
    <t>Przylepiec hipoalergiczny pooperacyjny włókninowy jałowy z zaokrąglonymi rogami 8-9 cm x 20 cm</t>
  </si>
  <si>
    <t>Przylepiec hipoalergiczny pooperacyjny włókninowy jałowy z zaokrąglonymi rogami 9-10 cm x 25 cm</t>
  </si>
  <si>
    <t>Przylepiec hipoalergiczny pooperacyjny włókninowy jałowy z zaokrąglonymi rogami 9-10 cm x 35 cm</t>
  </si>
  <si>
    <t>Plaster przezroczysty perforowany na folii polietylenowej hypoalergiczny , klej akrylowy, szer.2,5 cm długość 5 m</t>
  </si>
  <si>
    <t>Przylepiec z włókniny poliestrowej,, hypoalergiczny, rozciągliwy, papier zabezpieczający z falistym nacięciem i metryczną podziałką 20 cm x 10 m</t>
  </si>
  <si>
    <t>długość opaski po relaksacji 0-20 pkt</t>
  </si>
  <si>
    <t>Zestaw zawierający dwie podkładki i pasek mocujący w opakowaniu foliowym -10 pkt. 
Inne rozwiązanie -0 pkt</t>
  </si>
  <si>
    <t>szt. 2</t>
  </si>
  <si>
    <t xml:space="preserve">miękkość, brak pylenia 0-20 pkt. </t>
  </si>
  <si>
    <t>rozciągliwość i siła powracania do stanu spoczynku 0-20 pkt.</t>
  </si>
  <si>
    <t>Siatkowy rękaw elastyczny do podtrzymywania opatrunków na ramię i nogę dziecka, w stanie nierozciągniętym szer. 2 cm, dł.25 m zawartość bawełny min. 50%</t>
  </si>
  <si>
    <t>Siatkowy rękaw elastyczny do podtrzymywania opatrunków w stanie nierozciągniętym szer. 3 cm dł.25 m zawartość bawełny min. 50%</t>
  </si>
  <si>
    <t>Siatkowy rękaw elastyczny do podtrzymywania opatrunków na tułów dziecka, głowę, udo, pachę w stanie nierozciągniętym szer. 5 cm dł.25 m zawartość bawełny min. 50%</t>
  </si>
  <si>
    <t>1 szt.</t>
  </si>
  <si>
    <t>1szt.</t>
  </si>
  <si>
    <t>Zamawiający dopuszcza tolerancję rozmiaru ± 10%
za rozmiar 10cm x10cm - 10 pkt
za inny rozmiar w granicach tolerancji -0 pkt</t>
  </si>
  <si>
    <t>Zamawiający dopuszcza tolerancję rozmiaru ± 5%
za rozmiar 20cm x 20 cm - 10 pkt
za inny rozmiar w granicach tolerancji -0 pkt</t>
  </si>
  <si>
    <t>Zamawiający dopuszcza tolerancję rozmiaru ± 5%
za rozmiar 20 cm x 20 cm - 10 pkt
za inny rozmiar w granicach tolerancji -0 pkt</t>
  </si>
  <si>
    <t>luźne włókna na powierzchni gazy 0-20 pkt</t>
  </si>
  <si>
    <t>Zamawiający dopuszcza tolerancję rozmiaru ± 5%
za rozmiar 12cm x 18 cm - 10 pkt
za inny rozmiar w granicach tolerancji -0 pkt</t>
  </si>
  <si>
    <t>Zamawiający dopuszcza tolerancję rozmiaru ± 5%
za rozmiar 8cm x 12 cm - 10 pkt
za inny rozmiar w granicach tolerancji -0 pkt</t>
  </si>
  <si>
    <t>Zamawiający dopuszcza tolerancję rozmiaru ± 10%
za rozmiar 20cm x10cm - 10 pkt
za inny rozmiar w granicach tolerancji -0 pkt</t>
  </si>
  <si>
    <t>Zamawiający dopuszcza tolerancję rozmiaru ± 10%
za rozmiar 15cm x10cm - 10 pkt
za inny rozmiar w granicach tolerancji -0 pkt</t>
  </si>
  <si>
    <t>Zamawiający dopuszcza tolerancję rozmiaru ± 10%
za rozmiar 10,5cm x13,5cm - 10 pkt
za inny rozmiar w granicach tolerancji -0 pkt</t>
  </si>
  <si>
    <t>Zamawiający dopuszcza tolerancję rozmiaru ± 10%
za rozmiar 15,4cm x15,4cm - 10 pkt
za inny rozmiar w granicach tolerancji -0 pkt</t>
  </si>
  <si>
    <t>Zamawiający dopuszcza tolerancję rozmiaru ± 10%
za rozmiar 21,6 cm x 23 cm - 10 pkt
za inny rozmiar w granicach tolerancji -0 pkt</t>
  </si>
  <si>
    <t>Zamawiający dopuszcza tolerancję rozmiaru ± 10%
za rozmiar 10 cm x 10cm - 10 pkt
za inny rozmiar w granicach tolerancji -0 pkt</t>
  </si>
  <si>
    <t>Zamawiający dopuszcza tolerancję rozmiaru ± 10%
za rozmiar 10,2 cm x10,2cm - 10 pkt
za inny rozmiar w granicach tolerancji -0 pkt</t>
  </si>
  <si>
    <t>3 szt.</t>
  </si>
  <si>
    <t xml:space="preserve">3 szt. </t>
  </si>
  <si>
    <t xml:space="preserve"> 3 szt.</t>
  </si>
  <si>
    <t xml:space="preserve">Łatwość otwarcia z zachowaniem aseptyki 0-20 pkt. podwójnie zawinięte brzegi - 10 pkt
brak podwójnie zawiniętych brzegów - 0 pkt. </t>
  </si>
  <si>
    <t>brak luźnych nitek na powierzchni 0-20 pkt. podwójnie zawinięte brzegi (składanie typu ES) 0-20 pkt.</t>
  </si>
  <si>
    <t>Łatwość otwarcia z zachowaniem aseptyki 0-20 pkt. zaokrąglone rogi 0-20pkt</t>
  </si>
  <si>
    <t>Opatrunek z trójwarstwowej pianki w kształcie kieszonki umożliwiający opatrzenie ran na pięcie lub innych podobnych anatomicznie miejsc tj. łokcie. Rozmiar 10,5 cm x 13,5 cm</t>
  </si>
  <si>
    <t>Samoprzylepny, pięciowarstwowy opatrunek z pianki poliuretanowej na rany o dużym wysięku. Silikonowa warstwa kontaktowa. Dopasowany anatomicznie do ran w okolicy kości krzyżowej. Rozmiar 21,6 cm x 23 cm</t>
  </si>
  <si>
    <t xml:space="preserve">Hipoalergiczny, niejałowy przylepiec stabilizujący do rurki intubacyjnej składający się z dwóch podkładek oraz paska mocującego, podkładka mocowana za pomocą części przylepnej, która na drugiej stronie posiada warstwę rzepu, pasek do stabilizacji rurki z włókniny z przylepnym polem w środkowej części. </t>
  </si>
  <si>
    <t>Opatrunek w formie gąbki PVA zawierający dwa pigmenty: błękit metylenu i fiolet gencjany, zwalcza zakażenia bakteryjne, grzybicze, eliminuje nieprzyjemny zapach z rany. Zbudowany z trójwymiarowych komórek, utrzymuje wilgotne środowisko w ranie, absorpcyjny  nie powodujący maceracji skóry wokół rany. Rozmiar 10,2cm x 10,2cm</t>
  </si>
  <si>
    <t>Uniwersalne chusteczki do skóry do usuwania kleju, umożliwiające bezbolesne usunięcie opatrunków samoprzylepnych i pozostałości kleju z zawartością składników nawilżających x 50 szt.</t>
  </si>
  <si>
    <t>Chusteczki zawierające lateks
 i zawierające środki konserwujących - 0 pkt.
chusteczki nie zawierające lateksu i środków i środków konserwujących - 10 pkt</t>
  </si>
  <si>
    <t>Opaska elastyczna tkana, z zapinką wielokrotnego użytku, wykonana z wysokoplastycznych przędz elastomerowych i poliamidowych oraz przędzy bawełnianej, długość po relaksacji nie mniej niż 1,4 m, miękka, przepuszczająca powietrze, pakowana pojedynczo 4 m x 15 cm</t>
  </si>
  <si>
    <t>Opaska gipsowa wykonana z gazy min 17 nitkowej szybkowiążąca w czasie 4-6 minut, czas modelowania 2-3 min. gips nakładany z obu stron opaski, zawartość gipsu naturalnego min.94%, możliwość obciążenia po 30 minutach 2 m x6 cm, na rolce tekturowej</t>
  </si>
  <si>
    <t>najlepsza plastyczność 0-25 pkt                 opaska nawinięta na ekologiczną rolkę tekturową 15 pkt</t>
  </si>
  <si>
    <t>Opaska gipsowa wykonana z gazy min 17 nitkowej szybkowiążąca w czasie 4-6 minut, czas modelowania 2-3 min gips nakładany z obu stron opaski, zawartość gipsu naturalnego min.94%, możliwość obciążenia po 30 minutach 3 m x8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</si>
  <si>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x10-12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</si>
  <si>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 14-15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</si>
  <si>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x20 cm, na rolce tekturowej</t>
  </si>
  <si>
    <t>Podkład wyścielający włókien poliestrowych pod gips 3 m x 20 cm</t>
  </si>
  <si>
    <t>Opatrunek hydrokoloidowy, chłonny z poliuretanową półprzepuszczalną wodo- i bakterioodporną powłoką osłaniającą, jałowy, zaopatrzony w krawędź samoprzylepną 10 cm x 10 cm</t>
  </si>
  <si>
    <t>Opatrunek hydrokoloidowy, chłonny z poliuretanową półprzepuszczalną wodo- i bakterioodporną powłoką osłaniającą, jałowy, zaopatrzony w krawędź samoprzylepną 20 cm x 20 cm</t>
  </si>
  <si>
    <t>Opatrunek hydrokoloidowy, chłonny z poliuretanową półprzepuszczalną wodo- i bakterioodporną powłoką osłaniającą, jałowy, o kształcie do zaopatrywania ran w okolicy krzyżowej jałowy, pakowany pojedynczo 12x18cm</t>
  </si>
  <si>
    <t>Opatrunek hydrokoloidowy, chłonny z poliuretanową półprzepuszczalną wodo- i bakterioodporną powłoką osłaniającą, jałowy, o kształcie do zaopatrywania ran w na piętach i łokciach, jałowy, pakowany pojedynczo 8x12cm</t>
  </si>
  <si>
    <t>Jałowy opatrunek o działaniu absorpcyjnym i przeciw bakteryjnym, impregnowany srebrem, zbudowany z materiału hydrofiber i jonowego srebra, wzmocniony przeszyciami. Rozmiar 10x10cm</t>
  </si>
  <si>
    <t>Jałowy opatrunek o działaniu absorpcyjnym i przeciw bakteryjnym, impregnowany srebrem, zbudowany z materiału hydrofiber i jonowego srebra, zawierający w swoim składzie kwas edytynowy i chlorek benzetonium zwalczający biofilm. Rozmiar 10x10cm</t>
  </si>
  <si>
    <t>Kompresy włókninowe jałowe, sterylizowane parą wodną, białe, niepylące, 4 warstwy, 40g/m2 o wysokiej chłonności 10cm x 10cm pakowane po 10 szt. w bezpyłowo otwieranych opakowaniach papierowych lub folia/papier</t>
  </si>
  <si>
    <t>możliwość dzielenia w linii prostej  wzdłuż i w poprzek także bez użycia nożyczek 0- 20 pkt.
przylepność - 0-20 pkt.
elastyczność dopasowanie do kształtów ciała 0-20 pkt.</t>
  </si>
  <si>
    <t>Plaster na tkaninie bawełnianej, zabezpieczający brzegi plastikowy dyspenser , klej akrylowy szer. 5 cm długość 9,1 m</t>
  </si>
  <si>
    <t>Plaster na tkaninie bawełnianej, zabezpieczający brzegi plastikowy dyspenser , klej akrylowy szer. 2,5 cm długość 9,1 m</t>
  </si>
  <si>
    <t>Sterylny poliuretanowy opatrunek do mocowania kaniul obwodowych z wycięciem. Rozmiar 7 x 8,5-9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</si>
  <si>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Sterylny poliuretanowy opatrunek do mocowania kaniul obwodowych z wycięciem. Rozmiar 10 x 12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</si>
  <si>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Sterylny poliuretanowy opatrunek do mocowania kaniul obwodowych z wycięciem. Rozmiar5x5,7cm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</si>
  <si>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Bakteriobójczy, przylepny opatrunek poliuretanowy do mocowania cewników centralnych z wycięciem i hydrożelem zawierającym 2% glukonian chlorheksydyny. Natychmiastowe działanie bakteriobójcze po aplikacji.Rozmiar11,5x8,5cm z metką i dwoma paskami włókninowymi. Klej akrylowy naniesiony wzorem kropek gwarantujący wysoką przepuszczalność dla pary wodnej. Odporny na działanie działanie środków dezynfekcyjnych zawierających alkohol. Wyrob medyczny klasy III</t>
  </si>
  <si>
    <t xml:space="preserve">Opatrunek hydropolimerowy dla ran wymagających aktywnego oczyszczania, warstwa chłonna poliakrylan, aktywowany płynem Ringera, pokryty od zewnątrz wodoodporną warstwą, do zmiany co 72 h Rozmiar 10cm x 10cm </t>
  </si>
  <si>
    <t>Opatrunek zawierający srebro w osłonie wykonanej z włókien poliamidowych, impregnowany maścią na bazie tłuszczów obojętnych 10 cm x 10 cm</t>
  </si>
  <si>
    <t>Przezroczysty samoprzylepny opatrunek z folii poliuretanowej; wodoodporny,przepuszczający  parę wodną i tlen, stanowi skuteczną barierę dla bakterii, chroni ranę przed wtórnym zakażeniem; Rozmiar  10cm x 15 cm</t>
  </si>
  <si>
    <t>Zamawiający dopuszcza tolerancję rozmiaru ± 10%
za rozmiar 10cm x15cm - 10 pkt
za inny rozmiar w granicach tolerancji -0 pkt</t>
  </si>
  <si>
    <t>Żel hydrokoloidowy z karnozyną przyspieszający gojenie do stosowania na rany, otarcia, odleżyny spray 75 gram</t>
  </si>
  <si>
    <t>Zał. 6 do SIWZ - opis wymagań minimalnych z ilością przewidywanego zużycia w okresie 12 miesięcy</t>
  </si>
  <si>
    <t>Pakiet nr 13</t>
  </si>
  <si>
    <t>1 szt</t>
  </si>
  <si>
    <t>Wielkość opakowania handlowego</t>
  </si>
  <si>
    <t>Pakiet nr 14</t>
  </si>
  <si>
    <t>Jałowy seton gazowy z podwiniętymi brzegami, z gazy 17 nitkowej, 4 warstwy, roz. 5cm x3m. Seton zapakowany jest w torebkę papierowo-foliową. Posiada etykietę centralną z dwiema samoprzylepnymi metkami do dokumentacji medycznej z nr LOT, datą ważności, nazwą wytwórcy. Klasa 2a reg7</t>
  </si>
  <si>
    <t>szt</t>
  </si>
  <si>
    <t>Jałowy kompres gazowy  17N 16W z nitką RTG, roz. 30x10cm a 1szt. Zapakowany w torebkę papierowo-foliową, oznakowany kierunek otwierania zgodnie z normą PN-EN 868-5. Na zewnątrz opakowania etykieta z dwiema naklejkami umożliwiającymi wklejenie do dokumentacji z nr lot lub serii, datą ważności, identyfikacją producenta.Materiał gazowy  kl 2a Reg 7, sterylizowany w parze wodnej.</t>
  </si>
  <si>
    <t>Jałowe  kompresy gazowe 17N  24W z RTG, Roz. 10x20cm a 5szt.  Zapakowane w opakowanie typu miękki blister.</t>
  </si>
  <si>
    <t>Jałowa opaska elastyczna  15cmx5m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</si>
  <si>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Jałowa opaska dziana 15cmx4m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</si>
  <si>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7,sterylizowany w parze wodnej.</t>
  </si>
  <si>
    <t>Jałowe kompresy gazowe 17N, 16W z RTG,Roz.10x10cm a 20szt.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sterylizowany w parze wodnej.</t>
  </si>
  <si>
    <t>Jałowe kompresy gazowe 17N, 16W z RTG, Roz. 10x10cm a 30szt.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7,sterylizowany w parze wodnej.</t>
  </si>
  <si>
    <t>Jałowe kompresy gazowe 17N, 16W z RTG, Roz. 10x10cm a 50szt.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 2a Reg 7, sterylizowany w parze wodnej.</t>
  </si>
  <si>
    <t>Opatrunek włókninowy, mikroporowaty, elastyczny, jałowy, owalny, z centralnie  umieszczonym  wkładem  chłonnym  powleczonym  siateczką zapobiegającą przywieraniu do rany, klej akrylowy, 6,5cmx 9,5cm x50 szt.</t>
  </si>
  <si>
    <t>Jałowe serwety gazowe 17N 4W z RTG +tasiemka, Roz. 45x70cm a 1szt. 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 2a Reg 7, sterylizowany w parze wodnej.</t>
  </si>
  <si>
    <t>Jałowe tupfery kule  17N z nitka RTG 20x20cm a 10szt zapakowane w torebkę papierowo-foliową, oznakowany kierunek otwierania zgodnie z normą PN-EN 868-5 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</si>
  <si>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20x20cm a 20szt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sterylizowany w parze wodnej.</t>
  </si>
  <si>
    <t>Jałowe tupfery kule  17N z nitką RTG,  20x20cm a 30szt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terylizowany w parze wodnej.</t>
  </si>
  <si>
    <t xml:space="preserve">Jałowe tupfery kule  17N z nitka RTG,  20x20cm a 5szt lub 3szt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kl. 2a Reg 7, sterylizowany w parze wodnej.  
</t>
  </si>
  <si>
    <t xml:space="preserve">pakowane po 5 szt. - 10 pkt.
pakowane po 3 szt. -0 pkt.
</t>
  </si>
  <si>
    <t xml:space="preserve">Jałowe tupfery fasolki 17N z RTG 9,5x9,5cm a 10 szt. Zapakowane w torebkę papierowo-foliową, oznakowany kierunek otwierania zgodnie z normą PN-EN 868-5.  Na zewnątrz opakowania etykieta z dwiema naklejkami umożliwiającymi wklejenie do dokumentacji z nr lot lub serii, datą ważności, identyfikacją producenta.  Materiał gazowy kl 2a Reg 7, sterylizowany w parze wodnej.
</t>
  </si>
  <si>
    <t>Jałowy podkład podgipsowy, syntetyczny, roz. 10cm a 1szt  DŁ.3 M</t>
  </si>
  <si>
    <t>Jałowy podkład podgipsowy, syntetyczny, roz.15cm a 1szt DŁ. 3 M</t>
  </si>
  <si>
    <r>
      <t>&lt;4000 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/24h w 37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</t>
    </r>
    <r>
      <rPr>
        <vertAlign val="superscript"/>
        <sz val="12"/>
        <rFont val="Arial"/>
        <family val="2"/>
        <charset val="238"/>
      </rPr>
      <t xml:space="preserve">  </t>
    </r>
    <r>
      <rPr>
        <sz val="12"/>
        <rFont val="Arial"/>
        <family val="2"/>
        <charset val="238"/>
      </rPr>
      <t>- 0 pkt.
&gt; 4 000g/m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 24h w 37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 -10 pkt.</t>
    </r>
  </si>
  <si>
    <r>
      <t>&lt;4 000 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/24h w 37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</t>
    </r>
    <r>
      <rPr>
        <vertAlign val="superscript"/>
        <sz val="12"/>
        <rFont val="Arial"/>
        <family val="2"/>
        <charset val="238"/>
      </rPr>
      <t xml:space="preserve">  </t>
    </r>
    <r>
      <rPr>
        <sz val="12"/>
        <rFont val="Arial"/>
        <family val="2"/>
        <charset val="238"/>
      </rPr>
      <t>- 0 pkt.
&gt; 4000g/m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 24h w 37</t>
    </r>
    <r>
      <rPr>
        <vertAlign val="super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>C -10 pkt.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</si>
</sst>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2"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rgb="FF656E76"/>
      <name val="&amp;quot"/>
    </font>
    <font>
      <vertAlign val="superscript"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</cellStyleXfs>
  <cellXfs count="11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8" fillId="0" borderId="1" xfId="4" applyFont="1" applyFill="1" applyBorder="1" applyAlignment="1">
      <alignment vertical="top" wrapText="1"/>
    </xf>
    <xf numFmtId="0" fontId="9" fillId="0" borderId="0" xfId="0" applyFont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Border="1"/>
    <xf numFmtId="0" fontId="5" fillId="3" borderId="1" xfId="0" applyFont="1" applyFill="1" applyBorder="1" applyAlignment="1">
      <alignment horizontal="left" vertical="center"/>
    </xf>
    <xf numFmtId="9" fontId="4" fillId="0" borderId="5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0" xfId="2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9" fontId="5" fillId="0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</cellXfs>
  <cellStyles count="5">
    <cellStyle name="Dziesiętny" xfId="2" builtinId="3"/>
    <cellStyle name="Normalny" xfId="0" builtinId="0"/>
    <cellStyle name="Normalny 2" xfId="4"/>
    <cellStyle name="Normalny 3 2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tabSelected="1" view="pageBreakPreview" zoomScale="70" zoomScaleNormal="100" zoomScaleSheetLayoutView="70" workbookViewId="0">
      <selection activeCell="B8" sqref="B8"/>
    </sheetView>
  </sheetViews>
  <sheetFormatPr defaultColWidth="8.85546875" defaultRowHeight="15"/>
  <cols>
    <col min="1" max="1" width="4" style="94" bestFit="1" customWidth="1"/>
    <col min="2" max="2" width="79.5703125" style="94" customWidth="1"/>
    <col min="3" max="3" width="46" style="94" customWidth="1"/>
    <col min="4" max="4" width="14.42578125" style="93" customWidth="1"/>
    <col min="5" max="5" width="11.85546875" style="93" customWidth="1"/>
    <col min="6" max="6" width="13.140625" style="93" customWidth="1"/>
    <col min="7" max="7" width="11.7109375" style="112" customWidth="1"/>
    <col min="8" max="8" width="12.7109375" style="93" customWidth="1"/>
    <col min="9" max="9" width="9.5703125" style="93" customWidth="1"/>
    <col min="10" max="10" width="13" style="93" customWidth="1"/>
    <col min="11" max="11" width="14.28515625" style="93" customWidth="1"/>
    <col min="12" max="12" width="12.28515625" style="93" customWidth="1"/>
    <col min="13" max="13" width="23.7109375" style="93" customWidth="1"/>
    <col min="14" max="14" width="22.85546875" style="93" customWidth="1"/>
    <col min="15" max="15" width="12" style="93" customWidth="1"/>
    <col min="16" max="17" width="8.85546875" style="94"/>
    <col min="18" max="19" width="12.85546875" style="94" bestFit="1" customWidth="1"/>
    <col min="20" max="16384" width="8.85546875" style="94"/>
  </cols>
  <sheetData>
    <row r="1" spans="1:15" s="1" customFormat="1">
      <c r="D1" s="2"/>
      <c r="E1" s="2"/>
      <c r="F1" s="2"/>
      <c r="G1" s="3"/>
      <c r="H1" s="4"/>
      <c r="I1" s="4"/>
      <c r="J1" s="5"/>
      <c r="K1" s="4"/>
      <c r="L1" s="4"/>
      <c r="M1" s="4"/>
      <c r="N1" s="2"/>
      <c r="O1" s="2"/>
    </row>
    <row r="2" spans="1:15" s="1" customFormat="1">
      <c r="B2" s="6" t="s">
        <v>137</v>
      </c>
      <c r="C2" s="7"/>
      <c r="D2" s="2"/>
      <c r="E2" s="2"/>
      <c r="F2" s="2"/>
      <c r="G2" s="3"/>
      <c r="H2" s="4"/>
      <c r="I2" s="4"/>
      <c r="J2" s="5"/>
      <c r="K2" s="4"/>
      <c r="L2" s="4"/>
      <c r="M2" s="4"/>
      <c r="N2" s="2"/>
      <c r="O2" s="2"/>
    </row>
    <row r="3" spans="1:15" s="1" customFormat="1">
      <c r="C3" s="6"/>
      <c r="D3" s="8"/>
      <c r="E3" s="8"/>
      <c r="F3" s="2"/>
      <c r="G3" s="3"/>
      <c r="H3" s="4"/>
      <c r="I3" s="4"/>
      <c r="J3" s="5"/>
      <c r="K3" s="4"/>
      <c r="L3" s="4"/>
      <c r="M3" s="4"/>
      <c r="N3" s="8"/>
      <c r="O3" s="2"/>
    </row>
    <row r="4" spans="1:15" s="9" customFormat="1" ht="15.75">
      <c r="B4" s="10" t="s">
        <v>12</v>
      </c>
      <c r="C4" s="11"/>
      <c r="D4" s="12"/>
      <c r="E4" s="12"/>
      <c r="F4" s="13"/>
      <c r="G4" s="14"/>
      <c r="H4" s="15"/>
      <c r="I4" s="15"/>
      <c r="J4" s="16"/>
      <c r="K4" s="15"/>
      <c r="L4" s="15"/>
      <c r="M4" s="15"/>
      <c r="N4" s="12"/>
      <c r="O4" s="13"/>
    </row>
    <row r="5" spans="1:15" s="24" customFormat="1" ht="78.75">
      <c r="A5" s="17" t="s">
        <v>58</v>
      </c>
      <c r="B5" s="17" t="s">
        <v>0</v>
      </c>
      <c r="C5" s="17" t="s">
        <v>53</v>
      </c>
      <c r="D5" s="17" t="s">
        <v>140</v>
      </c>
      <c r="E5" s="17" t="s">
        <v>54</v>
      </c>
      <c r="F5" s="17" t="s">
        <v>59</v>
      </c>
      <c r="G5" s="18" t="s">
        <v>2</v>
      </c>
      <c r="H5" s="19" t="s">
        <v>3</v>
      </c>
      <c r="I5" s="20" t="s">
        <v>4</v>
      </c>
      <c r="J5" s="19" t="s">
        <v>5</v>
      </c>
      <c r="K5" s="21" t="s">
        <v>6</v>
      </c>
      <c r="L5" s="22" t="s">
        <v>7</v>
      </c>
      <c r="M5" s="21" t="s">
        <v>8</v>
      </c>
      <c r="N5" s="17" t="s">
        <v>1</v>
      </c>
      <c r="O5" s="23" t="s">
        <v>55</v>
      </c>
    </row>
    <row r="6" spans="1:15" s="9" customFormat="1">
      <c r="A6" s="25">
        <v>1</v>
      </c>
      <c r="B6" s="26" t="s">
        <v>13</v>
      </c>
      <c r="C6" s="27"/>
      <c r="D6" s="28"/>
      <c r="E6" s="28"/>
      <c r="F6" s="28" t="s">
        <v>11</v>
      </c>
      <c r="G6" s="28">
        <v>25000</v>
      </c>
      <c r="H6" s="29">
        <v>0</v>
      </c>
      <c r="I6" s="30">
        <v>0.08</v>
      </c>
      <c r="J6" s="29">
        <f>H6*1.08</f>
        <v>0</v>
      </c>
      <c r="K6" s="29">
        <f>H6*G6</f>
        <v>0</v>
      </c>
      <c r="L6" s="29">
        <f>M6-K6</f>
        <v>0</v>
      </c>
      <c r="M6" s="29">
        <f>J6*G6</f>
        <v>0</v>
      </c>
      <c r="N6" s="28"/>
      <c r="O6" s="28" t="s">
        <v>83</v>
      </c>
    </row>
    <row r="7" spans="1:15" s="9" customFormat="1">
      <c r="A7" s="25">
        <v>2</v>
      </c>
      <c r="B7" s="26" t="s">
        <v>14</v>
      </c>
      <c r="C7" s="27"/>
      <c r="D7" s="28"/>
      <c r="E7" s="28"/>
      <c r="F7" s="28" t="s">
        <v>11</v>
      </c>
      <c r="G7" s="28">
        <v>15000</v>
      </c>
      <c r="H7" s="29">
        <v>0</v>
      </c>
      <c r="I7" s="30">
        <v>0.08</v>
      </c>
      <c r="J7" s="29">
        <f t="shared" ref="J7:J16" si="0">H7*1.08</f>
        <v>0</v>
      </c>
      <c r="K7" s="29">
        <f t="shared" ref="K7:K16" si="1">H7*G7</f>
        <v>0</v>
      </c>
      <c r="L7" s="29">
        <f t="shared" ref="L7:L17" si="2">M7-K7</f>
        <v>0</v>
      </c>
      <c r="M7" s="29">
        <f t="shared" ref="M7:M16" si="3">J7*G7</f>
        <v>0</v>
      </c>
      <c r="N7" s="28"/>
      <c r="O7" s="28" t="s">
        <v>83</v>
      </c>
    </row>
    <row r="8" spans="1:15" s="9" customFormat="1" ht="60">
      <c r="A8" s="25">
        <v>3</v>
      </c>
      <c r="B8" s="26" t="s">
        <v>110</v>
      </c>
      <c r="C8" s="31" t="s">
        <v>75</v>
      </c>
      <c r="D8" s="32"/>
      <c r="E8" s="28"/>
      <c r="F8" s="28" t="s">
        <v>11</v>
      </c>
      <c r="G8" s="28">
        <v>6000</v>
      </c>
      <c r="H8" s="29">
        <v>0</v>
      </c>
      <c r="I8" s="30">
        <v>0.08</v>
      </c>
      <c r="J8" s="29">
        <f t="shared" si="0"/>
        <v>0</v>
      </c>
      <c r="K8" s="29">
        <f t="shared" si="1"/>
        <v>0</v>
      </c>
      <c r="L8" s="29">
        <f t="shared" si="2"/>
        <v>0</v>
      </c>
      <c r="M8" s="29">
        <f t="shared" si="3"/>
        <v>0</v>
      </c>
      <c r="N8" s="28"/>
      <c r="O8" s="28" t="s">
        <v>98</v>
      </c>
    </row>
    <row r="9" spans="1:15" s="9" customFormat="1" ht="60">
      <c r="A9" s="25">
        <v>4</v>
      </c>
      <c r="B9" s="26" t="s">
        <v>111</v>
      </c>
      <c r="C9" s="31" t="s">
        <v>112</v>
      </c>
      <c r="D9" s="32"/>
      <c r="E9" s="28"/>
      <c r="F9" s="28" t="s">
        <v>11</v>
      </c>
      <c r="G9" s="28">
        <v>1000</v>
      </c>
      <c r="H9" s="29">
        <v>0</v>
      </c>
      <c r="I9" s="30">
        <v>0.08</v>
      </c>
      <c r="J9" s="29">
        <f t="shared" si="0"/>
        <v>0</v>
      </c>
      <c r="K9" s="29">
        <f t="shared" si="1"/>
        <v>0</v>
      </c>
      <c r="L9" s="29">
        <f t="shared" si="2"/>
        <v>0</v>
      </c>
      <c r="M9" s="29">
        <f t="shared" si="3"/>
        <v>0</v>
      </c>
      <c r="N9" s="28"/>
      <c r="O9" s="28" t="s">
        <v>98</v>
      </c>
    </row>
    <row r="10" spans="1:15" s="9" customFormat="1" ht="60">
      <c r="A10" s="25">
        <v>5</v>
      </c>
      <c r="B10" s="26" t="s">
        <v>113</v>
      </c>
      <c r="C10" s="31" t="s">
        <v>112</v>
      </c>
      <c r="D10" s="32"/>
      <c r="E10" s="28"/>
      <c r="F10" s="28" t="s">
        <v>11</v>
      </c>
      <c r="G10" s="28">
        <v>1000</v>
      </c>
      <c r="H10" s="29">
        <v>0</v>
      </c>
      <c r="I10" s="30">
        <v>0.08</v>
      </c>
      <c r="J10" s="29">
        <f t="shared" si="0"/>
        <v>0</v>
      </c>
      <c r="K10" s="29">
        <f t="shared" si="1"/>
        <v>0</v>
      </c>
      <c r="L10" s="29">
        <f t="shared" si="2"/>
        <v>0</v>
      </c>
      <c r="M10" s="29">
        <f t="shared" si="3"/>
        <v>0</v>
      </c>
      <c r="N10" s="28"/>
      <c r="O10" s="28" t="s">
        <v>98</v>
      </c>
    </row>
    <row r="11" spans="1:15" s="9" customFormat="1" ht="60">
      <c r="A11" s="25">
        <v>6</v>
      </c>
      <c r="B11" s="26" t="s">
        <v>114</v>
      </c>
      <c r="C11" s="31" t="s">
        <v>112</v>
      </c>
      <c r="D11" s="32"/>
      <c r="E11" s="28"/>
      <c r="F11" s="28" t="s">
        <v>11</v>
      </c>
      <c r="G11" s="28">
        <v>1500</v>
      </c>
      <c r="H11" s="29">
        <v>0</v>
      </c>
      <c r="I11" s="30">
        <v>0.08</v>
      </c>
      <c r="J11" s="29">
        <f t="shared" si="0"/>
        <v>0</v>
      </c>
      <c r="K11" s="29">
        <f t="shared" si="1"/>
        <v>0</v>
      </c>
      <c r="L11" s="29">
        <f t="shared" si="2"/>
        <v>0</v>
      </c>
      <c r="M11" s="29">
        <f t="shared" si="3"/>
        <v>0</v>
      </c>
      <c r="N11" s="28"/>
      <c r="O11" s="28" t="s">
        <v>98</v>
      </c>
    </row>
    <row r="12" spans="1:15" s="9" customFormat="1" ht="60">
      <c r="A12" s="25">
        <v>7</v>
      </c>
      <c r="B12" s="26" t="s">
        <v>115</v>
      </c>
      <c r="C12" s="31" t="s">
        <v>112</v>
      </c>
      <c r="D12" s="32"/>
      <c r="E12" s="28"/>
      <c r="F12" s="28" t="s">
        <v>11</v>
      </c>
      <c r="G12" s="28">
        <v>6000</v>
      </c>
      <c r="H12" s="29">
        <v>0</v>
      </c>
      <c r="I12" s="30">
        <v>0.08</v>
      </c>
      <c r="J12" s="29">
        <f t="shared" si="0"/>
        <v>0</v>
      </c>
      <c r="K12" s="29">
        <f t="shared" si="1"/>
        <v>0</v>
      </c>
      <c r="L12" s="29">
        <f t="shared" si="2"/>
        <v>0</v>
      </c>
      <c r="M12" s="29">
        <f t="shared" si="3"/>
        <v>0</v>
      </c>
      <c r="N12" s="28"/>
      <c r="O12" s="28" t="s">
        <v>98</v>
      </c>
    </row>
    <row r="13" spans="1:15" s="9" customFormat="1" ht="60">
      <c r="A13" s="25">
        <v>8</v>
      </c>
      <c r="B13" s="26" t="s">
        <v>116</v>
      </c>
      <c r="C13" s="31" t="s">
        <v>112</v>
      </c>
      <c r="D13" s="32"/>
      <c r="E13" s="28"/>
      <c r="F13" s="28" t="s">
        <v>11</v>
      </c>
      <c r="G13" s="28">
        <v>3000</v>
      </c>
      <c r="H13" s="29">
        <v>0</v>
      </c>
      <c r="I13" s="30">
        <v>0.08</v>
      </c>
      <c r="J13" s="29">
        <f t="shared" si="0"/>
        <v>0</v>
      </c>
      <c r="K13" s="29">
        <f t="shared" si="1"/>
        <v>0</v>
      </c>
      <c r="L13" s="29">
        <f t="shared" si="2"/>
        <v>0</v>
      </c>
      <c r="M13" s="29">
        <f t="shared" si="3"/>
        <v>0</v>
      </c>
      <c r="N13" s="28"/>
      <c r="O13" s="28" t="s">
        <v>98</v>
      </c>
    </row>
    <row r="14" spans="1:15" s="9" customFormat="1">
      <c r="A14" s="25">
        <v>9</v>
      </c>
      <c r="B14" s="26" t="s">
        <v>15</v>
      </c>
      <c r="C14" s="27"/>
      <c r="D14" s="28"/>
      <c r="E14" s="28"/>
      <c r="F14" s="28" t="s">
        <v>11</v>
      </c>
      <c r="G14" s="28">
        <v>2500</v>
      </c>
      <c r="H14" s="29">
        <v>0</v>
      </c>
      <c r="I14" s="30">
        <v>0.08</v>
      </c>
      <c r="J14" s="29">
        <f t="shared" si="0"/>
        <v>0</v>
      </c>
      <c r="K14" s="29">
        <f t="shared" si="1"/>
        <v>0</v>
      </c>
      <c r="L14" s="29">
        <f t="shared" si="2"/>
        <v>0</v>
      </c>
      <c r="M14" s="29">
        <f t="shared" si="3"/>
        <v>0</v>
      </c>
      <c r="N14" s="28"/>
      <c r="O14" s="28" t="s">
        <v>83</v>
      </c>
    </row>
    <row r="15" spans="1:15" s="9" customFormat="1">
      <c r="A15" s="25">
        <v>10</v>
      </c>
      <c r="B15" s="26" t="s">
        <v>16</v>
      </c>
      <c r="C15" s="27"/>
      <c r="D15" s="28"/>
      <c r="E15" s="28"/>
      <c r="F15" s="28" t="s">
        <v>11</v>
      </c>
      <c r="G15" s="28">
        <v>4000</v>
      </c>
      <c r="H15" s="29">
        <v>0</v>
      </c>
      <c r="I15" s="30">
        <v>0.08</v>
      </c>
      <c r="J15" s="29">
        <f t="shared" si="0"/>
        <v>0</v>
      </c>
      <c r="K15" s="29">
        <f t="shared" si="1"/>
        <v>0</v>
      </c>
      <c r="L15" s="29">
        <f t="shared" si="2"/>
        <v>0</v>
      </c>
      <c r="M15" s="29">
        <f t="shared" si="3"/>
        <v>0</v>
      </c>
      <c r="N15" s="28"/>
      <c r="O15" s="28" t="s">
        <v>83</v>
      </c>
    </row>
    <row r="16" spans="1:15" s="9" customFormat="1">
      <c r="A16" s="25">
        <v>11</v>
      </c>
      <c r="B16" s="26" t="s">
        <v>117</v>
      </c>
      <c r="C16" s="27"/>
      <c r="D16" s="28"/>
      <c r="E16" s="28"/>
      <c r="F16" s="28" t="s">
        <v>11</v>
      </c>
      <c r="G16" s="28">
        <v>2000</v>
      </c>
      <c r="H16" s="29">
        <v>0</v>
      </c>
      <c r="I16" s="30">
        <v>0.08</v>
      </c>
      <c r="J16" s="29">
        <f t="shared" si="0"/>
        <v>0</v>
      </c>
      <c r="K16" s="29">
        <f t="shared" si="1"/>
        <v>0</v>
      </c>
      <c r="L16" s="29">
        <f t="shared" si="2"/>
        <v>0</v>
      </c>
      <c r="M16" s="29">
        <f t="shared" si="3"/>
        <v>0</v>
      </c>
      <c r="N16" s="28"/>
      <c r="O16" s="28" t="s">
        <v>83</v>
      </c>
    </row>
    <row r="17" spans="1:15" s="9" customFormat="1" ht="15.75">
      <c r="B17" s="11"/>
      <c r="C17" s="11"/>
      <c r="D17" s="12"/>
      <c r="E17" s="12"/>
      <c r="F17" s="13"/>
      <c r="G17" s="14"/>
      <c r="H17" s="15"/>
      <c r="I17" s="15"/>
      <c r="J17" s="16"/>
      <c r="K17" s="33">
        <f>SUM(K6:K16)</f>
        <v>0</v>
      </c>
      <c r="L17" s="29">
        <f t="shared" si="2"/>
        <v>0</v>
      </c>
      <c r="M17" s="33">
        <f>SUM(M6:M16)</f>
        <v>0</v>
      </c>
      <c r="N17" s="12"/>
      <c r="O17" s="13"/>
    </row>
    <row r="18" spans="1:15" s="9" customFormat="1" ht="15.75">
      <c r="B18" s="34" t="s">
        <v>17</v>
      </c>
      <c r="C18" s="11"/>
      <c r="D18" s="12"/>
      <c r="E18" s="12"/>
      <c r="F18" s="13"/>
      <c r="G18" s="14"/>
      <c r="H18" s="15"/>
      <c r="I18" s="15"/>
      <c r="J18" s="16"/>
      <c r="K18" s="15"/>
      <c r="L18" s="15"/>
      <c r="M18" s="15"/>
      <c r="N18" s="12"/>
      <c r="O18" s="13"/>
    </row>
    <row r="19" spans="1:15" s="9" customFormat="1" ht="78.75">
      <c r="A19" s="35" t="s">
        <v>58</v>
      </c>
      <c r="B19" s="35" t="s">
        <v>0</v>
      </c>
      <c r="C19" s="35" t="s">
        <v>53</v>
      </c>
      <c r="D19" s="17" t="s">
        <v>140</v>
      </c>
      <c r="E19" s="17" t="s">
        <v>54</v>
      </c>
      <c r="F19" s="17" t="s">
        <v>59</v>
      </c>
      <c r="G19" s="17" t="s">
        <v>2</v>
      </c>
      <c r="H19" s="19" t="s">
        <v>3</v>
      </c>
      <c r="I19" s="20" t="s">
        <v>4</v>
      </c>
      <c r="J19" s="19" t="s">
        <v>5</v>
      </c>
      <c r="K19" s="21" t="s">
        <v>6</v>
      </c>
      <c r="L19" s="22" t="s">
        <v>7</v>
      </c>
      <c r="M19" s="21" t="s">
        <v>8</v>
      </c>
      <c r="N19" s="17" t="s">
        <v>1</v>
      </c>
      <c r="O19" s="23" t="s">
        <v>55</v>
      </c>
    </row>
    <row r="20" spans="1:15" s="9" customFormat="1">
      <c r="A20" s="36">
        <v>1</v>
      </c>
      <c r="B20" s="26" t="s">
        <v>18</v>
      </c>
      <c r="C20" s="37" t="s">
        <v>88</v>
      </c>
      <c r="D20" s="32"/>
      <c r="E20" s="28"/>
      <c r="F20" s="28" t="s">
        <v>19</v>
      </c>
      <c r="G20" s="28">
        <v>2500</v>
      </c>
      <c r="H20" s="29">
        <v>0</v>
      </c>
      <c r="I20" s="30">
        <v>0.08</v>
      </c>
      <c r="J20" s="29">
        <f>H20*1.08</f>
        <v>0</v>
      </c>
      <c r="K20" s="29">
        <f>H20*G20</f>
        <v>0</v>
      </c>
      <c r="L20" s="29">
        <f>M20-K20</f>
        <v>0</v>
      </c>
      <c r="M20" s="29">
        <f>J20*G20</f>
        <v>0</v>
      </c>
      <c r="N20" s="28"/>
      <c r="O20" s="28" t="s">
        <v>98</v>
      </c>
    </row>
    <row r="21" spans="1:15" s="9" customFormat="1" ht="30">
      <c r="A21" s="36">
        <v>2</v>
      </c>
      <c r="B21" s="26" t="s">
        <v>20</v>
      </c>
      <c r="C21" s="37" t="s">
        <v>88</v>
      </c>
      <c r="D21" s="32"/>
      <c r="E21" s="28"/>
      <c r="F21" s="28" t="s">
        <v>11</v>
      </c>
      <c r="G21" s="28">
        <v>15000</v>
      </c>
      <c r="H21" s="29">
        <v>0</v>
      </c>
      <c r="I21" s="30">
        <v>0.08</v>
      </c>
      <c r="J21" s="29">
        <f t="shared" ref="J21:J26" si="4">H21*1.08</f>
        <v>0</v>
      </c>
      <c r="K21" s="29">
        <f t="shared" ref="K21:K26" si="5">H21*G21</f>
        <v>0</v>
      </c>
      <c r="L21" s="29">
        <f t="shared" ref="L21:L27" si="6">M21-K21</f>
        <v>0</v>
      </c>
      <c r="M21" s="29">
        <f t="shared" ref="M21:M26" si="7">J21*G21</f>
        <v>0</v>
      </c>
      <c r="N21" s="28"/>
      <c r="O21" s="28" t="s">
        <v>98</v>
      </c>
    </row>
    <row r="22" spans="1:15" s="9" customFormat="1">
      <c r="A22" s="36">
        <v>3</v>
      </c>
      <c r="B22" s="26" t="s">
        <v>21</v>
      </c>
      <c r="C22" s="37" t="s">
        <v>78</v>
      </c>
      <c r="D22" s="32"/>
      <c r="E22" s="28"/>
      <c r="F22" s="28" t="s">
        <v>11</v>
      </c>
      <c r="G22" s="28">
        <v>100</v>
      </c>
      <c r="H22" s="29">
        <v>0</v>
      </c>
      <c r="I22" s="30">
        <v>0.08</v>
      </c>
      <c r="J22" s="29">
        <f t="shared" si="4"/>
        <v>0</v>
      </c>
      <c r="K22" s="29">
        <f t="shared" si="5"/>
        <v>0</v>
      </c>
      <c r="L22" s="29">
        <f t="shared" si="6"/>
        <v>0</v>
      </c>
      <c r="M22" s="29">
        <f t="shared" si="7"/>
        <v>0</v>
      </c>
      <c r="N22" s="28"/>
      <c r="O22" s="28" t="s">
        <v>98</v>
      </c>
    </row>
    <row r="23" spans="1:15" s="9" customFormat="1">
      <c r="A23" s="36">
        <v>4</v>
      </c>
      <c r="B23" s="26" t="s">
        <v>22</v>
      </c>
      <c r="C23" s="37" t="s">
        <v>78</v>
      </c>
      <c r="D23" s="32"/>
      <c r="E23" s="28"/>
      <c r="F23" s="28" t="s">
        <v>23</v>
      </c>
      <c r="G23" s="28">
        <v>2000</v>
      </c>
      <c r="H23" s="29">
        <v>0</v>
      </c>
      <c r="I23" s="30">
        <v>0.08</v>
      </c>
      <c r="J23" s="29">
        <f t="shared" si="4"/>
        <v>0</v>
      </c>
      <c r="K23" s="29">
        <f t="shared" si="5"/>
        <v>0</v>
      </c>
      <c r="L23" s="29">
        <f t="shared" si="6"/>
        <v>0</v>
      </c>
      <c r="M23" s="29">
        <f t="shared" si="7"/>
        <v>0</v>
      </c>
      <c r="N23" s="28"/>
      <c r="O23" s="28" t="s">
        <v>98</v>
      </c>
    </row>
    <row r="24" spans="1:15" s="9" customFormat="1" ht="30">
      <c r="A24" s="36">
        <v>5</v>
      </c>
      <c r="B24" s="26" t="s">
        <v>24</v>
      </c>
      <c r="C24" s="37"/>
      <c r="D24" s="32"/>
      <c r="E24" s="28"/>
      <c r="F24" s="28" t="s">
        <v>9</v>
      </c>
      <c r="G24" s="28">
        <v>150</v>
      </c>
      <c r="H24" s="29">
        <v>0</v>
      </c>
      <c r="I24" s="30">
        <v>0.08</v>
      </c>
      <c r="J24" s="29">
        <f t="shared" si="4"/>
        <v>0</v>
      </c>
      <c r="K24" s="29">
        <f t="shared" si="5"/>
        <v>0</v>
      </c>
      <c r="L24" s="29">
        <f t="shared" si="6"/>
        <v>0</v>
      </c>
      <c r="M24" s="29">
        <f t="shared" si="7"/>
        <v>0</v>
      </c>
      <c r="N24" s="28"/>
      <c r="O24" s="28" t="s">
        <v>83</v>
      </c>
    </row>
    <row r="25" spans="1:15" s="9" customFormat="1" ht="30">
      <c r="A25" s="36">
        <v>6</v>
      </c>
      <c r="B25" s="26" t="s">
        <v>26</v>
      </c>
      <c r="C25" s="37"/>
      <c r="D25" s="32"/>
      <c r="E25" s="28"/>
      <c r="F25" s="28" t="s">
        <v>57</v>
      </c>
      <c r="G25" s="28">
        <v>3000</v>
      </c>
      <c r="H25" s="29">
        <v>0</v>
      </c>
      <c r="I25" s="30">
        <v>0.08</v>
      </c>
      <c r="J25" s="29">
        <f t="shared" si="4"/>
        <v>0</v>
      </c>
      <c r="K25" s="29">
        <f t="shared" si="5"/>
        <v>0</v>
      </c>
      <c r="L25" s="29">
        <f t="shared" si="6"/>
        <v>0</v>
      </c>
      <c r="M25" s="29">
        <f t="shared" si="7"/>
        <v>0</v>
      </c>
      <c r="N25" s="28"/>
      <c r="O25" s="28" t="s">
        <v>83</v>
      </c>
    </row>
    <row r="26" spans="1:15" s="9" customFormat="1" ht="30">
      <c r="A26" s="36">
        <v>7</v>
      </c>
      <c r="B26" s="26" t="s">
        <v>37</v>
      </c>
      <c r="C26" s="37"/>
      <c r="D26" s="32"/>
      <c r="E26" s="28"/>
      <c r="F26" s="28" t="s">
        <v>11</v>
      </c>
      <c r="G26" s="28">
        <v>12000</v>
      </c>
      <c r="H26" s="29">
        <v>0</v>
      </c>
      <c r="I26" s="30">
        <v>0.08</v>
      </c>
      <c r="J26" s="29">
        <f t="shared" si="4"/>
        <v>0</v>
      </c>
      <c r="K26" s="29">
        <f t="shared" si="5"/>
        <v>0</v>
      </c>
      <c r="L26" s="29">
        <f t="shared" si="6"/>
        <v>0</v>
      </c>
      <c r="M26" s="29">
        <f t="shared" si="7"/>
        <v>0</v>
      </c>
      <c r="N26" s="28"/>
      <c r="O26" s="28" t="s">
        <v>83</v>
      </c>
    </row>
    <row r="27" spans="1:15" s="9" customFormat="1" ht="15.75">
      <c r="B27" s="11"/>
      <c r="C27" s="11"/>
      <c r="D27" s="12"/>
      <c r="E27" s="12"/>
      <c r="F27" s="13"/>
      <c r="G27" s="14"/>
      <c r="H27" s="38" t="s">
        <v>52</v>
      </c>
      <c r="I27" s="15"/>
      <c r="J27" s="16"/>
      <c r="K27" s="33">
        <f>SUM(K20:K26)</f>
        <v>0</v>
      </c>
      <c r="L27" s="29">
        <f t="shared" si="6"/>
        <v>0</v>
      </c>
      <c r="M27" s="33">
        <f>SUM(M20:M26)</f>
        <v>0</v>
      </c>
      <c r="N27" s="12"/>
      <c r="O27" s="13"/>
    </row>
    <row r="28" spans="1:15" s="9" customFormat="1">
      <c r="B28" s="11"/>
      <c r="C28" s="11"/>
      <c r="D28" s="12"/>
      <c r="E28" s="12"/>
      <c r="F28" s="13"/>
      <c r="G28" s="14"/>
      <c r="H28" s="15"/>
      <c r="I28" s="15"/>
      <c r="J28" s="16"/>
      <c r="K28" s="15"/>
      <c r="L28" s="15"/>
      <c r="M28" s="15"/>
      <c r="N28" s="12"/>
      <c r="O28" s="13"/>
    </row>
    <row r="29" spans="1:15" s="9" customFormat="1" ht="15.75">
      <c r="B29" s="39" t="s">
        <v>25</v>
      </c>
      <c r="C29" s="11"/>
      <c r="D29" s="12"/>
      <c r="E29" s="12"/>
      <c r="F29" s="13"/>
      <c r="G29" s="14"/>
      <c r="H29" s="15"/>
      <c r="I29" s="15"/>
      <c r="J29" s="16"/>
      <c r="K29" s="15"/>
      <c r="L29" s="15"/>
      <c r="M29" s="15"/>
      <c r="N29" s="12"/>
      <c r="O29" s="13"/>
    </row>
    <row r="30" spans="1:15" s="9" customFormat="1" ht="78.75">
      <c r="A30" s="40" t="s">
        <v>58</v>
      </c>
      <c r="B30" s="41" t="s">
        <v>0</v>
      </c>
      <c r="C30" s="41" t="s">
        <v>53</v>
      </c>
      <c r="D30" s="17" t="s">
        <v>140</v>
      </c>
      <c r="E30" s="42" t="s">
        <v>54</v>
      </c>
      <c r="F30" s="42" t="s">
        <v>59</v>
      </c>
      <c r="G30" s="42" t="s">
        <v>2</v>
      </c>
      <c r="H30" s="43" t="s">
        <v>3</v>
      </c>
      <c r="I30" s="44" t="s">
        <v>4</v>
      </c>
      <c r="J30" s="43" t="s">
        <v>5</v>
      </c>
      <c r="K30" s="45" t="s">
        <v>6</v>
      </c>
      <c r="L30" s="46" t="s">
        <v>7</v>
      </c>
      <c r="M30" s="45" t="s">
        <v>8</v>
      </c>
      <c r="N30" s="42" t="s">
        <v>1</v>
      </c>
      <c r="O30" s="47" t="s">
        <v>55</v>
      </c>
    </row>
    <row r="31" spans="1:15" s="9" customFormat="1" ht="75" customHeight="1">
      <c r="A31" s="48">
        <v>1</v>
      </c>
      <c r="B31" s="49" t="s">
        <v>118</v>
      </c>
      <c r="C31" s="50" t="s">
        <v>85</v>
      </c>
      <c r="D31" s="51"/>
      <c r="E31" s="28"/>
      <c r="F31" s="28" t="s">
        <v>11</v>
      </c>
      <c r="G31" s="28">
        <v>600</v>
      </c>
      <c r="H31" s="29">
        <v>0</v>
      </c>
      <c r="I31" s="30">
        <v>0.08</v>
      </c>
      <c r="J31" s="29">
        <f>H31*1.08</f>
        <v>0</v>
      </c>
      <c r="K31" s="29">
        <f>H31*G31</f>
        <v>0</v>
      </c>
      <c r="L31" s="29">
        <f>M31-K31</f>
        <v>0</v>
      </c>
      <c r="M31" s="29">
        <f>J31*G31</f>
        <v>0</v>
      </c>
      <c r="N31" s="28"/>
      <c r="O31" s="28" t="s">
        <v>98</v>
      </c>
    </row>
    <row r="32" spans="1:15" s="9" customFormat="1" ht="75" customHeight="1">
      <c r="A32" s="48">
        <v>2</v>
      </c>
      <c r="B32" s="49" t="s">
        <v>119</v>
      </c>
      <c r="C32" s="50" t="s">
        <v>86</v>
      </c>
      <c r="D32" s="51"/>
      <c r="E32" s="28"/>
      <c r="F32" s="28" t="s">
        <v>11</v>
      </c>
      <c r="G32" s="28">
        <v>300</v>
      </c>
      <c r="H32" s="29">
        <v>0</v>
      </c>
      <c r="I32" s="30">
        <v>0.08</v>
      </c>
      <c r="J32" s="29">
        <f t="shared" ref="J32:J43" si="8">H32*1.08</f>
        <v>0</v>
      </c>
      <c r="K32" s="29">
        <f t="shared" ref="K32:K43" si="9">H32*G32</f>
        <v>0</v>
      </c>
      <c r="L32" s="29">
        <f t="shared" ref="L32:L44" si="10">M32-K32</f>
        <v>0</v>
      </c>
      <c r="M32" s="29">
        <f t="shared" ref="M32:M43" si="11">J32*G32</f>
        <v>0</v>
      </c>
      <c r="N32" s="28"/>
      <c r="O32" s="28" t="s">
        <v>98</v>
      </c>
    </row>
    <row r="33" spans="1:18" s="9" customFormat="1" ht="75" customHeight="1">
      <c r="A33" s="48">
        <v>3</v>
      </c>
      <c r="B33" s="49" t="s">
        <v>120</v>
      </c>
      <c r="C33" s="50" t="s">
        <v>89</v>
      </c>
      <c r="D33" s="51"/>
      <c r="E33" s="28"/>
      <c r="F33" s="28" t="s">
        <v>11</v>
      </c>
      <c r="G33" s="28">
        <v>150</v>
      </c>
      <c r="H33" s="29">
        <v>0</v>
      </c>
      <c r="I33" s="30">
        <v>0.08</v>
      </c>
      <c r="J33" s="29">
        <f t="shared" si="8"/>
        <v>0</v>
      </c>
      <c r="K33" s="29">
        <f t="shared" si="9"/>
        <v>0</v>
      </c>
      <c r="L33" s="29">
        <f t="shared" si="10"/>
        <v>0</v>
      </c>
      <c r="M33" s="29">
        <f t="shared" si="11"/>
        <v>0</v>
      </c>
      <c r="N33" s="28"/>
      <c r="O33" s="28" t="s">
        <v>98</v>
      </c>
    </row>
    <row r="34" spans="1:18" s="9" customFormat="1" ht="75" customHeight="1">
      <c r="A34" s="48">
        <v>4</v>
      </c>
      <c r="B34" s="49" t="s">
        <v>121</v>
      </c>
      <c r="C34" s="50" t="s">
        <v>90</v>
      </c>
      <c r="D34" s="51"/>
      <c r="E34" s="28"/>
      <c r="F34" s="28" t="s">
        <v>11</v>
      </c>
      <c r="G34" s="28">
        <v>150</v>
      </c>
      <c r="H34" s="29">
        <v>0</v>
      </c>
      <c r="I34" s="30">
        <v>0.08</v>
      </c>
      <c r="J34" s="29">
        <f t="shared" si="8"/>
        <v>0</v>
      </c>
      <c r="K34" s="29">
        <f t="shared" si="9"/>
        <v>0</v>
      </c>
      <c r="L34" s="29">
        <f t="shared" si="10"/>
        <v>0</v>
      </c>
      <c r="M34" s="29">
        <f t="shared" si="11"/>
        <v>0</v>
      </c>
      <c r="N34" s="28"/>
      <c r="O34" s="28" t="s">
        <v>98</v>
      </c>
    </row>
    <row r="35" spans="1:18" s="9" customFormat="1" ht="75" customHeight="1">
      <c r="A35" s="48">
        <v>5</v>
      </c>
      <c r="B35" s="49" t="s">
        <v>27</v>
      </c>
      <c r="C35" s="50" t="s">
        <v>85</v>
      </c>
      <c r="D35" s="51"/>
      <c r="E35" s="28"/>
      <c r="F35" s="28" t="s">
        <v>11</v>
      </c>
      <c r="G35" s="28">
        <v>300</v>
      </c>
      <c r="H35" s="29">
        <v>0</v>
      </c>
      <c r="I35" s="30">
        <v>0.08</v>
      </c>
      <c r="J35" s="29">
        <f t="shared" si="8"/>
        <v>0</v>
      </c>
      <c r="K35" s="29">
        <f t="shared" si="9"/>
        <v>0</v>
      </c>
      <c r="L35" s="29">
        <f t="shared" si="10"/>
        <v>0</v>
      </c>
      <c r="M35" s="29">
        <f t="shared" si="11"/>
        <v>0</v>
      </c>
      <c r="N35" s="28"/>
      <c r="O35" s="28" t="s">
        <v>98</v>
      </c>
    </row>
    <row r="36" spans="1:18" s="9" customFormat="1" ht="75" customHeight="1">
      <c r="A36" s="48">
        <v>6</v>
      </c>
      <c r="B36" s="49" t="s">
        <v>28</v>
      </c>
      <c r="C36" s="50" t="s">
        <v>85</v>
      </c>
      <c r="D36" s="51"/>
      <c r="E36" s="28"/>
      <c r="F36" s="28" t="s">
        <v>11</v>
      </c>
      <c r="G36" s="28">
        <v>150</v>
      </c>
      <c r="H36" s="29">
        <v>0</v>
      </c>
      <c r="I36" s="30">
        <v>0.08</v>
      </c>
      <c r="J36" s="29">
        <f t="shared" si="8"/>
        <v>0</v>
      </c>
      <c r="K36" s="29">
        <f t="shared" si="9"/>
        <v>0</v>
      </c>
      <c r="L36" s="29">
        <f t="shared" si="10"/>
        <v>0</v>
      </c>
      <c r="M36" s="29">
        <f t="shared" si="11"/>
        <v>0</v>
      </c>
      <c r="N36" s="28"/>
      <c r="O36" s="28" t="s">
        <v>98</v>
      </c>
    </row>
    <row r="37" spans="1:18" s="9" customFormat="1" ht="75" customHeight="1">
      <c r="A37" s="48">
        <v>7</v>
      </c>
      <c r="B37" s="49" t="s">
        <v>29</v>
      </c>
      <c r="C37" s="50" t="s">
        <v>87</v>
      </c>
      <c r="D37" s="51"/>
      <c r="E37" s="28"/>
      <c r="F37" s="28" t="s">
        <v>11</v>
      </c>
      <c r="G37" s="28">
        <v>70</v>
      </c>
      <c r="H37" s="29">
        <v>0</v>
      </c>
      <c r="I37" s="30">
        <v>0.08</v>
      </c>
      <c r="J37" s="29">
        <f t="shared" si="8"/>
        <v>0</v>
      </c>
      <c r="K37" s="29">
        <f t="shared" si="9"/>
        <v>0</v>
      </c>
      <c r="L37" s="29">
        <f t="shared" si="10"/>
        <v>0</v>
      </c>
      <c r="M37" s="29">
        <f t="shared" si="11"/>
        <v>0</v>
      </c>
      <c r="N37" s="28"/>
      <c r="O37" s="28" t="s">
        <v>56</v>
      </c>
    </row>
    <row r="38" spans="1:18" s="9" customFormat="1" ht="75" customHeight="1">
      <c r="A38" s="48">
        <v>8</v>
      </c>
      <c r="B38" s="49" t="s">
        <v>30</v>
      </c>
      <c r="C38" s="50" t="s">
        <v>85</v>
      </c>
      <c r="D38" s="51"/>
      <c r="E38" s="28"/>
      <c r="F38" s="28" t="s">
        <v>11</v>
      </c>
      <c r="G38" s="28">
        <v>3000</v>
      </c>
      <c r="H38" s="29">
        <v>0</v>
      </c>
      <c r="I38" s="30">
        <v>0.08</v>
      </c>
      <c r="J38" s="29">
        <f t="shared" si="8"/>
        <v>0</v>
      </c>
      <c r="K38" s="29">
        <f t="shared" si="9"/>
        <v>0</v>
      </c>
      <c r="L38" s="29">
        <f t="shared" si="10"/>
        <v>0</v>
      </c>
      <c r="M38" s="29">
        <f t="shared" si="11"/>
        <v>0</v>
      </c>
      <c r="N38" s="28"/>
      <c r="O38" s="28" t="s">
        <v>56</v>
      </c>
    </row>
    <row r="39" spans="1:18" s="9" customFormat="1" ht="75" customHeight="1">
      <c r="A39" s="48">
        <v>9</v>
      </c>
      <c r="B39" s="49" t="s">
        <v>31</v>
      </c>
      <c r="C39" s="50" t="s">
        <v>87</v>
      </c>
      <c r="D39" s="51"/>
      <c r="E39" s="28"/>
      <c r="F39" s="28" t="s">
        <v>11</v>
      </c>
      <c r="G39" s="28">
        <v>1000</v>
      </c>
      <c r="H39" s="29">
        <v>0</v>
      </c>
      <c r="I39" s="30">
        <v>0.08</v>
      </c>
      <c r="J39" s="29">
        <f t="shared" si="8"/>
        <v>0</v>
      </c>
      <c r="K39" s="29">
        <f t="shared" si="9"/>
        <v>0</v>
      </c>
      <c r="L39" s="29">
        <f t="shared" si="10"/>
        <v>0</v>
      </c>
      <c r="M39" s="29">
        <f t="shared" si="11"/>
        <v>0</v>
      </c>
      <c r="N39" s="28"/>
      <c r="O39" s="28" t="s">
        <v>56</v>
      </c>
    </row>
    <row r="40" spans="1:18" s="9" customFormat="1" ht="75" customHeight="1">
      <c r="A40" s="48">
        <v>10</v>
      </c>
      <c r="B40" s="49" t="s">
        <v>32</v>
      </c>
      <c r="C40" s="50" t="s">
        <v>85</v>
      </c>
      <c r="D40" s="51"/>
      <c r="E40" s="28"/>
      <c r="F40" s="28" t="s">
        <v>11</v>
      </c>
      <c r="G40" s="28">
        <v>50</v>
      </c>
      <c r="H40" s="29">
        <v>0</v>
      </c>
      <c r="I40" s="30">
        <v>0.08</v>
      </c>
      <c r="J40" s="29">
        <f t="shared" si="8"/>
        <v>0</v>
      </c>
      <c r="K40" s="29">
        <f t="shared" si="9"/>
        <v>0</v>
      </c>
      <c r="L40" s="29">
        <f t="shared" si="10"/>
        <v>0</v>
      </c>
      <c r="M40" s="29">
        <f t="shared" si="11"/>
        <v>0</v>
      </c>
      <c r="N40" s="28"/>
      <c r="O40" s="28" t="s">
        <v>98</v>
      </c>
    </row>
    <row r="41" spans="1:18" s="9" customFormat="1" ht="75" customHeight="1">
      <c r="A41" s="28">
        <v>11</v>
      </c>
      <c r="B41" s="52" t="s">
        <v>134</v>
      </c>
      <c r="C41" s="50" t="s">
        <v>135</v>
      </c>
      <c r="D41" s="51"/>
      <c r="E41" s="28"/>
      <c r="F41" s="28" t="s">
        <v>11</v>
      </c>
      <c r="G41" s="28">
        <v>200</v>
      </c>
      <c r="H41" s="29">
        <v>0</v>
      </c>
      <c r="I41" s="30">
        <v>0.08</v>
      </c>
      <c r="J41" s="29">
        <f t="shared" si="8"/>
        <v>0</v>
      </c>
      <c r="K41" s="29">
        <f t="shared" si="9"/>
        <v>0</v>
      </c>
      <c r="L41" s="29">
        <f t="shared" si="10"/>
        <v>0</v>
      </c>
      <c r="M41" s="29">
        <f t="shared" si="11"/>
        <v>0</v>
      </c>
      <c r="N41" s="28"/>
      <c r="O41" s="28"/>
    </row>
    <row r="42" spans="1:18" s="9" customFormat="1" ht="75" customHeight="1">
      <c r="A42" s="48">
        <v>12</v>
      </c>
      <c r="B42" s="53" t="s">
        <v>133</v>
      </c>
      <c r="C42" s="50" t="s">
        <v>85</v>
      </c>
      <c r="D42" s="51"/>
      <c r="E42" s="28"/>
      <c r="F42" s="28" t="s">
        <v>11</v>
      </c>
      <c r="G42" s="28">
        <v>300</v>
      </c>
      <c r="H42" s="29">
        <v>0</v>
      </c>
      <c r="I42" s="30">
        <v>0.08</v>
      </c>
      <c r="J42" s="29">
        <f t="shared" si="8"/>
        <v>0</v>
      </c>
      <c r="K42" s="29">
        <f t="shared" si="9"/>
        <v>0</v>
      </c>
      <c r="L42" s="29">
        <f t="shared" si="10"/>
        <v>0</v>
      </c>
      <c r="M42" s="29">
        <f t="shared" si="11"/>
        <v>0</v>
      </c>
      <c r="N42" s="28"/>
      <c r="O42" s="28"/>
    </row>
    <row r="43" spans="1:18" s="9" customFormat="1" ht="75" customHeight="1">
      <c r="A43" s="48">
        <v>13</v>
      </c>
      <c r="B43" s="49" t="s">
        <v>132</v>
      </c>
      <c r="C43" s="50" t="s">
        <v>85</v>
      </c>
      <c r="D43" s="51"/>
      <c r="E43" s="28"/>
      <c r="F43" s="28" t="s">
        <v>11</v>
      </c>
      <c r="G43" s="28">
        <v>50</v>
      </c>
      <c r="H43" s="29">
        <v>0</v>
      </c>
      <c r="I43" s="30">
        <v>0.08</v>
      </c>
      <c r="J43" s="29">
        <f t="shared" si="8"/>
        <v>0</v>
      </c>
      <c r="K43" s="29">
        <f t="shared" si="9"/>
        <v>0</v>
      </c>
      <c r="L43" s="29">
        <f t="shared" si="10"/>
        <v>0</v>
      </c>
      <c r="M43" s="29">
        <f t="shared" si="11"/>
        <v>0</v>
      </c>
      <c r="N43" s="28"/>
      <c r="O43" s="28" t="s">
        <v>98</v>
      </c>
      <c r="R43" s="54"/>
    </row>
    <row r="44" spans="1:18" s="9" customFormat="1" ht="15.75">
      <c r="B44" s="55"/>
      <c r="C44" s="55"/>
      <c r="D44" s="56"/>
      <c r="E44" s="56"/>
      <c r="F44" s="56"/>
      <c r="G44" s="56"/>
      <c r="H44" s="38" t="s">
        <v>52</v>
      </c>
      <c r="I44" s="57"/>
      <c r="J44" s="58"/>
      <c r="K44" s="33">
        <f>SUM(K31:K43)</f>
        <v>0</v>
      </c>
      <c r="L44" s="29">
        <f t="shared" si="10"/>
        <v>0</v>
      </c>
      <c r="M44" s="33">
        <f>SUM(M31:M43)</f>
        <v>0</v>
      </c>
      <c r="N44" s="28"/>
      <c r="O44" s="28"/>
    </row>
    <row r="45" spans="1:18" s="9" customFormat="1">
      <c r="B45" s="11"/>
      <c r="C45" s="11"/>
      <c r="D45" s="12"/>
      <c r="E45" s="12"/>
      <c r="F45" s="13"/>
      <c r="G45" s="14"/>
      <c r="H45" s="15"/>
      <c r="I45" s="15"/>
      <c r="J45" s="16"/>
      <c r="K45" s="15"/>
      <c r="L45" s="15"/>
      <c r="M45" s="15"/>
      <c r="N45" s="12"/>
      <c r="O45" s="13"/>
    </row>
    <row r="46" spans="1:18" s="9" customFormat="1" ht="15.75">
      <c r="A46" s="12"/>
      <c r="B46" s="59" t="s">
        <v>60</v>
      </c>
      <c r="C46" s="11"/>
      <c r="D46" s="12"/>
      <c r="E46" s="12"/>
      <c r="F46" s="13"/>
      <c r="G46" s="14"/>
      <c r="H46" s="15"/>
      <c r="I46" s="15"/>
      <c r="J46" s="16"/>
      <c r="K46" s="15"/>
      <c r="L46" s="15"/>
      <c r="M46" s="15"/>
      <c r="N46" s="12"/>
      <c r="O46" s="13"/>
    </row>
    <row r="47" spans="1:18" s="9" customFormat="1" ht="78.75">
      <c r="A47" s="35" t="s">
        <v>58</v>
      </c>
      <c r="B47" s="35" t="s">
        <v>0</v>
      </c>
      <c r="C47" s="35" t="s">
        <v>53</v>
      </c>
      <c r="D47" s="17" t="s">
        <v>140</v>
      </c>
      <c r="E47" s="17" t="s">
        <v>54</v>
      </c>
      <c r="F47" s="60" t="s">
        <v>59</v>
      </c>
      <c r="G47" s="17" t="s">
        <v>2</v>
      </c>
      <c r="H47" s="19" t="s">
        <v>3</v>
      </c>
      <c r="I47" s="20" t="s">
        <v>4</v>
      </c>
      <c r="J47" s="19" t="s">
        <v>5</v>
      </c>
      <c r="K47" s="21" t="s">
        <v>6</v>
      </c>
      <c r="L47" s="22" t="s">
        <v>7</v>
      </c>
      <c r="M47" s="21" t="s">
        <v>8</v>
      </c>
      <c r="N47" s="17" t="s">
        <v>1</v>
      </c>
      <c r="O47" s="23" t="s">
        <v>55</v>
      </c>
    </row>
    <row r="48" spans="1:18" s="9" customFormat="1" ht="60">
      <c r="A48" s="28">
        <v>1</v>
      </c>
      <c r="B48" s="61" t="s">
        <v>122</v>
      </c>
      <c r="C48" s="50" t="s">
        <v>85</v>
      </c>
      <c r="D48" s="51"/>
      <c r="E48" s="28"/>
      <c r="F48" s="28" t="s">
        <v>11</v>
      </c>
      <c r="G48" s="28">
        <v>600</v>
      </c>
      <c r="H48" s="29">
        <v>0</v>
      </c>
      <c r="I48" s="30">
        <v>0.08</v>
      </c>
      <c r="J48" s="29">
        <f>H48*1.08</f>
        <v>0</v>
      </c>
      <c r="K48" s="29">
        <f>H48*G48</f>
        <v>0</v>
      </c>
      <c r="L48" s="29">
        <f>M48-K48</f>
        <v>0</v>
      </c>
      <c r="M48" s="29">
        <f>J48*G48</f>
        <v>0</v>
      </c>
      <c r="N48" s="28"/>
      <c r="O48" s="28" t="s">
        <v>56</v>
      </c>
    </row>
    <row r="49" spans="1:15" s="9" customFormat="1" ht="60">
      <c r="A49" s="28">
        <v>2</v>
      </c>
      <c r="B49" s="61" t="s">
        <v>123</v>
      </c>
      <c r="C49" s="50" t="s">
        <v>85</v>
      </c>
      <c r="D49" s="51"/>
      <c r="E49" s="28"/>
      <c r="F49" s="28" t="s">
        <v>11</v>
      </c>
      <c r="G49" s="28">
        <v>300</v>
      </c>
      <c r="H49" s="29">
        <v>0</v>
      </c>
      <c r="I49" s="30">
        <v>0.08</v>
      </c>
      <c r="J49" s="29">
        <f t="shared" ref="J49:J50" si="12">H49*1.08</f>
        <v>0</v>
      </c>
      <c r="K49" s="29">
        <f t="shared" ref="K49:K50" si="13">H49*G49</f>
        <v>0</v>
      </c>
      <c r="L49" s="29">
        <f t="shared" ref="L49:L51" si="14">M49-K49</f>
        <v>0</v>
      </c>
      <c r="M49" s="29">
        <f t="shared" ref="M49:M50" si="15">J49*G49</f>
        <v>0</v>
      </c>
      <c r="N49" s="28"/>
      <c r="O49" s="28" t="s">
        <v>98</v>
      </c>
    </row>
    <row r="50" spans="1:15" s="9" customFormat="1" ht="75">
      <c r="A50" s="28">
        <v>3</v>
      </c>
      <c r="B50" s="61" t="s">
        <v>34</v>
      </c>
      <c r="C50" s="50" t="s">
        <v>85</v>
      </c>
      <c r="D50" s="51"/>
      <c r="E50" s="28"/>
      <c r="F50" s="28" t="s">
        <v>11</v>
      </c>
      <c r="G50" s="28">
        <v>300</v>
      </c>
      <c r="H50" s="29">
        <v>0</v>
      </c>
      <c r="I50" s="30">
        <v>0.08</v>
      </c>
      <c r="J50" s="29">
        <f t="shared" si="12"/>
        <v>0</v>
      </c>
      <c r="K50" s="29">
        <f t="shared" si="13"/>
        <v>0</v>
      </c>
      <c r="L50" s="29">
        <f t="shared" si="14"/>
        <v>0</v>
      </c>
      <c r="M50" s="29">
        <f t="shared" si="15"/>
        <v>0</v>
      </c>
      <c r="N50" s="28"/>
      <c r="O50" s="28" t="s">
        <v>98</v>
      </c>
    </row>
    <row r="51" spans="1:15" s="9" customFormat="1" ht="15.75">
      <c r="B51" s="11"/>
      <c r="C51" s="11"/>
      <c r="D51" s="12"/>
      <c r="E51" s="12"/>
      <c r="F51" s="13"/>
      <c r="G51" s="14"/>
      <c r="H51" s="38" t="s">
        <v>52</v>
      </c>
      <c r="I51" s="15"/>
      <c r="J51" s="16"/>
      <c r="K51" s="33">
        <f>SUM(K48:K50)</f>
        <v>0</v>
      </c>
      <c r="L51" s="29">
        <f t="shared" si="14"/>
        <v>0</v>
      </c>
      <c r="M51" s="33">
        <f>SUM(M48:M50)</f>
        <v>0</v>
      </c>
      <c r="N51" s="12"/>
      <c r="O51" s="13"/>
    </row>
    <row r="52" spans="1:15" s="9" customFormat="1" ht="15.75">
      <c r="B52" s="39" t="s">
        <v>33</v>
      </c>
      <c r="C52" s="11"/>
      <c r="D52" s="12"/>
      <c r="E52" s="12"/>
      <c r="F52" s="13"/>
      <c r="G52" s="14"/>
      <c r="H52" s="15"/>
      <c r="I52" s="15"/>
      <c r="J52" s="16"/>
      <c r="K52" s="15"/>
      <c r="L52" s="15"/>
      <c r="M52" s="15"/>
      <c r="N52" s="12"/>
      <c r="O52" s="13"/>
    </row>
    <row r="53" spans="1:15" s="9" customFormat="1" ht="78.75">
      <c r="A53" s="35" t="s">
        <v>58</v>
      </c>
      <c r="B53" s="35" t="s">
        <v>0</v>
      </c>
      <c r="C53" s="35" t="s">
        <v>53</v>
      </c>
      <c r="D53" s="17" t="s">
        <v>140</v>
      </c>
      <c r="E53" s="17" t="s">
        <v>54</v>
      </c>
      <c r="F53" s="17" t="s">
        <v>59</v>
      </c>
      <c r="G53" s="17" t="s">
        <v>2</v>
      </c>
      <c r="H53" s="19" t="s">
        <v>3</v>
      </c>
      <c r="I53" s="20" t="s">
        <v>4</v>
      </c>
      <c r="J53" s="19" t="s">
        <v>5</v>
      </c>
      <c r="K53" s="21" t="s">
        <v>6</v>
      </c>
      <c r="L53" s="22" t="s">
        <v>7</v>
      </c>
      <c r="M53" s="21" t="s">
        <v>8</v>
      </c>
      <c r="N53" s="17" t="s">
        <v>1</v>
      </c>
      <c r="O53" s="23" t="s">
        <v>55</v>
      </c>
    </row>
    <row r="54" spans="1:15" s="9" customFormat="1" ht="75">
      <c r="A54" s="28">
        <v>1</v>
      </c>
      <c r="B54" s="49" t="s">
        <v>61</v>
      </c>
      <c r="C54" s="62" t="s">
        <v>101</v>
      </c>
      <c r="D54" s="32"/>
      <c r="E54" s="28"/>
      <c r="F54" s="28" t="s">
        <v>57</v>
      </c>
      <c r="G54" s="28">
        <v>300000</v>
      </c>
      <c r="H54" s="29">
        <v>0</v>
      </c>
      <c r="I54" s="30">
        <v>0.08</v>
      </c>
      <c r="J54" s="29">
        <f>H54*1.08</f>
        <v>0</v>
      </c>
      <c r="K54" s="63">
        <f>H54*G54</f>
        <v>0</v>
      </c>
      <c r="L54" s="64">
        <f>M54-K54</f>
        <v>0</v>
      </c>
      <c r="M54" s="64">
        <f>J54*G54</f>
        <v>0</v>
      </c>
      <c r="N54" s="28"/>
      <c r="O54" s="28" t="s">
        <v>98</v>
      </c>
    </row>
    <row r="55" spans="1:15" s="9" customFormat="1" ht="75">
      <c r="A55" s="28">
        <v>2</v>
      </c>
      <c r="B55" s="49" t="s">
        <v>62</v>
      </c>
      <c r="C55" s="62" t="s">
        <v>101</v>
      </c>
      <c r="D55" s="32"/>
      <c r="E55" s="28"/>
      <c r="F55" s="28" t="s">
        <v>57</v>
      </c>
      <c r="G55" s="28">
        <v>230000</v>
      </c>
      <c r="H55" s="29">
        <v>0</v>
      </c>
      <c r="I55" s="30">
        <v>0.08</v>
      </c>
      <c r="J55" s="29">
        <f t="shared" ref="J55:J60" si="16">H55*1.08</f>
        <v>0</v>
      </c>
      <c r="K55" s="63">
        <f t="shared" ref="K55:K60" si="17">H55*G55</f>
        <v>0</v>
      </c>
      <c r="L55" s="64">
        <f t="shared" ref="L55:L61" si="18">M55-K55</f>
        <v>0</v>
      </c>
      <c r="M55" s="64">
        <f t="shared" ref="M55:M60" si="19">J55*G55</f>
        <v>0</v>
      </c>
      <c r="N55" s="28"/>
      <c r="O55" s="28" t="s">
        <v>98</v>
      </c>
    </row>
    <row r="56" spans="1:15" s="9" customFormat="1" ht="75">
      <c r="A56" s="28">
        <v>3</v>
      </c>
      <c r="B56" s="49" t="s">
        <v>63</v>
      </c>
      <c r="C56" s="62" t="s">
        <v>101</v>
      </c>
      <c r="D56" s="32"/>
      <c r="E56" s="28"/>
      <c r="F56" s="28" t="s">
        <v>57</v>
      </c>
      <c r="G56" s="28">
        <v>100000</v>
      </c>
      <c r="H56" s="29">
        <v>0</v>
      </c>
      <c r="I56" s="30">
        <v>0.08</v>
      </c>
      <c r="J56" s="29">
        <f t="shared" si="16"/>
        <v>0</v>
      </c>
      <c r="K56" s="63">
        <f t="shared" si="17"/>
        <v>0</v>
      </c>
      <c r="L56" s="64">
        <f t="shared" si="18"/>
        <v>0</v>
      </c>
      <c r="M56" s="64">
        <f t="shared" si="19"/>
        <v>0</v>
      </c>
      <c r="N56" s="28"/>
      <c r="O56" s="28" t="s">
        <v>98</v>
      </c>
    </row>
    <row r="57" spans="1:15" s="9" customFormat="1" ht="45">
      <c r="A57" s="28">
        <v>4</v>
      </c>
      <c r="B57" s="49" t="s">
        <v>124</v>
      </c>
      <c r="C57" s="65"/>
      <c r="D57" s="28"/>
      <c r="E57" s="28"/>
      <c r="F57" s="28" t="s">
        <v>57</v>
      </c>
      <c r="G57" s="28">
        <v>500</v>
      </c>
      <c r="H57" s="29">
        <v>0</v>
      </c>
      <c r="I57" s="30">
        <v>0.08</v>
      </c>
      <c r="J57" s="29">
        <f t="shared" si="16"/>
        <v>0</v>
      </c>
      <c r="K57" s="63">
        <f t="shared" si="17"/>
        <v>0</v>
      </c>
      <c r="L57" s="64">
        <f t="shared" si="18"/>
        <v>0</v>
      </c>
      <c r="M57" s="64">
        <f t="shared" si="19"/>
        <v>0</v>
      </c>
      <c r="N57" s="28"/>
      <c r="O57" s="28" t="s">
        <v>83</v>
      </c>
    </row>
    <row r="58" spans="1:15" s="9" customFormat="1" ht="45">
      <c r="A58" s="28">
        <v>5</v>
      </c>
      <c r="B58" s="49" t="s">
        <v>64</v>
      </c>
      <c r="C58" s="61" t="s">
        <v>102</v>
      </c>
      <c r="D58" s="32"/>
      <c r="E58" s="28"/>
      <c r="F58" s="28" t="s">
        <v>57</v>
      </c>
      <c r="G58" s="28">
        <v>2000</v>
      </c>
      <c r="H58" s="29">
        <v>0</v>
      </c>
      <c r="I58" s="30">
        <v>0.08</v>
      </c>
      <c r="J58" s="29">
        <f t="shared" si="16"/>
        <v>0</v>
      </c>
      <c r="K58" s="63">
        <f t="shared" si="17"/>
        <v>0</v>
      </c>
      <c r="L58" s="64">
        <f t="shared" si="18"/>
        <v>0</v>
      </c>
      <c r="M58" s="64">
        <f t="shared" si="19"/>
        <v>0</v>
      </c>
      <c r="N58" s="28"/>
      <c r="O58" s="28" t="s">
        <v>98</v>
      </c>
    </row>
    <row r="59" spans="1:15" s="9" customFormat="1" ht="45">
      <c r="A59" s="28">
        <v>6</v>
      </c>
      <c r="B59" s="49" t="s">
        <v>65</v>
      </c>
      <c r="C59" s="61" t="s">
        <v>102</v>
      </c>
      <c r="D59" s="32"/>
      <c r="E59" s="28"/>
      <c r="F59" s="28" t="s">
        <v>57</v>
      </c>
      <c r="G59" s="28">
        <v>1500</v>
      </c>
      <c r="H59" s="29">
        <v>0</v>
      </c>
      <c r="I59" s="30">
        <v>0.08</v>
      </c>
      <c r="J59" s="29">
        <f t="shared" si="16"/>
        <v>0</v>
      </c>
      <c r="K59" s="63">
        <f t="shared" si="17"/>
        <v>0</v>
      </c>
      <c r="L59" s="64">
        <f t="shared" si="18"/>
        <v>0</v>
      </c>
      <c r="M59" s="64">
        <f t="shared" si="19"/>
        <v>0</v>
      </c>
      <c r="N59" s="28"/>
      <c r="O59" s="28" t="s">
        <v>98</v>
      </c>
    </row>
    <row r="60" spans="1:15" s="9" customFormat="1" ht="45">
      <c r="A60" s="28">
        <v>7</v>
      </c>
      <c r="B60" s="49" t="s">
        <v>66</v>
      </c>
      <c r="C60" s="61" t="s">
        <v>102</v>
      </c>
      <c r="D60" s="32"/>
      <c r="E60" s="28"/>
      <c r="F60" s="28" t="s">
        <v>57</v>
      </c>
      <c r="G60" s="28">
        <v>2000</v>
      </c>
      <c r="H60" s="29">
        <v>0</v>
      </c>
      <c r="I60" s="30">
        <v>0.08</v>
      </c>
      <c r="J60" s="29">
        <f t="shared" si="16"/>
        <v>0</v>
      </c>
      <c r="K60" s="63">
        <f t="shared" si="17"/>
        <v>0</v>
      </c>
      <c r="L60" s="64">
        <f t="shared" si="18"/>
        <v>0</v>
      </c>
      <c r="M60" s="64">
        <f t="shared" si="19"/>
        <v>0</v>
      </c>
      <c r="N60" s="28"/>
      <c r="O60" s="28" t="s">
        <v>98</v>
      </c>
    </row>
    <row r="61" spans="1:15" s="9" customFormat="1" ht="15.75">
      <c r="B61" s="11"/>
      <c r="C61" s="11"/>
      <c r="D61" s="12"/>
      <c r="E61" s="12"/>
      <c r="F61" s="13"/>
      <c r="G61" s="14"/>
      <c r="H61" s="38" t="s">
        <v>52</v>
      </c>
      <c r="I61" s="15"/>
      <c r="J61" s="16"/>
      <c r="K61" s="66">
        <f>SUM(K54:K60)</f>
        <v>0</v>
      </c>
      <c r="L61" s="64">
        <f t="shared" si="18"/>
        <v>0</v>
      </c>
      <c r="M61" s="66">
        <f>SUM(M54:M60)</f>
        <v>0</v>
      </c>
      <c r="N61" s="12"/>
      <c r="O61" s="13"/>
    </row>
    <row r="62" spans="1:15" s="9" customFormat="1" ht="15.75">
      <c r="B62" s="39" t="s">
        <v>35</v>
      </c>
      <c r="C62" s="11"/>
      <c r="D62" s="12"/>
      <c r="E62" s="12"/>
      <c r="F62" s="13"/>
      <c r="G62" s="14"/>
      <c r="H62" s="15"/>
      <c r="I62" s="15"/>
      <c r="J62" s="16"/>
      <c r="K62" s="15"/>
      <c r="L62" s="15"/>
      <c r="M62" s="15"/>
      <c r="N62" s="12"/>
      <c r="O62" s="13"/>
    </row>
    <row r="63" spans="1:15" s="9" customFormat="1" ht="78.75">
      <c r="A63" s="35" t="s">
        <v>58</v>
      </c>
      <c r="B63" s="35" t="s">
        <v>0</v>
      </c>
      <c r="C63" s="35" t="s">
        <v>53</v>
      </c>
      <c r="D63" s="17" t="s">
        <v>140</v>
      </c>
      <c r="E63" s="17" t="s">
        <v>54</v>
      </c>
      <c r="F63" s="17" t="s">
        <v>59</v>
      </c>
      <c r="G63" s="17" t="s">
        <v>2</v>
      </c>
      <c r="H63" s="19" t="s">
        <v>3</v>
      </c>
      <c r="I63" s="20" t="s">
        <v>4</v>
      </c>
      <c r="J63" s="19" t="s">
        <v>5</v>
      </c>
      <c r="K63" s="21" t="s">
        <v>6</v>
      </c>
      <c r="L63" s="22" t="s">
        <v>7</v>
      </c>
      <c r="M63" s="21" t="s">
        <v>8</v>
      </c>
      <c r="N63" s="17" t="s">
        <v>1</v>
      </c>
      <c r="O63" s="23" t="s">
        <v>55</v>
      </c>
    </row>
    <row r="64" spans="1:15" s="9" customFormat="1" ht="30">
      <c r="A64" s="36">
        <v>1</v>
      </c>
      <c r="B64" s="26" t="s">
        <v>67</v>
      </c>
      <c r="C64" s="31" t="s">
        <v>103</v>
      </c>
      <c r="D64" s="32"/>
      <c r="E64" s="28"/>
      <c r="F64" s="28" t="s">
        <v>11</v>
      </c>
      <c r="G64" s="28">
        <v>30000</v>
      </c>
      <c r="H64" s="29">
        <v>0</v>
      </c>
      <c r="I64" s="30">
        <v>0.08</v>
      </c>
      <c r="J64" s="29">
        <f>H64*1.08</f>
        <v>0</v>
      </c>
      <c r="K64" s="63">
        <f>H64*G64</f>
        <v>0</v>
      </c>
      <c r="L64" s="64">
        <f>M64-K64</f>
        <v>0</v>
      </c>
      <c r="M64" s="64">
        <f>J64*G64</f>
        <v>0</v>
      </c>
      <c r="N64" s="28"/>
      <c r="O64" s="28" t="s">
        <v>98</v>
      </c>
    </row>
    <row r="65" spans="1:15" s="9" customFormat="1" ht="30">
      <c r="A65" s="36">
        <v>2</v>
      </c>
      <c r="B65" s="26" t="s">
        <v>39</v>
      </c>
      <c r="C65" s="31" t="s">
        <v>103</v>
      </c>
      <c r="D65" s="32"/>
      <c r="E65" s="28"/>
      <c r="F65" s="28" t="s">
        <v>11</v>
      </c>
      <c r="G65" s="28">
        <v>30000</v>
      </c>
      <c r="H65" s="29">
        <v>0</v>
      </c>
      <c r="I65" s="30">
        <v>0.08</v>
      </c>
      <c r="J65" s="29">
        <f t="shared" ref="J65:J71" si="20">H65*1.08</f>
        <v>0</v>
      </c>
      <c r="K65" s="63">
        <f t="shared" ref="K65:K71" si="21">H65*G65</f>
        <v>0</v>
      </c>
      <c r="L65" s="64">
        <f t="shared" ref="L65:L72" si="22">M65-K65</f>
        <v>0</v>
      </c>
      <c r="M65" s="64">
        <f t="shared" ref="M65:M71" si="23">J65*G65</f>
        <v>0</v>
      </c>
      <c r="N65" s="28"/>
      <c r="O65" s="28" t="s">
        <v>98</v>
      </c>
    </row>
    <row r="66" spans="1:15" s="9" customFormat="1" ht="30">
      <c r="A66" s="36">
        <v>3</v>
      </c>
      <c r="B66" s="26" t="s">
        <v>68</v>
      </c>
      <c r="C66" s="31" t="s">
        <v>103</v>
      </c>
      <c r="D66" s="32"/>
      <c r="E66" s="28"/>
      <c r="F66" s="28" t="s">
        <v>11</v>
      </c>
      <c r="G66" s="28">
        <v>30000</v>
      </c>
      <c r="H66" s="29">
        <v>0</v>
      </c>
      <c r="I66" s="30">
        <v>0.08</v>
      </c>
      <c r="J66" s="29">
        <f t="shared" si="20"/>
        <v>0</v>
      </c>
      <c r="K66" s="63">
        <f t="shared" si="21"/>
        <v>0</v>
      </c>
      <c r="L66" s="64">
        <f t="shared" si="22"/>
        <v>0</v>
      </c>
      <c r="M66" s="64">
        <f t="shared" si="23"/>
        <v>0</v>
      </c>
      <c r="N66" s="28"/>
      <c r="O66" s="28" t="s">
        <v>99</v>
      </c>
    </row>
    <row r="67" spans="1:15" s="9" customFormat="1" ht="30">
      <c r="A67" s="36">
        <v>4</v>
      </c>
      <c r="B67" s="26" t="s">
        <v>69</v>
      </c>
      <c r="C67" s="31" t="s">
        <v>103</v>
      </c>
      <c r="D67" s="32"/>
      <c r="E67" s="28"/>
      <c r="F67" s="28" t="s">
        <v>11</v>
      </c>
      <c r="G67" s="28">
        <v>20000</v>
      </c>
      <c r="H67" s="29">
        <v>0</v>
      </c>
      <c r="I67" s="30">
        <v>0.08</v>
      </c>
      <c r="J67" s="29">
        <f t="shared" si="20"/>
        <v>0</v>
      </c>
      <c r="K67" s="63">
        <f t="shared" si="21"/>
        <v>0</v>
      </c>
      <c r="L67" s="64">
        <f t="shared" si="22"/>
        <v>0</v>
      </c>
      <c r="M67" s="64">
        <f t="shared" si="23"/>
        <v>0</v>
      </c>
      <c r="N67" s="28"/>
      <c r="O67" s="28" t="s">
        <v>99</v>
      </c>
    </row>
    <row r="68" spans="1:15" s="9" customFormat="1" ht="30">
      <c r="A68" s="36">
        <v>5</v>
      </c>
      <c r="B68" s="26" t="s">
        <v>70</v>
      </c>
      <c r="C68" s="31" t="s">
        <v>103</v>
      </c>
      <c r="D68" s="32"/>
      <c r="E68" s="28"/>
      <c r="F68" s="28" t="s">
        <v>11</v>
      </c>
      <c r="G68" s="28">
        <v>10000</v>
      </c>
      <c r="H68" s="29">
        <v>0</v>
      </c>
      <c r="I68" s="30">
        <v>0.08</v>
      </c>
      <c r="J68" s="29">
        <f t="shared" si="20"/>
        <v>0</v>
      </c>
      <c r="K68" s="63">
        <f t="shared" si="21"/>
        <v>0</v>
      </c>
      <c r="L68" s="64">
        <f t="shared" si="22"/>
        <v>0</v>
      </c>
      <c r="M68" s="64">
        <f t="shared" si="23"/>
        <v>0</v>
      </c>
      <c r="N68" s="28"/>
      <c r="O68" s="28" t="s">
        <v>99</v>
      </c>
    </row>
    <row r="69" spans="1:15" s="9" customFormat="1" ht="30">
      <c r="A69" s="36">
        <v>6</v>
      </c>
      <c r="B69" s="26" t="s">
        <v>40</v>
      </c>
      <c r="C69" s="31" t="s">
        <v>103</v>
      </c>
      <c r="D69" s="32"/>
      <c r="E69" s="28"/>
      <c r="F69" s="28" t="s">
        <v>11</v>
      </c>
      <c r="G69" s="28">
        <v>14000</v>
      </c>
      <c r="H69" s="29">
        <v>0</v>
      </c>
      <c r="I69" s="30">
        <v>0.08</v>
      </c>
      <c r="J69" s="29">
        <f t="shared" si="20"/>
        <v>0</v>
      </c>
      <c r="K69" s="63">
        <f t="shared" si="21"/>
        <v>0</v>
      </c>
      <c r="L69" s="64">
        <f t="shared" si="22"/>
        <v>0</v>
      </c>
      <c r="M69" s="64">
        <f t="shared" si="23"/>
        <v>0</v>
      </c>
      <c r="N69" s="28"/>
      <c r="O69" s="28" t="s">
        <v>99</v>
      </c>
    </row>
    <row r="70" spans="1:15" s="9" customFormat="1" ht="30">
      <c r="A70" s="36">
        <v>7</v>
      </c>
      <c r="B70" s="26" t="s">
        <v>71</v>
      </c>
      <c r="C70" s="31" t="s">
        <v>103</v>
      </c>
      <c r="D70" s="32"/>
      <c r="E70" s="28"/>
      <c r="F70" s="28" t="s">
        <v>11</v>
      </c>
      <c r="G70" s="28">
        <v>12000</v>
      </c>
      <c r="H70" s="29">
        <v>0</v>
      </c>
      <c r="I70" s="30">
        <v>0.08</v>
      </c>
      <c r="J70" s="29">
        <f t="shared" si="20"/>
        <v>0</v>
      </c>
      <c r="K70" s="63">
        <f t="shared" si="21"/>
        <v>0</v>
      </c>
      <c r="L70" s="64">
        <f t="shared" si="22"/>
        <v>0</v>
      </c>
      <c r="M70" s="64">
        <f t="shared" si="23"/>
        <v>0</v>
      </c>
      <c r="N70" s="28"/>
      <c r="O70" s="28" t="s">
        <v>99</v>
      </c>
    </row>
    <row r="71" spans="1:15" s="9" customFormat="1" ht="30">
      <c r="A71" s="36">
        <v>8</v>
      </c>
      <c r="B71" s="26" t="s">
        <v>72</v>
      </c>
      <c r="C71" s="31" t="s">
        <v>103</v>
      </c>
      <c r="D71" s="32"/>
      <c r="E71" s="28"/>
      <c r="F71" s="28" t="s">
        <v>11</v>
      </c>
      <c r="G71" s="28">
        <v>5000</v>
      </c>
      <c r="H71" s="29">
        <v>0</v>
      </c>
      <c r="I71" s="30">
        <v>0.08</v>
      </c>
      <c r="J71" s="29">
        <f t="shared" si="20"/>
        <v>0</v>
      </c>
      <c r="K71" s="63">
        <f t="shared" si="21"/>
        <v>0</v>
      </c>
      <c r="L71" s="64">
        <f t="shared" si="22"/>
        <v>0</v>
      </c>
      <c r="M71" s="64">
        <f t="shared" si="23"/>
        <v>0</v>
      </c>
      <c r="N71" s="28"/>
      <c r="O71" s="28" t="s">
        <v>99</v>
      </c>
    </row>
    <row r="72" spans="1:15" s="9" customFormat="1" ht="15.75">
      <c r="B72" s="11"/>
      <c r="C72" s="11"/>
      <c r="D72" s="12"/>
      <c r="E72" s="12"/>
      <c r="F72" s="13"/>
      <c r="G72" s="14"/>
      <c r="H72" s="38" t="s">
        <v>52</v>
      </c>
      <c r="I72" s="15"/>
      <c r="J72" s="16"/>
      <c r="K72" s="66">
        <f>SUM(K64:K71)</f>
        <v>0</v>
      </c>
      <c r="L72" s="64">
        <f t="shared" si="22"/>
        <v>0</v>
      </c>
      <c r="M72" s="66">
        <f>SUM(M64:M71)</f>
        <v>0</v>
      </c>
      <c r="N72" s="12"/>
      <c r="O72" s="13"/>
    </row>
    <row r="73" spans="1:15" s="1" customFormat="1" ht="15.75">
      <c r="A73" s="67"/>
      <c r="B73" s="39" t="s">
        <v>36</v>
      </c>
      <c r="C73" s="6"/>
      <c r="D73" s="8"/>
      <c r="E73" s="8"/>
      <c r="F73" s="2"/>
      <c r="G73" s="3"/>
      <c r="H73" s="4"/>
      <c r="I73" s="4"/>
      <c r="J73" s="5"/>
      <c r="K73" s="4"/>
      <c r="L73" s="4"/>
      <c r="M73" s="4"/>
      <c r="N73" s="8"/>
      <c r="O73" s="2"/>
    </row>
    <row r="74" spans="1:15" s="1" customFormat="1" ht="78.75">
      <c r="A74" s="35" t="s">
        <v>58</v>
      </c>
      <c r="B74" s="35" t="s">
        <v>0</v>
      </c>
      <c r="C74" s="35" t="s">
        <v>53</v>
      </c>
      <c r="D74" s="17" t="s">
        <v>140</v>
      </c>
      <c r="E74" s="17" t="s">
        <v>54</v>
      </c>
      <c r="F74" s="17" t="s">
        <v>59</v>
      </c>
      <c r="G74" s="17" t="s">
        <v>2</v>
      </c>
      <c r="H74" s="19" t="s">
        <v>3</v>
      </c>
      <c r="I74" s="20" t="s">
        <v>4</v>
      </c>
      <c r="J74" s="19" t="s">
        <v>5</v>
      </c>
      <c r="K74" s="21" t="s">
        <v>6</v>
      </c>
      <c r="L74" s="22" t="s">
        <v>7</v>
      </c>
      <c r="M74" s="21" t="s">
        <v>8</v>
      </c>
      <c r="N74" s="17" t="s">
        <v>1</v>
      </c>
      <c r="O74" s="23" t="s">
        <v>55</v>
      </c>
    </row>
    <row r="75" spans="1:15" s="1" customFormat="1" ht="90">
      <c r="A75" s="28">
        <v>1</v>
      </c>
      <c r="B75" s="49" t="s">
        <v>42</v>
      </c>
      <c r="C75" s="62" t="s">
        <v>125</v>
      </c>
      <c r="D75" s="32"/>
      <c r="E75" s="32"/>
      <c r="F75" s="28" t="s">
        <v>11</v>
      </c>
      <c r="G75" s="28">
        <v>4000</v>
      </c>
      <c r="H75" s="29">
        <v>0</v>
      </c>
      <c r="I75" s="30">
        <v>0.08</v>
      </c>
      <c r="J75" s="29">
        <f>H75*1.08</f>
        <v>0</v>
      </c>
      <c r="K75" s="63">
        <f>H75*G75</f>
        <v>0</v>
      </c>
      <c r="L75" s="64">
        <f>M75-K75</f>
        <v>0</v>
      </c>
      <c r="M75" s="64">
        <f>J75*G75</f>
        <v>0</v>
      </c>
      <c r="N75" s="28"/>
      <c r="O75" s="28" t="s">
        <v>99</v>
      </c>
    </row>
    <row r="76" spans="1:15" s="1" customFormat="1" ht="90">
      <c r="A76" s="28">
        <v>2</v>
      </c>
      <c r="B76" s="49" t="s">
        <v>43</v>
      </c>
      <c r="C76" s="62" t="s">
        <v>125</v>
      </c>
      <c r="D76" s="32"/>
      <c r="E76" s="28"/>
      <c r="F76" s="28" t="s">
        <v>11</v>
      </c>
      <c r="G76" s="28">
        <v>3000</v>
      </c>
      <c r="H76" s="29">
        <v>0</v>
      </c>
      <c r="I76" s="30">
        <v>0.08</v>
      </c>
      <c r="J76" s="29">
        <f t="shared" ref="J76:J81" si="24">H76*1.08</f>
        <v>0</v>
      </c>
      <c r="K76" s="63">
        <f t="shared" ref="K76:K81" si="25">H76*G76</f>
        <v>0</v>
      </c>
      <c r="L76" s="64">
        <f t="shared" ref="L76:L82" si="26">M76-K76</f>
        <v>0</v>
      </c>
      <c r="M76" s="64">
        <f t="shared" ref="M76:M81" si="27">J76*G76</f>
        <v>0</v>
      </c>
      <c r="N76" s="28"/>
      <c r="O76" s="28" t="s">
        <v>99</v>
      </c>
    </row>
    <row r="77" spans="1:15" s="1" customFormat="1" ht="90">
      <c r="A77" s="28">
        <v>3</v>
      </c>
      <c r="B77" s="49" t="s">
        <v>126</v>
      </c>
      <c r="C77" s="62" t="s">
        <v>125</v>
      </c>
      <c r="D77" s="32"/>
      <c r="E77" s="28"/>
      <c r="F77" s="28" t="s">
        <v>11</v>
      </c>
      <c r="G77" s="28">
        <v>1000</v>
      </c>
      <c r="H77" s="29">
        <v>0</v>
      </c>
      <c r="I77" s="30">
        <v>0.08</v>
      </c>
      <c r="J77" s="29">
        <f t="shared" si="24"/>
        <v>0</v>
      </c>
      <c r="K77" s="63">
        <f t="shared" si="25"/>
        <v>0</v>
      </c>
      <c r="L77" s="64">
        <f t="shared" si="26"/>
        <v>0</v>
      </c>
      <c r="M77" s="64">
        <f t="shared" si="27"/>
        <v>0</v>
      </c>
      <c r="N77" s="28"/>
      <c r="O77" s="28" t="s">
        <v>98</v>
      </c>
    </row>
    <row r="78" spans="1:15" s="1" customFormat="1" ht="90">
      <c r="A78" s="28">
        <v>4</v>
      </c>
      <c r="B78" s="49" t="s">
        <v>127</v>
      </c>
      <c r="C78" s="62" t="s">
        <v>125</v>
      </c>
      <c r="D78" s="32"/>
      <c r="E78" s="28"/>
      <c r="F78" s="28" t="s">
        <v>11</v>
      </c>
      <c r="G78" s="28">
        <v>2000</v>
      </c>
      <c r="H78" s="29">
        <v>0</v>
      </c>
      <c r="I78" s="30">
        <v>0.08</v>
      </c>
      <c r="J78" s="29">
        <f t="shared" si="24"/>
        <v>0</v>
      </c>
      <c r="K78" s="63">
        <f t="shared" si="25"/>
        <v>0</v>
      </c>
      <c r="L78" s="64">
        <f t="shared" si="26"/>
        <v>0</v>
      </c>
      <c r="M78" s="64">
        <f t="shared" si="27"/>
        <v>0</v>
      </c>
      <c r="N78" s="28"/>
      <c r="O78" s="28" t="s">
        <v>98</v>
      </c>
    </row>
    <row r="79" spans="1:15" s="1" customFormat="1" ht="90">
      <c r="A79" s="28">
        <v>5</v>
      </c>
      <c r="B79" s="49" t="s">
        <v>73</v>
      </c>
      <c r="C79" s="62" t="s">
        <v>125</v>
      </c>
      <c r="D79" s="32"/>
      <c r="E79" s="28"/>
      <c r="F79" s="28" t="s">
        <v>11</v>
      </c>
      <c r="G79" s="28">
        <v>800</v>
      </c>
      <c r="H79" s="29">
        <v>0</v>
      </c>
      <c r="I79" s="30">
        <v>0.08</v>
      </c>
      <c r="J79" s="29">
        <f t="shared" si="24"/>
        <v>0</v>
      </c>
      <c r="K79" s="63">
        <f t="shared" si="25"/>
        <v>0</v>
      </c>
      <c r="L79" s="64">
        <f t="shared" si="26"/>
        <v>0</v>
      </c>
      <c r="M79" s="64">
        <f t="shared" si="27"/>
        <v>0</v>
      </c>
      <c r="N79" s="28"/>
      <c r="O79" s="28" t="s">
        <v>98</v>
      </c>
    </row>
    <row r="80" spans="1:15" s="1" customFormat="1" ht="90">
      <c r="A80" s="28">
        <v>6</v>
      </c>
      <c r="B80" s="49" t="s">
        <v>74</v>
      </c>
      <c r="C80" s="62" t="s">
        <v>125</v>
      </c>
      <c r="D80" s="32"/>
      <c r="E80" s="28"/>
      <c r="F80" s="28" t="s">
        <v>11</v>
      </c>
      <c r="G80" s="28">
        <v>120</v>
      </c>
      <c r="H80" s="29">
        <v>0</v>
      </c>
      <c r="I80" s="30">
        <v>0.08</v>
      </c>
      <c r="J80" s="29">
        <f t="shared" si="24"/>
        <v>0</v>
      </c>
      <c r="K80" s="63">
        <f t="shared" si="25"/>
        <v>0</v>
      </c>
      <c r="L80" s="64">
        <f t="shared" si="26"/>
        <v>0</v>
      </c>
      <c r="M80" s="64">
        <f t="shared" si="27"/>
        <v>0</v>
      </c>
      <c r="N80" s="28"/>
      <c r="O80" s="28" t="s">
        <v>83</v>
      </c>
    </row>
    <row r="81" spans="1:15" s="1" customFormat="1">
      <c r="A81" s="28">
        <v>7</v>
      </c>
      <c r="B81" s="49" t="s">
        <v>44</v>
      </c>
      <c r="C81" s="65"/>
      <c r="D81" s="28"/>
      <c r="E81" s="28"/>
      <c r="F81" s="28" t="s">
        <v>19</v>
      </c>
      <c r="G81" s="28">
        <v>250</v>
      </c>
      <c r="H81" s="29">
        <v>0</v>
      </c>
      <c r="I81" s="30">
        <v>0.08</v>
      </c>
      <c r="J81" s="29">
        <f t="shared" si="24"/>
        <v>0</v>
      </c>
      <c r="K81" s="63">
        <f t="shared" si="25"/>
        <v>0</v>
      </c>
      <c r="L81" s="64">
        <f t="shared" si="26"/>
        <v>0</v>
      </c>
      <c r="M81" s="64">
        <f t="shared" si="27"/>
        <v>0</v>
      </c>
      <c r="N81" s="28"/>
      <c r="O81" s="28" t="s">
        <v>83</v>
      </c>
    </row>
    <row r="82" spans="1:15" s="1" customFormat="1" ht="15.75">
      <c r="A82" s="9"/>
      <c r="B82" s="11"/>
      <c r="C82" s="11"/>
      <c r="D82" s="12"/>
      <c r="E82" s="12"/>
      <c r="F82" s="13"/>
      <c r="G82" s="14"/>
      <c r="H82" s="38" t="s">
        <v>52</v>
      </c>
      <c r="I82" s="15"/>
      <c r="J82" s="16"/>
      <c r="K82" s="33">
        <f>SUM(K75:K81)</f>
        <v>0</v>
      </c>
      <c r="L82" s="64">
        <f t="shared" si="26"/>
        <v>0</v>
      </c>
      <c r="M82" s="33">
        <f>SUM(M75:M81)</f>
        <v>0</v>
      </c>
      <c r="N82" s="12"/>
      <c r="O82" s="13"/>
    </row>
    <row r="83" spans="1:15" s="9" customFormat="1" ht="15.75">
      <c r="B83" s="39" t="s">
        <v>38</v>
      </c>
      <c r="C83" s="11"/>
      <c r="D83" s="12"/>
      <c r="E83" s="12"/>
      <c r="F83" s="13"/>
      <c r="G83" s="14"/>
      <c r="H83" s="15"/>
      <c r="I83" s="15"/>
      <c r="J83" s="16"/>
      <c r="K83" s="15"/>
      <c r="L83" s="15"/>
      <c r="M83" s="15"/>
      <c r="N83" s="12"/>
      <c r="O83" s="13"/>
    </row>
    <row r="84" spans="1:15" s="9" customFormat="1" ht="78.75">
      <c r="A84" s="35" t="s">
        <v>58</v>
      </c>
      <c r="B84" s="35" t="s">
        <v>0</v>
      </c>
      <c r="C84" s="35" t="s">
        <v>53</v>
      </c>
      <c r="D84" s="17" t="s">
        <v>140</v>
      </c>
      <c r="E84" s="17" t="s">
        <v>54</v>
      </c>
      <c r="F84" s="17" t="s">
        <v>59</v>
      </c>
      <c r="G84" s="17" t="s">
        <v>2</v>
      </c>
      <c r="H84" s="19" t="s">
        <v>3</v>
      </c>
      <c r="I84" s="20" t="s">
        <v>4</v>
      </c>
      <c r="J84" s="19" t="s">
        <v>5</v>
      </c>
      <c r="K84" s="21" t="s">
        <v>6</v>
      </c>
      <c r="L84" s="22" t="s">
        <v>7</v>
      </c>
      <c r="M84" s="21" t="s">
        <v>8</v>
      </c>
      <c r="N84" s="17" t="s">
        <v>1</v>
      </c>
      <c r="O84" s="23" t="s">
        <v>55</v>
      </c>
    </row>
    <row r="85" spans="1:15" s="9" customFormat="1" ht="105">
      <c r="A85" s="36">
        <v>1</v>
      </c>
      <c r="B85" s="49" t="s">
        <v>128</v>
      </c>
      <c r="C85" s="61" t="s">
        <v>162</v>
      </c>
      <c r="D85" s="32"/>
      <c r="E85" s="28"/>
      <c r="F85" s="28" t="s">
        <v>11</v>
      </c>
      <c r="G85" s="28">
        <v>50000</v>
      </c>
      <c r="H85" s="29">
        <v>0</v>
      </c>
      <c r="I85" s="30">
        <v>0.08</v>
      </c>
      <c r="J85" s="29">
        <f>H85*1.08</f>
        <v>0</v>
      </c>
      <c r="K85" s="29">
        <f>H85*G85</f>
        <v>0</v>
      </c>
      <c r="L85" s="29">
        <f>M85-K85</f>
        <v>0</v>
      </c>
      <c r="M85" s="29">
        <f>J85*G85</f>
        <v>0</v>
      </c>
      <c r="N85" s="28"/>
      <c r="O85" s="28" t="s">
        <v>99</v>
      </c>
    </row>
    <row r="86" spans="1:15" s="9" customFormat="1" ht="105">
      <c r="A86" s="36">
        <v>2</v>
      </c>
      <c r="B86" s="49" t="s">
        <v>129</v>
      </c>
      <c r="C86" s="61" t="s">
        <v>162</v>
      </c>
      <c r="D86" s="32"/>
      <c r="E86" s="28"/>
      <c r="F86" s="28" t="s">
        <v>11</v>
      </c>
      <c r="G86" s="28">
        <v>2500</v>
      </c>
      <c r="H86" s="29">
        <v>0</v>
      </c>
      <c r="I86" s="30">
        <v>0.08</v>
      </c>
      <c r="J86" s="29">
        <f t="shared" ref="J86:J88" si="28">H86*1.08</f>
        <v>0</v>
      </c>
      <c r="K86" s="29">
        <f t="shared" ref="K86:K88" si="29">H86*G86</f>
        <v>0</v>
      </c>
      <c r="L86" s="29">
        <f t="shared" ref="L86:L89" si="30">M86-K86</f>
        <v>0</v>
      </c>
      <c r="M86" s="29">
        <f t="shared" ref="M86:M88" si="31">J86*G86</f>
        <v>0</v>
      </c>
      <c r="N86" s="28"/>
      <c r="O86" s="28" t="s">
        <v>99</v>
      </c>
    </row>
    <row r="87" spans="1:15" s="9" customFormat="1" ht="105">
      <c r="A87" s="36">
        <v>3</v>
      </c>
      <c r="B87" s="49" t="s">
        <v>130</v>
      </c>
      <c r="C87" s="61" t="s">
        <v>163</v>
      </c>
      <c r="D87" s="32"/>
      <c r="E87" s="28"/>
      <c r="F87" s="28" t="s">
        <v>11</v>
      </c>
      <c r="G87" s="28">
        <v>1500</v>
      </c>
      <c r="H87" s="29">
        <v>0</v>
      </c>
      <c r="I87" s="30">
        <v>0.08</v>
      </c>
      <c r="J87" s="29">
        <f t="shared" si="28"/>
        <v>0</v>
      </c>
      <c r="K87" s="29">
        <f t="shared" si="29"/>
        <v>0</v>
      </c>
      <c r="L87" s="29">
        <f t="shared" si="30"/>
        <v>0</v>
      </c>
      <c r="M87" s="29">
        <f t="shared" si="31"/>
        <v>0</v>
      </c>
      <c r="N87" s="28"/>
      <c r="O87" s="28" t="s">
        <v>99</v>
      </c>
    </row>
    <row r="88" spans="1:15" s="9" customFormat="1" ht="105">
      <c r="A88" s="36">
        <v>4</v>
      </c>
      <c r="B88" s="49" t="s">
        <v>131</v>
      </c>
      <c r="C88" s="65"/>
      <c r="D88" s="28"/>
      <c r="E88" s="28"/>
      <c r="F88" s="28" t="s">
        <v>11</v>
      </c>
      <c r="G88" s="28">
        <v>500</v>
      </c>
      <c r="H88" s="29">
        <v>0</v>
      </c>
      <c r="I88" s="30">
        <v>0.08</v>
      </c>
      <c r="J88" s="29">
        <f t="shared" si="28"/>
        <v>0</v>
      </c>
      <c r="K88" s="29">
        <f t="shared" si="29"/>
        <v>0</v>
      </c>
      <c r="L88" s="29">
        <f t="shared" si="30"/>
        <v>0</v>
      </c>
      <c r="M88" s="29">
        <f t="shared" si="31"/>
        <v>0</v>
      </c>
      <c r="N88" s="28"/>
      <c r="O88" s="28" t="s">
        <v>84</v>
      </c>
    </row>
    <row r="89" spans="1:15" s="9" customFormat="1" ht="15.75">
      <c r="B89" s="11"/>
      <c r="C89" s="11"/>
      <c r="D89" s="12"/>
      <c r="E89" s="12"/>
      <c r="F89" s="13"/>
      <c r="G89" s="14"/>
      <c r="H89" s="38" t="s">
        <v>52</v>
      </c>
      <c r="I89" s="15"/>
      <c r="J89" s="16"/>
      <c r="K89" s="33">
        <f>SUM(K85:K88)</f>
        <v>0</v>
      </c>
      <c r="L89" s="29">
        <f t="shared" si="30"/>
        <v>0</v>
      </c>
      <c r="M89" s="33">
        <f>SUM(M85:M88)</f>
        <v>0</v>
      </c>
      <c r="N89" s="12"/>
      <c r="O89" s="13"/>
    </row>
    <row r="90" spans="1:15" s="9" customFormat="1" ht="15.75">
      <c r="A90" s="68"/>
      <c r="B90" s="59" t="s">
        <v>41</v>
      </c>
      <c r="C90" s="11"/>
      <c r="D90" s="12"/>
      <c r="E90" s="12"/>
      <c r="F90" s="13"/>
      <c r="G90" s="14"/>
      <c r="H90" s="15"/>
      <c r="I90" s="15"/>
      <c r="J90" s="16"/>
      <c r="K90" s="15"/>
      <c r="L90" s="15"/>
      <c r="M90" s="15"/>
      <c r="N90" s="12"/>
      <c r="O90" s="13"/>
    </row>
    <row r="91" spans="1:15" s="9" customFormat="1" ht="78.75">
      <c r="A91" s="35" t="s">
        <v>58</v>
      </c>
      <c r="B91" s="35" t="s">
        <v>0</v>
      </c>
      <c r="C91" s="69"/>
      <c r="D91" s="17" t="s">
        <v>140</v>
      </c>
      <c r="E91" s="17" t="s">
        <v>54</v>
      </c>
      <c r="F91" s="17" t="s">
        <v>59</v>
      </c>
      <c r="G91" s="17" t="s">
        <v>2</v>
      </c>
      <c r="H91" s="19" t="s">
        <v>3</v>
      </c>
      <c r="I91" s="20" t="s">
        <v>4</v>
      </c>
      <c r="J91" s="19" t="s">
        <v>5</v>
      </c>
      <c r="K91" s="21" t="s">
        <v>6</v>
      </c>
      <c r="L91" s="22" t="s">
        <v>7</v>
      </c>
      <c r="M91" s="21" t="s">
        <v>8</v>
      </c>
      <c r="N91" s="17" t="s">
        <v>1</v>
      </c>
      <c r="O91" s="23" t="s">
        <v>55</v>
      </c>
    </row>
    <row r="92" spans="1:15" s="9" customFormat="1" ht="45">
      <c r="A92" s="28">
        <v>1</v>
      </c>
      <c r="B92" s="49" t="s">
        <v>80</v>
      </c>
      <c r="C92" s="61" t="s">
        <v>79</v>
      </c>
      <c r="D92" s="32"/>
      <c r="E92" s="28"/>
      <c r="F92" s="28" t="s">
        <v>57</v>
      </c>
      <c r="G92" s="28">
        <v>80</v>
      </c>
      <c r="H92" s="29">
        <v>0</v>
      </c>
      <c r="I92" s="30">
        <v>0.08</v>
      </c>
      <c r="J92" s="29">
        <f>H92*1.08</f>
        <v>0</v>
      </c>
      <c r="K92" s="29">
        <f>H92*G92</f>
        <v>0</v>
      </c>
      <c r="L92" s="29">
        <f>M92-K92</f>
        <v>0</v>
      </c>
      <c r="M92" s="29">
        <f>J92*G92</f>
        <v>0</v>
      </c>
      <c r="N92" s="28"/>
      <c r="O92" s="28" t="s">
        <v>100</v>
      </c>
    </row>
    <row r="93" spans="1:15" s="9" customFormat="1" ht="30">
      <c r="A93" s="28">
        <v>2</v>
      </c>
      <c r="B93" s="49" t="s">
        <v>81</v>
      </c>
      <c r="C93" s="61" t="s">
        <v>79</v>
      </c>
      <c r="D93" s="32"/>
      <c r="E93" s="28"/>
      <c r="F93" s="28" t="s">
        <v>57</v>
      </c>
      <c r="G93" s="28">
        <v>80</v>
      </c>
      <c r="H93" s="29">
        <v>0</v>
      </c>
      <c r="I93" s="30">
        <v>0.08</v>
      </c>
      <c r="J93" s="29">
        <f t="shared" ref="J93:J94" si="32">H93*1.08</f>
        <v>0</v>
      </c>
      <c r="K93" s="29">
        <f t="shared" ref="K93:K94" si="33">H93*G93</f>
        <v>0</v>
      </c>
      <c r="L93" s="29">
        <f t="shared" ref="L93:L95" si="34">M93-K93</f>
        <v>0</v>
      </c>
      <c r="M93" s="29">
        <f t="shared" ref="M93:M94" si="35">J93*G93</f>
        <v>0</v>
      </c>
      <c r="N93" s="28"/>
      <c r="O93" s="28" t="s">
        <v>83</v>
      </c>
    </row>
    <row r="94" spans="1:15" s="9" customFormat="1" ht="45">
      <c r="A94" s="28">
        <v>3</v>
      </c>
      <c r="B94" s="49" t="s">
        <v>82</v>
      </c>
      <c r="C94" s="61" t="s">
        <v>79</v>
      </c>
      <c r="D94" s="32"/>
      <c r="E94" s="28"/>
      <c r="F94" s="28" t="s">
        <v>57</v>
      </c>
      <c r="G94" s="28">
        <v>80</v>
      </c>
      <c r="H94" s="29">
        <v>0</v>
      </c>
      <c r="I94" s="30">
        <v>0.08</v>
      </c>
      <c r="J94" s="29">
        <f t="shared" si="32"/>
        <v>0</v>
      </c>
      <c r="K94" s="29">
        <f t="shared" si="33"/>
        <v>0</v>
      </c>
      <c r="L94" s="29">
        <f t="shared" si="34"/>
        <v>0</v>
      </c>
      <c r="M94" s="29">
        <f t="shared" si="35"/>
        <v>0</v>
      </c>
      <c r="N94" s="28"/>
      <c r="O94" s="28" t="s">
        <v>84</v>
      </c>
    </row>
    <row r="95" spans="1:15" s="9" customFormat="1" ht="15.75">
      <c r="B95" s="11"/>
      <c r="C95" s="11"/>
      <c r="D95" s="12"/>
      <c r="E95" s="12"/>
      <c r="F95" s="13"/>
      <c r="G95" s="14"/>
      <c r="H95" s="38" t="s">
        <v>52</v>
      </c>
      <c r="I95" s="15"/>
      <c r="J95" s="16"/>
      <c r="K95" s="33">
        <f>SUM(K92:K94)</f>
        <v>0</v>
      </c>
      <c r="L95" s="29">
        <f t="shared" si="34"/>
        <v>0</v>
      </c>
      <c r="M95" s="33">
        <f>SUM(M92:M94)</f>
        <v>0</v>
      </c>
      <c r="N95" s="12"/>
      <c r="O95" s="13"/>
    </row>
    <row r="96" spans="1:15" s="9" customFormat="1" ht="15.75">
      <c r="A96" s="68"/>
      <c r="B96" s="59" t="s">
        <v>10</v>
      </c>
      <c r="C96" s="11"/>
      <c r="D96" s="12"/>
      <c r="E96" s="12"/>
      <c r="F96" s="13"/>
      <c r="G96" s="14"/>
      <c r="H96" s="15"/>
      <c r="I96" s="15"/>
      <c r="J96" s="16"/>
      <c r="K96" s="15"/>
      <c r="L96" s="15"/>
      <c r="M96" s="15"/>
      <c r="N96" s="12"/>
      <c r="O96" s="13"/>
    </row>
    <row r="97" spans="1:15" s="9" customFormat="1" ht="78.75">
      <c r="A97" s="35" t="s">
        <v>58</v>
      </c>
      <c r="B97" s="35" t="s">
        <v>0</v>
      </c>
      <c r="C97" s="35" t="s">
        <v>53</v>
      </c>
      <c r="D97" s="17" t="s">
        <v>140</v>
      </c>
      <c r="E97" s="17" t="s">
        <v>54</v>
      </c>
      <c r="F97" s="17" t="s">
        <v>59</v>
      </c>
      <c r="G97" s="17" t="s">
        <v>2</v>
      </c>
      <c r="H97" s="19" t="s">
        <v>3</v>
      </c>
      <c r="I97" s="20" t="s">
        <v>4</v>
      </c>
      <c r="J97" s="19" t="s">
        <v>5</v>
      </c>
      <c r="K97" s="21" t="s">
        <v>6</v>
      </c>
      <c r="L97" s="22" t="s">
        <v>7</v>
      </c>
      <c r="M97" s="21" t="s">
        <v>8</v>
      </c>
      <c r="N97" s="17" t="s">
        <v>1</v>
      </c>
      <c r="O97" s="23" t="s">
        <v>55</v>
      </c>
    </row>
    <row r="98" spans="1:15" s="9" customFormat="1" ht="60">
      <c r="A98" s="28">
        <v>1</v>
      </c>
      <c r="B98" s="49" t="s">
        <v>47</v>
      </c>
      <c r="C98" s="50" t="s">
        <v>85</v>
      </c>
      <c r="D98" s="51"/>
      <c r="E98" s="28"/>
      <c r="F98" s="28" t="s">
        <v>11</v>
      </c>
      <c r="G98" s="28">
        <v>20</v>
      </c>
      <c r="H98" s="29">
        <v>0</v>
      </c>
      <c r="I98" s="30">
        <v>0.08</v>
      </c>
      <c r="J98" s="29">
        <f>H98*1.08</f>
        <v>0</v>
      </c>
      <c r="K98" s="29">
        <f>H98*G98</f>
        <v>0</v>
      </c>
      <c r="L98" s="29">
        <f>M98-K98</f>
        <v>0</v>
      </c>
      <c r="M98" s="29">
        <f>J98*G98</f>
        <v>0</v>
      </c>
      <c r="N98" s="28"/>
      <c r="O98" s="28" t="s">
        <v>98</v>
      </c>
    </row>
    <row r="99" spans="1:15" s="9" customFormat="1" ht="75">
      <c r="A99" s="28">
        <v>2</v>
      </c>
      <c r="B99" s="49" t="s">
        <v>48</v>
      </c>
      <c r="C99" s="50" t="s">
        <v>91</v>
      </c>
      <c r="D99" s="51"/>
      <c r="E99" s="28"/>
      <c r="F99" s="28" t="s">
        <v>11</v>
      </c>
      <c r="G99" s="28">
        <v>400</v>
      </c>
      <c r="H99" s="29">
        <v>0</v>
      </c>
      <c r="I99" s="30">
        <v>0.08</v>
      </c>
      <c r="J99" s="29">
        <f t="shared" ref="J99:J103" si="36">H99*1.08</f>
        <v>0</v>
      </c>
      <c r="K99" s="29">
        <f t="shared" ref="K99:K103" si="37">H99*G99</f>
        <v>0</v>
      </c>
      <c r="L99" s="29">
        <f t="shared" ref="L99:L104" si="38">M99-K99</f>
        <v>0</v>
      </c>
      <c r="M99" s="29">
        <f t="shared" ref="M99:M103" si="39">J99*G99</f>
        <v>0</v>
      </c>
      <c r="N99" s="28"/>
      <c r="O99" s="28" t="s">
        <v>98</v>
      </c>
    </row>
    <row r="100" spans="1:15" s="9" customFormat="1" ht="75">
      <c r="A100" s="28">
        <v>3</v>
      </c>
      <c r="B100" s="49" t="s">
        <v>49</v>
      </c>
      <c r="C100" s="50" t="s">
        <v>92</v>
      </c>
      <c r="D100" s="51"/>
      <c r="E100" s="28"/>
      <c r="F100" s="28" t="s">
        <v>11</v>
      </c>
      <c r="G100" s="28">
        <v>300</v>
      </c>
      <c r="H100" s="29">
        <v>0</v>
      </c>
      <c r="I100" s="30">
        <v>0.08</v>
      </c>
      <c r="J100" s="29">
        <f t="shared" si="36"/>
        <v>0</v>
      </c>
      <c r="K100" s="29">
        <f t="shared" si="37"/>
        <v>0</v>
      </c>
      <c r="L100" s="29">
        <f t="shared" si="38"/>
        <v>0</v>
      </c>
      <c r="M100" s="29">
        <f t="shared" si="39"/>
        <v>0</v>
      </c>
      <c r="N100" s="28"/>
      <c r="O100" s="28" t="s">
        <v>98</v>
      </c>
    </row>
    <row r="101" spans="1:15" s="9" customFormat="1" ht="60">
      <c r="A101" s="28">
        <v>4</v>
      </c>
      <c r="B101" s="49" t="s">
        <v>104</v>
      </c>
      <c r="C101" s="50" t="s">
        <v>93</v>
      </c>
      <c r="D101" s="51"/>
      <c r="E101" s="28"/>
      <c r="F101" s="28" t="s">
        <v>11</v>
      </c>
      <c r="G101" s="28">
        <v>80</v>
      </c>
      <c r="H101" s="29">
        <v>0</v>
      </c>
      <c r="I101" s="30">
        <v>0.08</v>
      </c>
      <c r="J101" s="29">
        <f t="shared" si="36"/>
        <v>0</v>
      </c>
      <c r="K101" s="29">
        <f t="shared" si="37"/>
        <v>0</v>
      </c>
      <c r="L101" s="29">
        <f t="shared" si="38"/>
        <v>0</v>
      </c>
      <c r="M101" s="29">
        <f t="shared" si="39"/>
        <v>0</v>
      </c>
      <c r="N101" s="28"/>
      <c r="O101" s="28" t="s">
        <v>98</v>
      </c>
    </row>
    <row r="102" spans="1:15" s="9" customFormat="1" ht="60">
      <c r="A102" s="28">
        <v>5</v>
      </c>
      <c r="B102" s="49" t="s">
        <v>50</v>
      </c>
      <c r="C102" s="50" t="s">
        <v>94</v>
      </c>
      <c r="D102" s="51"/>
      <c r="E102" s="28"/>
      <c r="F102" s="28" t="s">
        <v>11</v>
      </c>
      <c r="G102" s="28">
        <v>50</v>
      </c>
      <c r="H102" s="29">
        <v>0</v>
      </c>
      <c r="I102" s="30">
        <v>0.08</v>
      </c>
      <c r="J102" s="29">
        <f t="shared" si="36"/>
        <v>0</v>
      </c>
      <c r="K102" s="29">
        <f t="shared" si="37"/>
        <v>0</v>
      </c>
      <c r="L102" s="29">
        <f t="shared" si="38"/>
        <v>0</v>
      </c>
      <c r="M102" s="29">
        <f t="shared" si="39"/>
        <v>0</v>
      </c>
      <c r="N102" s="28"/>
      <c r="O102" s="28" t="s">
        <v>98</v>
      </c>
    </row>
    <row r="103" spans="1:15" s="9" customFormat="1" ht="60">
      <c r="A103" s="28">
        <v>6</v>
      </c>
      <c r="B103" s="49" t="s">
        <v>105</v>
      </c>
      <c r="C103" s="50" t="s">
        <v>95</v>
      </c>
      <c r="D103" s="51"/>
      <c r="E103" s="28"/>
      <c r="F103" s="28" t="s">
        <v>11</v>
      </c>
      <c r="G103" s="28">
        <v>50</v>
      </c>
      <c r="H103" s="29">
        <v>0</v>
      </c>
      <c r="I103" s="30">
        <v>0.08</v>
      </c>
      <c r="J103" s="29">
        <f t="shared" si="36"/>
        <v>0</v>
      </c>
      <c r="K103" s="29">
        <f t="shared" si="37"/>
        <v>0</v>
      </c>
      <c r="L103" s="29">
        <f t="shared" si="38"/>
        <v>0</v>
      </c>
      <c r="M103" s="29">
        <f t="shared" si="39"/>
        <v>0</v>
      </c>
      <c r="N103" s="28"/>
      <c r="O103" s="28" t="s">
        <v>98</v>
      </c>
    </row>
    <row r="104" spans="1:15" s="9" customFormat="1" ht="15.75">
      <c r="B104" s="11"/>
      <c r="C104" s="11"/>
      <c r="D104" s="12"/>
      <c r="E104" s="12"/>
      <c r="F104" s="13"/>
      <c r="G104" s="14"/>
      <c r="H104" s="38" t="s">
        <v>52</v>
      </c>
      <c r="I104" s="15"/>
      <c r="J104" s="70"/>
      <c r="K104" s="33">
        <f>SUM(K98:K103)</f>
        <v>0</v>
      </c>
      <c r="L104" s="29">
        <f t="shared" si="38"/>
        <v>0</v>
      </c>
      <c r="M104" s="33">
        <f>SUM(M98:M103)</f>
        <v>0</v>
      </c>
      <c r="N104" s="12"/>
      <c r="O104" s="13"/>
    </row>
    <row r="105" spans="1:15" s="1" customFormat="1" ht="15.75">
      <c r="A105" s="68"/>
      <c r="B105" s="59" t="s">
        <v>45</v>
      </c>
      <c r="C105" s="6"/>
      <c r="D105" s="8"/>
      <c r="E105" s="8"/>
      <c r="F105" s="2"/>
      <c r="G105" s="3"/>
      <c r="H105" s="4"/>
      <c r="I105" s="4"/>
      <c r="J105" s="5"/>
      <c r="K105" s="4"/>
      <c r="L105" s="4"/>
      <c r="M105" s="4"/>
      <c r="N105" s="8"/>
      <c r="O105" s="2"/>
    </row>
    <row r="106" spans="1:15" s="1" customFormat="1" ht="78.75">
      <c r="A106" s="35" t="s">
        <v>58</v>
      </c>
      <c r="B106" s="71" t="s">
        <v>0</v>
      </c>
      <c r="C106" s="35" t="s">
        <v>53</v>
      </c>
      <c r="D106" s="17" t="s">
        <v>140</v>
      </c>
      <c r="E106" s="17" t="s">
        <v>54</v>
      </c>
      <c r="F106" s="72" t="s">
        <v>59</v>
      </c>
      <c r="G106" s="17" t="s">
        <v>2</v>
      </c>
      <c r="H106" s="19" t="s">
        <v>3</v>
      </c>
      <c r="I106" s="20" t="s">
        <v>4</v>
      </c>
      <c r="J106" s="19" t="s">
        <v>5</v>
      </c>
      <c r="K106" s="21" t="s">
        <v>6</v>
      </c>
      <c r="L106" s="22" t="s">
        <v>7</v>
      </c>
      <c r="M106" s="21" t="s">
        <v>8</v>
      </c>
      <c r="N106" s="17" t="s">
        <v>1</v>
      </c>
      <c r="O106" s="23" t="s">
        <v>55</v>
      </c>
    </row>
    <row r="107" spans="1:15" s="1" customFormat="1" ht="75">
      <c r="A107" s="28">
        <v>1</v>
      </c>
      <c r="B107" s="73" t="s">
        <v>106</v>
      </c>
      <c r="C107" s="74" t="s">
        <v>76</v>
      </c>
      <c r="D107" s="75"/>
      <c r="E107" s="76"/>
      <c r="F107" s="77" t="s">
        <v>11</v>
      </c>
      <c r="G107" s="28">
        <v>200</v>
      </c>
      <c r="H107" s="29">
        <v>0</v>
      </c>
      <c r="I107" s="30">
        <v>0.08</v>
      </c>
      <c r="J107" s="29">
        <f>H107*1.08</f>
        <v>0</v>
      </c>
      <c r="K107" s="29">
        <f>H107*G107</f>
        <v>0</v>
      </c>
      <c r="L107" s="29">
        <f>M107-K107</f>
        <v>0</v>
      </c>
      <c r="M107" s="29">
        <f>J107*G107</f>
        <v>0</v>
      </c>
      <c r="N107" s="76"/>
      <c r="O107" s="76" t="s">
        <v>99</v>
      </c>
    </row>
    <row r="108" spans="1:15" s="1" customFormat="1" ht="75">
      <c r="A108" s="28">
        <v>2</v>
      </c>
      <c r="B108" s="73" t="s">
        <v>51</v>
      </c>
      <c r="C108" s="78" t="s">
        <v>96</v>
      </c>
      <c r="D108" s="79"/>
      <c r="E108" s="76"/>
      <c r="F108" s="77" t="s">
        <v>11</v>
      </c>
      <c r="G108" s="28">
        <v>200</v>
      </c>
      <c r="H108" s="29">
        <v>0</v>
      </c>
      <c r="I108" s="30">
        <v>0.08</v>
      </c>
      <c r="J108" s="29">
        <f t="shared" ref="J108:J109" si="40">H108*1.08</f>
        <v>0</v>
      </c>
      <c r="K108" s="29">
        <f t="shared" ref="K108:K109" si="41">H108*G108</f>
        <v>0</v>
      </c>
      <c r="L108" s="29">
        <f t="shared" ref="L108:L110" si="42">M108-K108</f>
        <v>0</v>
      </c>
      <c r="M108" s="29">
        <f t="shared" ref="M108:M109" si="43">J108*G108</f>
        <v>0</v>
      </c>
      <c r="N108" s="76"/>
      <c r="O108" s="76" t="s">
        <v>99</v>
      </c>
    </row>
    <row r="109" spans="1:15" s="1" customFormat="1" ht="75">
      <c r="A109" s="28">
        <v>3</v>
      </c>
      <c r="B109" s="73" t="s">
        <v>107</v>
      </c>
      <c r="C109" s="78" t="s">
        <v>97</v>
      </c>
      <c r="D109" s="79"/>
      <c r="E109" s="76"/>
      <c r="F109" s="77" t="s">
        <v>11</v>
      </c>
      <c r="G109" s="28">
        <v>150</v>
      </c>
      <c r="H109" s="29">
        <v>0</v>
      </c>
      <c r="I109" s="30">
        <v>0.08</v>
      </c>
      <c r="J109" s="29">
        <f t="shared" si="40"/>
        <v>0</v>
      </c>
      <c r="K109" s="29">
        <f t="shared" si="41"/>
        <v>0</v>
      </c>
      <c r="L109" s="29">
        <f t="shared" si="42"/>
        <v>0</v>
      </c>
      <c r="M109" s="29">
        <f t="shared" si="43"/>
        <v>0</v>
      </c>
      <c r="N109" s="76"/>
      <c r="O109" s="76" t="s">
        <v>99</v>
      </c>
    </row>
    <row r="110" spans="1:15" s="1" customFormat="1" ht="15.75">
      <c r="A110" s="12"/>
      <c r="B110" s="80"/>
      <c r="C110" s="6"/>
      <c r="D110" s="8"/>
      <c r="E110" s="8"/>
      <c r="F110" s="12"/>
      <c r="G110" s="12"/>
      <c r="H110" s="81" t="s">
        <v>52</v>
      </c>
      <c r="I110" s="82"/>
      <c r="J110" s="58"/>
      <c r="K110" s="33">
        <f>SUM(K107:K109)</f>
        <v>0</v>
      </c>
      <c r="L110" s="29">
        <f t="shared" si="42"/>
        <v>0</v>
      </c>
      <c r="M110" s="83">
        <f>SUM(M107:M109)</f>
        <v>0</v>
      </c>
      <c r="N110" s="8"/>
      <c r="O110" s="2"/>
    </row>
    <row r="111" spans="1:15" s="1" customFormat="1">
      <c r="A111" s="12"/>
      <c r="B111" s="80"/>
      <c r="C111" s="6"/>
      <c r="D111" s="8"/>
      <c r="E111" s="8"/>
      <c r="F111" s="12"/>
      <c r="G111" s="12"/>
      <c r="H111" s="84"/>
      <c r="I111" s="82"/>
      <c r="J111" s="84"/>
      <c r="K111" s="85"/>
      <c r="L111" s="2"/>
      <c r="M111" s="4"/>
      <c r="N111" s="8"/>
      <c r="O111" s="2"/>
    </row>
    <row r="112" spans="1:15" s="1" customFormat="1" ht="15.75">
      <c r="A112" s="68"/>
      <c r="B112" s="59" t="s">
        <v>46</v>
      </c>
      <c r="C112" s="6"/>
      <c r="D112" s="8"/>
      <c r="E112" s="8"/>
      <c r="F112" s="2"/>
      <c r="G112" s="3"/>
      <c r="H112" s="4"/>
      <c r="I112" s="4"/>
      <c r="J112" s="5"/>
      <c r="K112" s="4"/>
      <c r="L112" s="4"/>
      <c r="M112" s="4"/>
      <c r="N112" s="8"/>
      <c r="O112" s="2"/>
    </row>
    <row r="113" spans="1:19" s="1" customFormat="1" ht="78.75">
      <c r="A113" s="35" t="s">
        <v>58</v>
      </c>
      <c r="B113" s="35" t="s">
        <v>0</v>
      </c>
      <c r="C113" s="35" t="s">
        <v>53</v>
      </c>
      <c r="D113" s="17" t="s">
        <v>140</v>
      </c>
      <c r="E113" s="17" t="s">
        <v>54</v>
      </c>
      <c r="F113" s="17" t="s">
        <v>59</v>
      </c>
      <c r="G113" s="17" t="s">
        <v>2</v>
      </c>
      <c r="H113" s="19" t="s">
        <v>3</v>
      </c>
      <c r="I113" s="20" t="s">
        <v>4</v>
      </c>
      <c r="J113" s="19" t="s">
        <v>5</v>
      </c>
      <c r="K113" s="21" t="s">
        <v>6</v>
      </c>
      <c r="L113" s="22" t="s">
        <v>7</v>
      </c>
      <c r="M113" s="21" t="s">
        <v>8</v>
      </c>
      <c r="N113" s="17" t="s">
        <v>1</v>
      </c>
      <c r="O113" s="23" t="s">
        <v>55</v>
      </c>
    </row>
    <row r="114" spans="1:19" s="1" customFormat="1" ht="75">
      <c r="A114" s="28">
        <v>1</v>
      </c>
      <c r="B114" s="49" t="s">
        <v>108</v>
      </c>
      <c r="C114" s="74" t="s">
        <v>109</v>
      </c>
      <c r="D114" s="75"/>
      <c r="E114" s="76"/>
      <c r="F114" s="28" t="s">
        <v>57</v>
      </c>
      <c r="G114" s="28">
        <v>160</v>
      </c>
      <c r="H114" s="29">
        <v>0</v>
      </c>
      <c r="I114" s="30">
        <v>0.08</v>
      </c>
      <c r="J114" s="29">
        <f>H114*1.08</f>
        <v>0</v>
      </c>
      <c r="K114" s="29">
        <f>H114*G114</f>
        <v>0</v>
      </c>
      <c r="L114" s="29">
        <f>M114-K114</f>
        <v>0</v>
      </c>
      <c r="M114" s="29">
        <f>J114*G114</f>
        <v>0</v>
      </c>
      <c r="N114" s="76"/>
      <c r="O114" s="86" t="s">
        <v>77</v>
      </c>
    </row>
    <row r="115" spans="1:19" s="1" customFormat="1">
      <c r="B115" s="6"/>
      <c r="C115" s="6"/>
      <c r="D115" s="8"/>
      <c r="E115" s="8"/>
      <c r="F115" s="2"/>
      <c r="G115" s="3"/>
      <c r="H115" s="81" t="s">
        <v>52</v>
      </c>
      <c r="I115" s="4"/>
      <c r="J115" s="5"/>
      <c r="K115" s="87">
        <f>SUM(K114)</f>
        <v>0</v>
      </c>
      <c r="L115" s="87"/>
      <c r="M115" s="88">
        <f>SUM(M113:M114)</f>
        <v>0</v>
      </c>
      <c r="N115" s="8"/>
      <c r="O115" s="2"/>
      <c r="R115" s="89"/>
      <c r="S115" s="89"/>
    </row>
    <row r="116" spans="1:19" s="1" customFormat="1">
      <c r="B116" s="6"/>
      <c r="C116" s="6"/>
      <c r="D116" s="8"/>
      <c r="E116" s="8"/>
      <c r="F116" s="2"/>
      <c r="G116" s="3"/>
      <c r="H116" s="4"/>
      <c r="I116" s="4"/>
      <c r="J116" s="5"/>
      <c r="K116" s="4"/>
      <c r="L116" s="4"/>
      <c r="M116" s="4"/>
      <c r="N116" s="8"/>
      <c r="O116" s="2"/>
    </row>
    <row r="117" spans="1:19" s="94" customFormat="1">
      <c r="A117" s="68"/>
      <c r="B117" s="80"/>
      <c r="C117" s="90"/>
      <c r="D117" s="91"/>
      <c r="E117" s="91"/>
      <c r="F117" s="12"/>
      <c r="G117" s="92"/>
      <c r="H117" s="81"/>
      <c r="I117" s="82"/>
      <c r="J117" s="84"/>
      <c r="K117" s="85"/>
      <c r="L117" s="85"/>
      <c r="M117" s="93"/>
      <c r="N117" s="91"/>
      <c r="O117" s="93"/>
      <c r="R117" s="95"/>
    </row>
    <row r="118" spans="1:19" s="94" customFormat="1" ht="15.75">
      <c r="A118" s="68"/>
      <c r="B118" s="59" t="s">
        <v>138</v>
      </c>
      <c r="C118" s="6"/>
      <c r="D118" s="8"/>
      <c r="E118" s="8"/>
      <c r="F118" s="2"/>
      <c r="G118" s="3"/>
      <c r="H118" s="4"/>
      <c r="I118" s="4"/>
      <c r="J118" s="5"/>
      <c r="K118" s="4"/>
      <c r="L118" s="4"/>
      <c r="M118" s="4"/>
      <c r="N118" s="8"/>
      <c r="O118" s="2"/>
    </row>
    <row r="119" spans="1:19" s="96" customFormat="1" ht="78.75">
      <c r="A119" s="35" t="s">
        <v>58</v>
      </c>
      <c r="B119" s="35" t="s">
        <v>0</v>
      </c>
      <c r="C119" s="35" t="s">
        <v>53</v>
      </c>
      <c r="D119" s="17" t="s">
        <v>140</v>
      </c>
      <c r="E119" s="17" t="s">
        <v>54</v>
      </c>
      <c r="F119" s="17" t="s">
        <v>59</v>
      </c>
      <c r="G119" s="17" t="s">
        <v>2</v>
      </c>
      <c r="H119" s="19" t="s">
        <v>3</v>
      </c>
      <c r="I119" s="20" t="s">
        <v>4</v>
      </c>
      <c r="J119" s="19" t="s">
        <v>5</v>
      </c>
      <c r="K119" s="21" t="s">
        <v>6</v>
      </c>
      <c r="L119" s="22" t="s">
        <v>7</v>
      </c>
      <c r="M119" s="21" t="s">
        <v>8</v>
      </c>
      <c r="N119" s="17" t="s">
        <v>1</v>
      </c>
      <c r="O119" s="23" t="s">
        <v>55</v>
      </c>
    </row>
    <row r="120" spans="1:19" s="94" customFormat="1" ht="30">
      <c r="A120" s="28">
        <v>1</v>
      </c>
      <c r="B120" s="49" t="s">
        <v>136</v>
      </c>
      <c r="C120" s="74"/>
      <c r="D120" s="75"/>
      <c r="E120" s="76"/>
      <c r="F120" s="28" t="s">
        <v>9</v>
      </c>
      <c r="G120" s="28">
        <v>100</v>
      </c>
      <c r="H120" s="29">
        <v>0</v>
      </c>
      <c r="I120" s="30">
        <v>0.08</v>
      </c>
      <c r="J120" s="29">
        <f>H120*1.08</f>
        <v>0</v>
      </c>
      <c r="K120" s="29">
        <f>G120*H120</f>
        <v>0</v>
      </c>
      <c r="L120" s="29">
        <f>M120-K120</f>
        <v>0</v>
      </c>
      <c r="M120" s="29">
        <f>G120*J120</f>
        <v>0</v>
      </c>
      <c r="N120" s="76"/>
      <c r="O120" s="97" t="s">
        <v>139</v>
      </c>
    </row>
    <row r="121" spans="1:19" s="94" customFormat="1">
      <c r="A121" s="12"/>
      <c r="B121" s="98"/>
      <c r="C121" s="99"/>
      <c r="D121" s="100"/>
      <c r="E121" s="8"/>
      <c r="F121" s="12"/>
      <c r="G121" s="12"/>
      <c r="H121" s="84"/>
      <c r="I121" s="82"/>
      <c r="J121" s="84"/>
      <c r="K121" s="84"/>
      <c r="L121" s="84"/>
      <c r="M121" s="84"/>
      <c r="N121" s="8"/>
      <c r="O121" s="101"/>
    </row>
    <row r="122" spans="1:19" s="94" customFormat="1">
      <c r="A122" s="12"/>
      <c r="B122" s="98"/>
      <c r="C122" s="99"/>
      <c r="D122" s="100"/>
      <c r="E122" s="8"/>
      <c r="F122" s="12"/>
      <c r="G122" s="12"/>
      <c r="H122" s="84"/>
      <c r="I122" s="82"/>
      <c r="J122" s="84"/>
      <c r="K122" s="84"/>
      <c r="L122" s="84"/>
      <c r="M122" s="84"/>
      <c r="N122" s="8"/>
      <c r="O122" s="101"/>
    </row>
    <row r="123" spans="1:19" s="94" customFormat="1" ht="15.75">
      <c r="A123" s="102"/>
      <c r="B123" s="59" t="s">
        <v>141</v>
      </c>
      <c r="C123" s="103"/>
      <c r="D123" s="104"/>
      <c r="E123" s="105"/>
      <c r="F123" s="106"/>
      <c r="G123" s="107"/>
      <c r="H123" s="108"/>
      <c r="I123" s="108"/>
      <c r="J123" s="109"/>
      <c r="K123" s="108"/>
      <c r="L123" s="108"/>
      <c r="M123" s="108"/>
      <c r="N123" s="105"/>
      <c r="O123" s="106"/>
    </row>
    <row r="124" spans="1:19" s="94" customFormat="1" ht="78.75">
      <c r="A124" s="35" t="s">
        <v>58</v>
      </c>
      <c r="B124" s="35" t="s">
        <v>0</v>
      </c>
      <c r="C124" s="35" t="s">
        <v>53</v>
      </c>
      <c r="D124" s="17" t="s">
        <v>140</v>
      </c>
      <c r="E124" s="17" t="s">
        <v>54</v>
      </c>
      <c r="F124" s="17" t="s">
        <v>59</v>
      </c>
      <c r="G124" s="17" t="s">
        <v>2</v>
      </c>
      <c r="H124" s="19" t="s">
        <v>3</v>
      </c>
      <c r="I124" s="20" t="s">
        <v>4</v>
      </c>
      <c r="J124" s="19" t="s">
        <v>5</v>
      </c>
      <c r="K124" s="21" t="s">
        <v>6</v>
      </c>
      <c r="L124" s="22" t="s">
        <v>7</v>
      </c>
      <c r="M124" s="21" t="s">
        <v>8</v>
      </c>
      <c r="N124" s="17" t="s">
        <v>1</v>
      </c>
      <c r="O124" s="23" t="s">
        <v>55</v>
      </c>
    </row>
    <row r="125" spans="1:19" s="94" customFormat="1" ht="75">
      <c r="A125" s="28">
        <v>1</v>
      </c>
      <c r="B125" s="49" t="s">
        <v>142</v>
      </c>
      <c r="C125" s="50"/>
      <c r="D125" s="79"/>
      <c r="E125" s="28"/>
      <c r="F125" s="28" t="s">
        <v>143</v>
      </c>
      <c r="G125" s="28">
        <v>500</v>
      </c>
      <c r="H125" s="29">
        <v>0</v>
      </c>
      <c r="I125" s="30">
        <v>0.08</v>
      </c>
      <c r="J125" s="29">
        <f>H125*1.08</f>
        <v>0</v>
      </c>
      <c r="K125" s="29">
        <f>H125*G125</f>
        <v>0</v>
      </c>
      <c r="L125" s="29">
        <f>M125-K125</f>
        <v>0</v>
      </c>
      <c r="M125" s="29">
        <f>J125*G125</f>
        <v>0</v>
      </c>
      <c r="N125" s="32"/>
      <c r="O125" s="110" t="s">
        <v>84</v>
      </c>
    </row>
    <row r="126" spans="1:19" s="94" customFormat="1" ht="90">
      <c r="A126" s="28">
        <v>2</v>
      </c>
      <c r="B126" s="49" t="s">
        <v>144</v>
      </c>
      <c r="C126" s="50"/>
      <c r="D126" s="79"/>
      <c r="E126" s="28"/>
      <c r="F126" s="28" t="s">
        <v>143</v>
      </c>
      <c r="G126" s="28">
        <v>1200</v>
      </c>
      <c r="H126" s="29">
        <v>0</v>
      </c>
      <c r="I126" s="30">
        <v>0.08</v>
      </c>
      <c r="J126" s="29">
        <f t="shared" ref="J126:J138" si="44">H126*1.08</f>
        <v>0</v>
      </c>
      <c r="K126" s="29">
        <f t="shared" ref="K126:K138" si="45">H126*G126</f>
        <v>0</v>
      </c>
      <c r="L126" s="29">
        <f t="shared" ref="L126:L142" si="46">M126-K126</f>
        <v>0</v>
      </c>
      <c r="M126" s="29">
        <f t="shared" ref="M126:M138" si="47">J126*G126</f>
        <v>0</v>
      </c>
      <c r="N126" s="32"/>
      <c r="O126" s="110" t="s">
        <v>84</v>
      </c>
    </row>
    <row r="127" spans="1:19" s="94" customFormat="1" ht="30">
      <c r="A127" s="28">
        <v>3</v>
      </c>
      <c r="B127" s="49" t="s">
        <v>145</v>
      </c>
      <c r="C127" s="50"/>
      <c r="D127" s="79"/>
      <c r="E127" s="28"/>
      <c r="F127" s="28" t="s">
        <v>9</v>
      </c>
      <c r="G127" s="28">
        <v>1200</v>
      </c>
      <c r="H127" s="29">
        <v>0</v>
      </c>
      <c r="I127" s="30">
        <v>0.08</v>
      </c>
      <c r="J127" s="29">
        <f t="shared" si="44"/>
        <v>0</v>
      </c>
      <c r="K127" s="29">
        <f t="shared" si="45"/>
        <v>0</v>
      </c>
      <c r="L127" s="29">
        <f t="shared" si="46"/>
        <v>0</v>
      </c>
      <c r="M127" s="29">
        <f t="shared" si="47"/>
        <v>0</v>
      </c>
      <c r="N127" s="32"/>
      <c r="O127" s="110" t="s">
        <v>84</v>
      </c>
    </row>
    <row r="128" spans="1:19" s="94" customFormat="1" ht="75">
      <c r="A128" s="28">
        <v>4</v>
      </c>
      <c r="B128" s="49" t="s">
        <v>146</v>
      </c>
      <c r="C128" s="50"/>
      <c r="D128" s="79"/>
      <c r="E128" s="28"/>
      <c r="F128" s="28" t="s">
        <v>143</v>
      </c>
      <c r="G128" s="28">
        <v>1000</v>
      </c>
      <c r="H128" s="29">
        <v>0</v>
      </c>
      <c r="I128" s="30">
        <v>0.08</v>
      </c>
      <c r="J128" s="29">
        <f t="shared" si="44"/>
        <v>0</v>
      </c>
      <c r="K128" s="29">
        <f t="shared" si="45"/>
        <v>0</v>
      </c>
      <c r="L128" s="29">
        <f t="shared" si="46"/>
        <v>0</v>
      </c>
      <c r="M128" s="29">
        <f t="shared" si="47"/>
        <v>0</v>
      </c>
      <c r="N128" s="32"/>
      <c r="O128" s="110" t="s">
        <v>84</v>
      </c>
    </row>
    <row r="129" spans="1:15" s="94" customFormat="1" ht="75">
      <c r="A129" s="28">
        <v>5</v>
      </c>
      <c r="B129" s="49" t="s">
        <v>147</v>
      </c>
      <c r="C129" s="50"/>
      <c r="D129" s="79"/>
      <c r="E129" s="28"/>
      <c r="F129" s="28" t="s">
        <v>143</v>
      </c>
      <c r="G129" s="28">
        <v>1200</v>
      </c>
      <c r="H129" s="29">
        <v>0</v>
      </c>
      <c r="I129" s="30">
        <v>0.08</v>
      </c>
      <c r="J129" s="29">
        <f t="shared" si="44"/>
        <v>0</v>
      </c>
      <c r="K129" s="29">
        <f t="shared" si="45"/>
        <v>0</v>
      </c>
      <c r="L129" s="29">
        <f t="shared" si="46"/>
        <v>0</v>
      </c>
      <c r="M129" s="29">
        <f t="shared" si="47"/>
        <v>0</v>
      </c>
      <c r="N129" s="32"/>
      <c r="O129" s="110" t="s">
        <v>84</v>
      </c>
    </row>
    <row r="130" spans="1:15" s="94" customFormat="1" ht="90">
      <c r="A130" s="28">
        <v>6</v>
      </c>
      <c r="B130" s="49" t="s">
        <v>148</v>
      </c>
      <c r="C130" s="50"/>
      <c r="D130" s="79"/>
      <c r="E130" s="28"/>
      <c r="F130" s="28" t="s">
        <v>9</v>
      </c>
      <c r="G130" s="28">
        <v>2500</v>
      </c>
      <c r="H130" s="29">
        <v>0</v>
      </c>
      <c r="I130" s="30">
        <v>0.08</v>
      </c>
      <c r="J130" s="29">
        <f t="shared" si="44"/>
        <v>0</v>
      </c>
      <c r="K130" s="29">
        <f t="shared" si="45"/>
        <v>0</v>
      </c>
      <c r="L130" s="29">
        <f t="shared" si="46"/>
        <v>0</v>
      </c>
      <c r="M130" s="29">
        <f t="shared" si="47"/>
        <v>0</v>
      </c>
      <c r="N130" s="32"/>
      <c r="O130" s="110" t="s">
        <v>84</v>
      </c>
    </row>
    <row r="131" spans="1:15" s="94" customFormat="1" ht="90">
      <c r="A131" s="28">
        <v>7</v>
      </c>
      <c r="B131" s="49" t="s">
        <v>149</v>
      </c>
      <c r="C131" s="50"/>
      <c r="D131" s="79"/>
      <c r="E131" s="28"/>
      <c r="F131" s="28" t="s">
        <v>9</v>
      </c>
      <c r="G131" s="28">
        <v>3000</v>
      </c>
      <c r="H131" s="29">
        <v>0</v>
      </c>
      <c r="I131" s="30">
        <v>0.08</v>
      </c>
      <c r="J131" s="29">
        <f t="shared" si="44"/>
        <v>0</v>
      </c>
      <c r="K131" s="29">
        <f t="shared" si="45"/>
        <v>0</v>
      </c>
      <c r="L131" s="29">
        <f t="shared" si="46"/>
        <v>0</v>
      </c>
      <c r="M131" s="29">
        <f t="shared" si="47"/>
        <v>0</v>
      </c>
      <c r="N131" s="32"/>
      <c r="O131" s="110" t="s">
        <v>84</v>
      </c>
    </row>
    <row r="132" spans="1:15" s="94" customFormat="1" ht="90">
      <c r="A132" s="28">
        <v>8</v>
      </c>
      <c r="B132" s="49" t="s">
        <v>150</v>
      </c>
      <c r="C132" s="50"/>
      <c r="D132" s="79"/>
      <c r="E132" s="28"/>
      <c r="F132" s="28" t="s">
        <v>9</v>
      </c>
      <c r="G132" s="28">
        <v>1800</v>
      </c>
      <c r="H132" s="29">
        <v>0</v>
      </c>
      <c r="I132" s="30">
        <v>0.08</v>
      </c>
      <c r="J132" s="29">
        <f t="shared" si="44"/>
        <v>0</v>
      </c>
      <c r="K132" s="29">
        <f t="shared" si="45"/>
        <v>0</v>
      </c>
      <c r="L132" s="29">
        <f t="shared" si="46"/>
        <v>0</v>
      </c>
      <c r="M132" s="29">
        <f t="shared" si="47"/>
        <v>0</v>
      </c>
      <c r="N132" s="32"/>
      <c r="O132" s="110" t="s">
        <v>84</v>
      </c>
    </row>
    <row r="133" spans="1:15" s="94" customFormat="1" ht="90">
      <c r="A133" s="28">
        <v>9</v>
      </c>
      <c r="B133" s="49" t="s">
        <v>151</v>
      </c>
      <c r="C133" s="50"/>
      <c r="D133" s="79"/>
      <c r="E133" s="28"/>
      <c r="F133" s="28" t="s">
        <v>9</v>
      </c>
      <c r="G133" s="28">
        <v>600</v>
      </c>
      <c r="H133" s="29">
        <v>0</v>
      </c>
      <c r="I133" s="30">
        <v>0.08</v>
      </c>
      <c r="J133" s="29">
        <f t="shared" si="44"/>
        <v>0</v>
      </c>
      <c r="K133" s="29">
        <f t="shared" si="45"/>
        <v>0</v>
      </c>
      <c r="L133" s="29">
        <f t="shared" si="46"/>
        <v>0</v>
      </c>
      <c r="M133" s="29">
        <f t="shared" si="47"/>
        <v>0</v>
      </c>
      <c r="N133" s="32"/>
      <c r="O133" s="110" t="s">
        <v>84</v>
      </c>
    </row>
    <row r="134" spans="1:15" s="94" customFormat="1" ht="45">
      <c r="A134" s="28">
        <v>10</v>
      </c>
      <c r="B134" s="49" t="s">
        <v>152</v>
      </c>
      <c r="C134" s="50"/>
      <c r="D134" s="79"/>
      <c r="E134" s="28"/>
      <c r="F134" s="28" t="s">
        <v>9</v>
      </c>
      <c r="G134" s="28">
        <v>1</v>
      </c>
      <c r="H134" s="29">
        <v>0</v>
      </c>
      <c r="I134" s="30">
        <v>0.08</v>
      </c>
      <c r="J134" s="29">
        <f t="shared" si="44"/>
        <v>0</v>
      </c>
      <c r="K134" s="29">
        <f t="shared" si="45"/>
        <v>0</v>
      </c>
      <c r="L134" s="29">
        <f t="shared" si="46"/>
        <v>0</v>
      </c>
      <c r="M134" s="29">
        <f t="shared" si="47"/>
        <v>0</v>
      </c>
      <c r="N134" s="32"/>
      <c r="O134" s="110" t="s">
        <v>84</v>
      </c>
    </row>
    <row r="135" spans="1:15" s="94" customFormat="1" ht="90">
      <c r="A135" s="28">
        <v>11</v>
      </c>
      <c r="B135" s="49" t="s">
        <v>153</v>
      </c>
      <c r="C135" s="50"/>
      <c r="D135" s="79"/>
      <c r="E135" s="28"/>
      <c r="F135" s="28" t="s">
        <v>143</v>
      </c>
      <c r="G135" s="28">
        <v>2300</v>
      </c>
      <c r="H135" s="29">
        <v>0</v>
      </c>
      <c r="I135" s="30">
        <v>0.08</v>
      </c>
      <c r="J135" s="29">
        <f t="shared" si="44"/>
        <v>0</v>
      </c>
      <c r="K135" s="29">
        <f t="shared" si="45"/>
        <v>0</v>
      </c>
      <c r="L135" s="29">
        <f t="shared" si="46"/>
        <v>0</v>
      </c>
      <c r="M135" s="29">
        <f t="shared" si="47"/>
        <v>0</v>
      </c>
      <c r="N135" s="32"/>
      <c r="O135" s="110" t="s">
        <v>84</v>
      </c>
    </row>
    <row r="136" spans="1:15" s="94" customFormat="1" ht="90">
      <c r="A136" s="28">
        <v>12</v>
      </c>
      <c r="B136" s="49" t="s">
        <v>154</v>
      </c>
      <c r="C136" s="50"/>
      <c r="D136" s="79"/>
      <c r="E136" s="28"/>
      <c r="F136" s="28" t="s">
        <v>9</v>
      </c>
      <c r="G136" s="28">
        <v>600</v>
      </c>
      <c r="H136" s="29">
        <v>0</v>
      </c>
      <c r="I136" s="30">
        <v>0.08</v>
      </c>
      <c r="J136" s="29">
        <f t="shared" si="44"/>
        <v>0</v>
      </c>
      <c r="K136" s="29">
        <f t="shared" si="45"/>
        <v>0</v>
      </c>
      <c r="L136" s="29">
        <f t="shared" si="46"/>
        <v>0</v>
      </c>
      <c r="M136" s="29">
        <f t="shared" si="47"/>
        <v>0</v>
      </c>
      <c r="N136" s="32"/>
      <c r="O136" s="110" t="s">
        <v>84</v>
      </c>
    </row>
    <row r="137" spans="1:15" s="94" customFormat="1" ht="90">
      <c r="A137" s="28">
        <v>13</v>
      </c>
      <c r="B137" s="49" t="s">
        <v>155</v>
      </c>
      <c r="C137" s="50"/>
      <c r="D137" s="79"/>
      <c r="E137" s="28"/>
      <c r="F137" s="28" t="s">
        <v>9</v>
      </c>
      <c r="G137" s="28">
        <v>1200</v>
      </c>
      <c r="H137" s="29">
        <v>0</v>
      </c>
      <c r="I137" s="30">
        <v>0.08</v>
      </c>
      <c r="J137" s="29">
        <f t="shared" si="44"/>
        <v>0</v>
      </c>
      <c r="K137" s="29">
        <f t="shared" si="45"/>
        <v>0</v>
      </c>
      <c r="L137" s="29">
        <f t="shared" si="46"/>
        <v>0</v>
      </c>
      <c r="M137" s="29">
        <f t="shared" si="47"/>
        <v>0</v>
      </c>
      <c r="N137" s="32"/>
      <c r="O137" s="110" t="s">
        <v>84</v>
      </c>
    </row>
    <row r="138" spans="1:15" s="94" customFormat="1" ht="90">
      <c r="A138" s="28">
        <v>14</v>
      </c>
      <c r="B138" s="49" t="s">
        <v>156</v>
      </c>
      <c r="C138" s="50"/>
      <c r="D138" s="79"/>
      <c r="E138" s="28"/>
      <c r="F138" s="28" t="s">
        <v>9</v>
      </c>
      <c r="G138" s="28">
        <v>600</v>
      </c>
      <c r="H138" s="29">
        <v>0</v>
      </c>
      <c r="I138" s="30">
        <v>0.08</v>
      </c>
      <c r="J138" s="29">
        <f t="shared" si="44"/>
        <v>0</v>
      </c>
      <c r="K138" s="29">
        <f t="shared" si="45"/>
        <v>0</v>
      </c>
      <c r="L138" s="29">
        <f t="shared" si="46"/>
        <v>0</v>
      </c>
      <c r="M138" s="29">
        <f t="shared" si="47"/>
        <v>0</v>
      </c>
      <c r="N138" s="32"/>
      <c r="O138" s="110" t="s">
        <v>84</v>
      </c>
    </row>
    <row r="139" spans="1:15" s="94" customFormat="1" ht="105">
      <c r="A139" s="28">
        <v>15</v>
      </c>
      <c r="B139" s="49" t="s">
        <v>157</v>
      </c>
      <c r="C139" s="50" t="s">
        <v>158</v>
      </c>
      <c r="D139" s="79"/>
      <c r="E139" s="28"/>
      <c r="F139" s="28" t="s">
        <v>9</v>
      </c>
      <c r="G139" s="28">
        <v>50</v>
      </c>
      <c r="H139" s="29">
        <v>0</v>
      </c>
      <c r="I139" s="30">
        <v>0.08</v>
      </c>
      <c r="J139" s="29">
        <f>H139*1.08</f>
        <v>0</v>
      </c>
      <c r="K139" s="29">
        <f>H139*G139</f>
        <v>0</v>
      </c>
      <c r="L139" s="29">
        <f t="shared" si="46"/>
        <v>0</v>
      </c>
      <c r="M139" s="29">
        <f>J139*G139</f>
        <v>0</v>
      </c>
      <c r="N139" s="32"/>
      <c r="O139" s="111" t="s">
        <v>98</v>
      </c>
    </row>
    <row r="140" spans="1:15" s="94" customFormat="1" ht="105">
      <c r="A140" s="28">
        <v>16</v>
      </c>
      <c r="B140" s="49" t="s">
        <v>159</v>
      </c>
      <c r="C140" s="50"/>
      <c r="D140" s="79"/>
      <c r="E140" s="28"/>
      <c r="F140" s="28" t="s">
        <v>9</v>
      </c>
      <c r="G140" s="28">
        <v>1000</v>
      </c>
      <c r="H140" s="29">
        <v>0</v>
      </c>
      <c r="I140" s="30">
        <v>0.08</v>
      </c>
      <c r="J140" s="29">
        <f t="shared" ref="J140:J142" si="48">H140*1.08</f>
        <v>0</v>
      </c>
      <c r="K140" s="29">
        <f t="shared" ref="K140:K142" si="49">H140*G140</f>
        <v>0</v>
      </c>
      <c r="L140" s="29">
        <f t="shared" si="46"/>
        <v>0</v>
      </c>
      <c r="M140" s="29">
        <f t="shared" ref="M140:M142" si="50">J140*G140</f>
        <v>0</v>
      </c>
      <c r="N140" s="32"/>
      <c r="O140" s="110" t="s">
        <v>83</v>
      </c>
    </row>
    <row r="141" spans="1:15" s="94" customFormat="1">
      <c r="A141" s="28">
        <v>17</v>
      </c>
      <c r="B141" s="49" t="s">
        <v>160</v>
      </c>
      <c r="C141" s="50"/>
      <c r="D141" s="79"/>
      <c r="E141" s="28"/>
      <c r="F141" s="28" t="s">
        <v>143</v>
      </c>
      <c r="G141" s="28">
        <v>700</v>
      </c>
      <c r="H141" s="29">
        <v>0</v>
      </c>
      <c r="I141" s="30">
        <v>0.08</v>
      </c>
      <c r="J141" s="29">
        <f t="shared" si="48"/>
        <v>0</v>
      </c>
      <c r="K141" s="29">
        <f t="shared" si="49"/>
        <v>0</v>
      </c>
      <c r="L141" s="29">
        <f t="shared" si="46"/>
        <v>0</v>
      </c>
      <c r="M141" s="29">
        <f t="shared" si="50"/>
        <v>0</v>
      </c>
      <c r="N141" s="32"/>
      <c r="O141" s="110" t="s">
        <v>83</v>
      </c>
    </row>
    <row r="142" spans="1:15" s="94" customFormat="1">
      <c r="A142" s="28">
        <v>18</v>
      </c>
      <c r="B142" s="49" t="s">
        <v>161</v>
      </c>
      <c r="C142" s="50"/>
      <c r="D142" s="79"/>
      <c r="E142" s="28"/>
      <c r="F142" s="28" t="s">
        <v>143</v>
      </c>
      <c r="G142" s="28">
        <v>500</v>
      </c>
      <c r="H142" s="29">
        <v>0</v>
      </c>
      <c r="I142" s="30">
        <v>0.08</v>
      </c>
      <c r="J142" s="29">
        <f t="shared" si="48"/>
        <v>0</v>
      </c>
      <c r="K142" s="29">
        <f t="shared" si="49"/>
        <v>0</v>
      </c>
      <c r="L142" s="29">
        <f t="shared" si="46"/>
        <v>0</v>
      </c>
      <c r="M142" s="29">
        <f t="shared" si="50"/>
        <v>0</v>
      </c>
      <c r="N142" s="32"/>
      <c r="O142" s="110" t="s">
        <v>83</v>
      </c>
    </row>
    <row r="143" spans="1:15" s="94" customFormat="1" ht="15.75">
      <c r="A143" s="9"/>
      <c r="B143" s="11"/>
      <c r="C143" s="11"/>
      <c r="D143" s="8"/>
      <c r="E143" s="12"/>
      <c r="F143" s="13"/>
      <c r="G143" s="14"/>
      <c r="H143" s="38" t="s">
        <v>52</v>
      </c>
      <c r="I143" s="15"/>
      <c r="J143" s="70"/>
      <c r="K143" s="33">
        <f>SUM(K125:K142)</f>
        <v>0</v>
      </c>
      <c r="L143" s="33">
        <f>SUM(L125:L142)</f>
        <v>0</v>
      </c>
      <c r="M143" s="33">
        <f>SUM(M125:M142)</f>
        <v>0</v>
      </c>
      <c r="N143" s="12"/>
      <c r="O143" s="13"/>
    </row>
  </sheetData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rowBreaks count="5" manualBreakCount="5">
    <brk id="28" max="21" man="1"/>
    <brk id="44" max="21" man="1"/>
    <brk id="61" max="21" man="1"/>
    <brk id="82" max="21" man="1"/>
    <brk id="10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Ceglarski</dc:creator>
  <cp:lastModifiedBy>Marcin Ceglarski</cp:lastModifiedBy>
  <cp:lastPrinted>2019-01-04T10:06:49Z</cp:lastPrinted>
  <dcterms:created xsi:type="dcterms:W3CDTF">2016-12-14T06:41:43Z</dcterms:created>
  <dcterms:modified xsi:type="dcterms:W3CDTF">2019-01-04T10:06:52Z</dcterms:modified>
</cp:coreProperties>
</file>