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22980" windowHeight="9210"/>
  </bookViews>
  <sheets>
    <sheet name="Arkusz1" sheetId="1" r:id="rId1"/>
  </sheets>
  <definedNames>
    <definedName name="_xlnm.Print_Area" localSheetId="0">Arkusz1!$A$1:$O$176</definedName>
  </definedNames>
  <calcPr calcId="145621" iterateDelta="1E-4"/>
</workbook>
</file>

<file path=xl/calcChain.xml><?xml version="1.0" encoding="utf-8"?>
<calcChain xmlns="http://schemas.openxmlformats.org/spreadsheetml/2006/main">
  <c r="K173" i="1" l="1"/>
  <c r="J173" i="1"/>
  <c r="M173" i="1" s="1"/>
  <c r="K172" i="1"/>
  <c r="J172" i="1"/>
  <c r="M172" i="1" s="1"/>
  <c r="K171" i="1"/>
  <c r="J171" i="1"/>
  <c r="M171" i="1" s="1"/>
  <c r="K170" i="1"/>
  <c r="J170" i="1"/>
  <c r="M170" i="1" s="1"/>
  <c r="K169" i="1"/>
  <c r="J169" i="1"/>
  <c r="M169" i="1" s="1"/>
  <c r="K168" i="1"/>
  <c r="J168" i="1"/>
  <c r="M168" i="1" s="1"/>
  <c r="K167" i="1"/>
  <c r="J167" i="1"/>
  <c r="M167" i="1" s="1"/>
  <c r="K166" i="1"/>
  <c r="J166" i="1"/>
  <c r="M166" i="1" s="1"/>
  <c r="K165" i="1"/>
  <c r="J165" i="1"/>
  <c r="M165" i="1" s="1"/>
  <c r="K164" i="1"/>
  <c r="J164" i="1"/>
  <c r="M164" i="1" s="1"/>
  <c r="K163" i="1"/>
  <c r="J163" i="1"/>
  <c r="M163" i="1" s="1"/>
  <c r="K162" i="1"/>
  <c r="J162" i="1"/>
  <c r="M162" i="1" s="1"/>
  <c r="K161" i="1"/>
  <c r="J161" i="1"/>
  <c r="M161" i="1" s="1"/>
  <c r="K160" i="1"/>
  <c r="J160" i="1"/>
  <c r="M160" i="1" s="1"/>
  <c r="K159" i="1"/>
  <c r="J159" i="1"/>
  <c r="M159" i="1" s="1"/>
  <c r="K158" i="1"/>
  <c r="J158" i="1"/>
  <c r="M158" i="1" s="1"/>
  <c r="K157" i="1"/>
  <c r="J157" i="1"/>
  <c r="M157" i="1" s="1"/>
  <c r="K156" i="1"/>
  <c r="K174" i="1" s="1"/>
  <c r="J156" i="1"/>
  <c r="M156" i="1" s="1"/>
  <c r="L157" i="1" l="1"/>
  <c r="L159" i="1"/>
  <c r="L161" i="1"/>
  <c r="L163" i="1"/>
  <c r="L165" i="1"/>
  <c r="L167" i="1"/>
  <c r="L169" i="1"/>
  <c r="L171" i="1"/>
  <c r="L173" i="1"/>
  <c r="L156" i="1"/>
  <c r="L158" i="1"/>
  <c r="L160" i="1"/>
  <c r="L162" i="1"/>
  <c r="L164" i="1"/>
  <c r="L166" i="1"/>
  <c r="L168" i="1"/>
  <c r="L170" i="1"/>
  <c r="L172" i="1"/>
  <c r="M174" i="1"/>
  <c r="L174" i="1" l="1"/>
  <c r="J151" i="1" l="1"/>
  <c r="J146" i="1"/>
  <c r="J136" i="1"/>
  <c r="J141" i="1"/>
  <c r="J135" i="1"/>
  <c r="J126" i="1"/>
  <c r="J127" i="1"/>
  <c r="J128" i="1"/>
  <c r="J129" i="1"/>
  <c r="J130" i="1"/>
  <c r="J125" i="1"/>
  <c r="J119" i="1"/>
  <c r="J120" i="1"/>
  <c r="J118" i="1"/>
  <c r="J111" i="1"/>
  <c r="J112" i="1"/>
  <c r="J113" i="1"/>
  <c r="J110" i="1"/>
  <c r="J100" i="1"/>
  <c r="J101" i="1"/>
  <c r="J102" i="1"/>
  <c r="J103" i="1"/>
  <c r="J104" i="1"/>
  <c r="J105" i="1"/>
  <c r="J99" i="1"/>
  <c r="J88" i="1"/>
  <c r="J89" i="1"/>
  <c r="J90" i="1"/>
  <c r="J91" i="1"/>
  <c r="J92" i="1"/>
  <c r="J93" i="1"/>
  <c r="J94" i="1"/>
  <c r="J87" i="1"/>
  <c r="J73" i="1"/>
  <c r="J74" i="1"/>
  <c r="J75" i="1"/>
  <c r="J80" i="1"/>
  <c r="J81" i="1"/>
  <c r="J82" i="1"/>
  <c r="J72" i="1"/>
  <c r="J66" i="1"/>
  <c r="J67" i="1"/>
  <c r="J65" i="1"/>
  <c r="J49" i="1"/>
  <c r="J50" i="1"/>
  <c r="J51" i="1"/>
  <c r="J52" i="1"/>
  <c r="J53" i="1"/>
  <c r="J54" i="1"/>
  <c r="J55" i="1"/>
  <c r="J56" i="1"/>
  <c r="J57" i="1"/>
  <c r="J58" i="1"/>
  <c r="J59" i="1"/>
  <c r="J60" i="1"/>
  <c r="J48" i="1"/>
  <c r="J30" i="1"/>
  <c r="J35" i="1"/>
  <c r="J36" i="1"/>
  <c r="J37" i="1"/>
  <c r="J38" i="1"/>
  <c r="J43" i="1"/>
  <c r="J29" i="1"/>
  <c r="J7" i="1"/>
  <c r="J8" i="1"/>
  <c r="J13" i="1"/>
  <c r="J14" i="1"/>
  <c r="J15" i="1"/>
  <c r="J16" i="1"/>
  <c r="J17" i="1"/>
  <c r="J22" i="1"/>
  <c r="J23" i="1"/>
  <c r="J24" i="1"/>
  <c r="J6" i="1"/>
  <c r="M151" i="1" l="1"/>
  <c r="M152" i="1" s="1"/>
  <c r="K151" i="1"/>
  <c r="K152" i="1" s="1"/>
  <c r="M100" i="1"/>
  <c r="M58" i="1"/>
  <c r="M59" i="1"/>
  <c r="K59" i="1"/>
  <c r="K58" i="1"/>
  <c r="M146" i="1"/>
  <c r="M147" i="1" s="1"/>
  <c r="M6" i="1"/>
  <c r="M7" i="1"/>
  <c r="M8" i="1"/>
  <c r="M16" i="1"/>
  <c r="M22" i="1"/>
  <c r="M23" i="1"/>
  <c r="M24" i="1"/>
  <c r="M30" i="1"/>
  <c r="M35" i="1"/>
  <c r="M43" i="1"/>
  <c r="M29" i="1"/>
  <c r="M36" i="1"/>
  <c r="M37" i="1"/>
  <c r="M38" i="1"/>
  <c r="M50" i="1"/>
  <c r="M51" i="1"/>
  <c r="M53" i="1"/>
  <c r="M54" i="1"/>
  <c r="M55" i="1"/>
  <c r="M56" i="1"/>
  <c r="M48" i="1"/>
  <c r="L48" i="1" s="1"/>
  <c r="M49" i="1"/>
  <c r="M52" i="1"/>
  <c r="M57" i="1"/>
  <c r="M60" i="1"/>
  <c r="M65" i="1"/>
  <c r="M66" i="1"/>
  <c r="M67" i="1"/>
  <c r="M75" i="1"/>
  <c r="M72" i="1"/>
  <c r="M73" i="1"/>
  <c r="M74" i="1"/>
  <c r="M80" i="1"/>
  <c r="M81" i="1"/>
  <c r="M82" i="1"/>
  <c r="M87" i="1"/>
  <c r="M88" i="1"/>
  <c r="M89" i="1"/>
  <c r="M90" i="1"/>
  <c r="M91" i="1"/>
  <c r="M92" i="1"/>
  <c r="M93" i="1"/>
  <c r="M94" i="1"/>
  <c r="L94" i="1" s="1"/>
  <c r="M118" i="1"/>
  <c r="M119" i="1"/>
  <c r="M120" i="1"/>
  <c r="M135" i="1"/>
  <c r="M136" i="1"/>
  <c r="M141" i="1"/>
  <c r="M142" i="1" s="1"/>
  <c r="M125" i="1"/>
  <c r="M126" i="1"/>
  <c r="M127" i="1"/>
  <c r="M128" i="1"/>
  <c r="M129" i="1"/>
  <c r="M130" i="1"/>
  <c r="M101" i="1"/>
  <c r="M102" i="1"/>
  <c r="M103" i="1"/>
  <c r="M104" i="1"/>
  <c r="L104" i="1" s="1"/>
  <c r="M105" i="1"/>
  <c r="K146" i="1"/>
  <c r="K147" i="1" s="1"/>
  <c r="K126" i="1"/>
  <c r="K127" i="1"/>
  <c r="K128" i="1"/>
  <c r="K129" i="1"/>
  <c r="K130" i="1"/>
  <c r="K125" i="1"/>
  <c r="M111" i="1"/>
  <c r="M112" i="1"/>
  <c r="M113" i="1"/>
  <c r="K111" i="1"/>
  <c r="K112" i="1"/>
  <c r="K113" i="1"/>
  <c r="M110" i="1"/>
  <c r="K110" i="1"/>
  <c r="K136" i="1"/>
  <c r="K141" i="1"/>
  <c r="K142" i="1" s="1"/>
  <c r="K135" i="1"/>
  <c r="K119" i="1"/>
  <c r="K120" i="1"/>
  <c r="K118" i="1"/>
  <c r="K100" i="1"/>
  <c r="K101" i="1"/>
  <c r="K102" i="1"/>
  <c r="K103" i="1"/>
  <c r="K104" i="1"/>
  <c r="K105" i="1"/>
  <c r="K88" i="1"/>
  <c r="K89" i="1"/>
  <c r="K90" i="1"/>
  <c r="K91" i="1"/>
  <c r="K92" i="1"/>
  <c r="K93" i="1"/>
  <c r="K94" i="1"/>
  <c r="K87" i="1"/>
  <c r="K73" i="1"/>
  <c r="K74" i="1"/>
  <c r="K75" i="1"/>
  <c r="K80" i="1"/>
  <c r="K81" i="1"/>
  <c r="K82" i="1"/>
  <c r="K72" i="1"/>
  <c r="K66" i="1"/>
  <c r="K67" i="1"/>
  <c r="K65" i="1"/>
  <c r="K49" i="1"/>
  <c r="K50" i="1"/>
  <c r="K51" i="1"/>
  <c r="K52" i="1"/>
  <c r="K53" i="1"/>
  <c r="K54" i="1"/>
  <c r="K55" i="1"/>
  <c r="K56" i="1"/>
  <c r="K57" i="1"/>
  <c r="K60" i="1"/>
  <c r="K48" i="1"/>
  <c r="K30" i="1"/>
  <c r="K35" i="1"/>
  <c r="K36" i="1"/>
  <c r="K37" i="1"/>
  <c r="K38" i="1"/>
  <c r="K43" i="1"/>
  <c r="K44" i="1" s="1"/>
  <c r="K29" i="1"/>
  <c r="K7" i="1"/>
  <c r="K8" i="1"/>
  <c r="K16" i="1"/>
  <c r="K22" i="1"/>
  <c r="K23" i="1"/>
  <c r="K24" i="1"/>
  <c r="K6" i="1"/>
  <c r="M99" i="1"/>
  <c r="L99" i="1" s="1"/>
  <c r="K99" i="1"/>
  <c r="L112" i="1" l="1"/>
  <c r="L100" i="1"/>
  <c r="L102" i="1"/>
  <c r="L90" i="1"/>
  <c r="L92" i="1"/>
  <c r="L88" i="1"/>
  <c r="L73" i="1"/>
  <c r="L75" i="1"/>
  <c r="L55" i="1"/>
  <c r="L53" i="1"/>
  <c r="L59" i="1"/>
  <c r="L37" i="1"/>
  <c r="L80" i="1"/>
  <c r="M83" i="1"/>
  <c r="L60" i="1"/>
  <c r="L111" i="1"/>
  <c r="L105" i="1"/>
  <c r="L101" i="1"/>
  <c r="L91" i="1"/>
  <c r="L87" i="1"/>
  <c r="L74" i="1"/>
  <c r="L67" i="1"/>
  <c r="L57" i="1"/>
  <c r="L56" i="1"/>
  <c r="L51" i="1"/>
  <c r="L58" i="1"/>
  <c r="K83" i="1"/>
  <c r="L82" i="1"/>
  <c r="L66" i="1"/>
  <c r="L52" i="1"/>
  <c r="L50" i="1"/>
  <c r="K76" i="1"/>
  <c r="L110" i="1"/>
  <c r="L113" i="1"/>
  <c r="L103" i="1"/>
  <c r="L93" i="1"/>
  <c r="L89" i="1"/>
  <c r="L81" i="1"/>
  <c r="M76" i="1"/>
  <c r="L72" i="1"/>
  <c r="L65" i="1"/>
  <c r="L49" i="1"/>
  <c r="L54" i="1"/>
  <c r="L38" i="1"/>
  <c r="M44" i="1"/>
  <c r="L44" i="1" s="1"/>
  <c r="L43" i="1"/>
  <c r="L36" i="1"/>
  <c r="L35" i="1"/>
  <c r="K31" i="1"/>
  <c r="L24" i="1"/>
  <c r="L23" i="1"/>
  <c r="L22" i="1"/>
  <c r="L16" i="1"/>
  <c r="K25" i="1"/>
  <c r="M25" i="1"/>
  <c r="L6" i="1"/>
  <c r="M9" i="1"/>
  <c r="L8" i="1"/>
  <c r="K9" i="1"/>
  <c r="L7" i="1"/>
  <c r="M137" i="1"/>
  <c r="M31" i="1"/>
  <c r="K137" i="1"/>
  <c r="K39" i="1"/>
  <c r="M39" i="1"/>
  <c r="K95" i="1"/>
  <c r="M106" i="1"/>
  <c r="L106" i="1" s="1"/>
  <c r="K106" i="1"/>
  <c r="K121" i="1"/>
  <c r="K114" i="1"/>
  <c r="M121" i="1"/>
  <c r="M68" i="1"/>
  <c r="K68" i="1"/>
  <c r="K131" i="1"/>
  <c r="M131" i="1"/>
  <c r="M114" i="1"/>
  <c r="M95" i="1"/>
  <c r="L95" i="1" s="1"/>
  <c r="K61" i="1"/>
  <c r="M61" i="1"/>
  <c r="K17" i="1"/>
  <c r="M17" i="1"/>
  <c r="K14" i="1"/>
  <c r="K13" i="1"/>
  <c r="M14" i="1"/>
  <c r="K15" i="1"/>
  <c r="M15" i="1"/>
  <c r="M13" i="1"/>
  <c r="L114" i="1" l="1"/>
  <c r="L76" i="1"/>
  <c r="L61" i="1"/>
  <c r="L39" i="1"/>
  <c r="L68" i="1"/>
  <c r="L83" i="1"/>
  <c r="L14" i="1"/>
  <c r="L25" i="1"/>
  <c r="K18" i="1"/>
  <c r="K176" i="1" s="1"/>
  <c r="L15" i="1"/>
  <c r="M18" i="1"/>
  <c r="M176" i="1" s="1"/>
  <c r="L13" i="1"/>
  <c r="L17" i="1"/>
  <c r="L9" i="1"/>
  <c r="L176" i="1" l="1"/>
  <c r="L18" i="1"/>
</calcChain>
</file>

<file path=xl/sharedStrings.xml><?xml version="1.0" encoding="utf-8"?>
<sst xmlns="http://schemas.openxmlformats.org/spreadsheetml/2006/main" count="696" uniqueCount="189">
  <si>
    <t>OPIS</t>
  </si>
  <si>
    <t>Nr katalogowy  /Nazwa jak na fakturze</t>
  </si>
  <si>
    <t>Ilość</t>
  </si>
  <si>
    <t>Cena netto</t>
  </si>
  <si>
    <t>Vat</t>
  </si>
  <si>
    <t>Cena brutto</t>
  </si>
  <si>
    <t>Wartość netto</t>
  </si>
  <si>
    <t>Wartość VAT</t>
  </si>
  <si>
    <t>Wartość brutto</t>
  </si>
  <si>
    <t>op</t>
  </si>
  <si>
    <t>Pakiet nr 10</t>
  </si>
  <si>
    <t>szt.</t>
  </si>
  <si>
    <t>Opaska dziana wiskozowa pakowana pojedynczo 4 m x 10 cm</t>
  </si>
  <si>
    <t>Opaska dziana wiskozowa pakowana pojedynczo 4 m x 15cm</t>
  </si>
  <si>
    <t>Podkład wyścielający z włókien poliestrowych pod gips 3 m x 10 cm</t>
  </si>
  <si>
    <t>Podkład wyścielający z włókien poliestrowych pod gips 3 m x 15 cm</t>
  </si>
  <si>
    <t>Gaza 17 nitkowa szerokości 90 cm klasa II reguła 7</t>
  </si>
  <si>
    <t>mb</t>
  </si>
  <si>
    <t>Gaza 17 nitkowa jałowa 1 m x 1 m sterylizowana parą wodną klasa II reguła 7,tex15</t>
  </si>
  <si>
    <t>Lignina rolki 150 g</t>
  </si>
  <si>
    <t xml:space="preserve">Lignina bielona niepyląca arkusze 40 cm x 60 cm </t>
  </si>
  <si>
    <t>kg</t>
  </si>
  <si>
    <t>Wata operacyjna bawełniano - wiskozowa x 500 g (70% bawełny- 30% wiskozy)</t>
  </si>
  <si>
    <t>Pakiet nr 3</t>
  </si>
  <si>
    <t>Paski do nieinwazyjnego zamykania małych ran z klejem poliakrylowym  6mm x 76 mm x 3szt</t>
  </si>
  <si>
    <t>Opatrunek z włókien alginianów wapnia jałowy 10 cm x 10 cm</t>
  </si>
  <si>
    <t>Opatrunek hydrożelowy, laminowany folią poliuretanową przepuszczalną dla powietrza, nie przepuszczająca cieczy i bakterii, jałowy 10 cm x 10 cm</t>
  </si>
  <si>
    <t>Opatrunek hydrożelowy, laminowany folią poliuretanową przepuszczalną dla powietrza, nie przepuszczająca cieczy i bakterii, jałowy 20 cm x 20 cm</t>
  </si>
  <si>
    <t>Opatrunek jałowy z siatki bawełnianej z maścią neutralną dla skóry 10 cm x 10 cm</t>
  </si>
  <si>
    <t>Opatrunek jałowy z siatki bawełnianej z maścią neutralną dla skóry 20 cm x 20 cm</t>
  </si>
  <si>
    <t>Opatrunek z warstwą hydrokoloidową, hydroaktywny, z pianką poliuretanową 10 cm x 10 cm</t>
  </si>
  <si>
    <t>Jałowy opatrunek piankowy wykonany w technologii hydrofiber,impregnowany srebrem w postaci jonowej ,przeznaczony do ran sączących, zbudowany z trzech warstw, silikonowe obramowanie chroniące brzegi rany przed podrażnieniem, opatrunek regulujący poziom wilgoci w ranie. Rozmiar 12,5 x 12,5 cm</t>
  </si>
  <si>
    <t>Pakiet nr 6</t>
  </si>
  <si>
    <t>Pakiet nr 7</t>
  </si>
  <si>
    <t>Tampony z gazy 20 nitkowej o wymiarach 24x24 cm, kula średnicy 30 mm niejałowe</t>
  </si>
  <si>
    <t>Pakiet nr 8</t>
  </si>
  <si>
    <t>Przylepiec hipoalergiczny pooperacyjny włókninowy jałowy z zaokrąglonymi rogami 6 cm x 10 cm</t>
  </si>
  <si>
    <t>Przylepiec hipoalergiczny pooperacyjny włókninowy jałowy z zaokrąglonymi rogami 10 cm x 20 cm</t>
  </si>
  <si>
    <t>Pakiet nr 9</t>
  </si>
  <si>
    <t>Przylepiec chirurgiczny, hypoalergiczny, z mikroporowatej włókniny poliestrowej bez zawartości wiskozy i celulozy, z makroperforacją na całej powierzchni, umożliwiającą dzielenie bez nożyczek wzdłuż i w poprzek, z klejem akrylowym równomiernie naniesionym na całej powierzchni,  bez zawartości tlenku cynku, kauczuku i lateksu, wodoodporny. Rozmiar 2,5cm x 9,14m</t>
  </si>
  <si>
    <t>Przylepiec chirurgiczny, hypoalergiczny, z mikroporowatej włókniny poliestrowej bez zawartości wiskozy i celulozy, z makroperforacją na całej powierzchni, umożliwiającą dzielenie bez nożyczek wzdłuż i w poprzek, z klejem akrylowym równomiernie naniesionym na całej powierzchni,  bez zawartości tlenku cynku, kauczuku i lateksu. Rozmiar 5cm x 9,14m</t>
  </si>
  <si>
    <t>Plaster z opatrunkiem na tkaninie szer. 6 cm</t>
  </si>
  <si>
    <t>Pakiet nr 12</t>
  </si>
  <si>
    <t>Elastyczny opatrunek poliestrowy powleczony srebrem nanokrystalicznym o otwartej strukturze splotu. Bakteriobójczy, uwalniający srebro z opatrunku do rany przez 3 dni. Rozmiar 10cm x 10cm</t>
  </si>
  <si>
    <t>Opatrunek zawierający wkładkę piankową o strukturze plastra miodu oraz przezroczystą folię ochronną o dużej paroprzepuszczalnością. Przezroczysty, umożliwiający obserwację etapów gojenia rany bez konieczności zmiany opatrunku. Opatrunek zapewniający barierę przeciwbakteryjną. rozmiar 20cm x 10cm</t>
  </si>
  <si>
    <t>Opatrunek zawierający wkładkę piankową o strukturze plastra miodu oraz przezroczystą folię ochronną o dużej paroprzepuszczalnością. Przezroczysty, umożliwiający obserwację etapów gojenia rany bez konieczności zmiany opatrunku. Opatrunek zapewniający barierę przeciwbakteryjną. rozmiar 15cm x 10cm</t>
  </si>
  <si>
    <t>Samoprzylepny, pięciowarstwowy opatrunek z pianki poliuretanowej na rany o dużym wysięku. Silikonowa warstwa kontaktowa. Kształt ułatwiający aplikację w trudnodostępnych miejscach. Rozmiar 15,4 cm x 15,4 cm</t>
  </si>
  <si>
    <t>Opatrunek z gazy nasączony parafiną i chlorheksydyną, siatkowy z gazy bawełnianej pokryty parafiną z dodatkiem 0,5% chlorheksydyny, zapewniający prawidłową wentylację rany i przedostawanie się wysięku, nie przywierający do rany, z długotrwałym działaniem antybakteryjnym, nieprzylepny, hipoalergiczny, jałowy Rozmiar 10cm x 10cm</t>
  </si>
  <si>
    <t>RAZEM</t>
  </si>
  <si>
    <t>Kryteria 
oceny ofert</t>
  </si>
  <si>
    <t>Parametry 
oferowane</t>
  </si>
  <si>
    <t>Próbki</t>
  </si>
  <si>
    <t>2 szt.</t>
  </si>
  <si>
    <t>op.</t>
  </si>
  <si>
    <t>L.p.</t>
  </si>
  <si>
    <t>j.m.</t>
  </si>
  <si>
    <t>Pakiet nr 4</t>
  </si>
  <si>
    <t>Kompresy gazowe jałowe, białe, niepylące, z podwijanymi brzegami sterylizowane parą wodną 8 warstw, 17 nitek 5 cm x 5 cm pakowane po 3 szt,klasa IIA reguła 7 tex 15</t>
  </si>
  <si>
    <t>Kompresy gazowe jałowe, białe, niepylące, z podwijanymi brzegami sterylizowane parą wodną 8 warstw, 17 nitek 7,5 cm x 7,5 cm pakowane po 3 szt,klasa IIA reguła 7 tex 15</t>
  </si>
  <si>
    <t>Kompresy gazowe jałowe, białe, niepylące, z podwijanymi brzegami sterylizowane parą wodną 8 warstw, 17 nitek 10 cm x 10 cm pakowane po 3 szt,klasa IIA reguła 7 tex 15</t>
  </si>
  <si>
    <t>Kompresy gazowe niejałowe białe, niepylące 16 warstw 17 nitek 5 cm x 5 cm x 100 szt,klasa IIA reguła 7 tex 15</t>
  </si>
  <si>
    <t>Kompresy gazowe niejałowe białe, niepylące 16 warstw 17 nitek 7,5 cm x 7,5 cm x 100 szt,klasa IIA reguła 7 tex 15</t>
  </si>
  <si>
    <t>Kompresy gazowe niejałowe białe, niepylące 16 warstw 17 nitek 10 cm x 10 cm x 100 szt,klasa IIA reguła 7 tex 15</t>
  </si>
  <si>
    <t>Przylepiec hipoalergiczny pooperacyjny włókninowy jałowy z zaokrąglonymi rogami 5 cm x 7,2 cm</t>
  </si>
  <si>
    <t>Przylepiec hipoalergiczny pooperacyjny włókninowy jałowy z zaokrąglonymi rogami 8-9 cm x 10 cm</t>
  </si>
  <si>
    <t>Przylepiec hipoalergiczny pooperacyjny włókninowy jałowy z zaokrąglonymi rogami 8-9 cm x 15 cm</t>
  </si>
  <si>
    <t>Przylepiec hipoalergiczny pooperacyjny włókninowy jałowy z zaokrąglonymi rogami 8-9 cm x 20 cm</t>
  </si>
  <si>
    <t>Przylepiec hipoalergiczny pooperacyjny włókninowy jałowy z zaokrąglonymi rogami 9-10 cm x 25 cm</t>
  </si>
  <si>
    <t>Przylepiec hipoalergiczny pooperacyjny włókninowy jałowy z zaokrąglonymi rogami 9-10 cm x 35 cm</t>
  </si>
  <si>
    <t>Plaster przezroczysty perforowany na folii polietylenowej hypoalergiczny , klej akrylowy, szer.2,5 cm długość 5 m</t>
  </si>
  <si>
    <t>Przylepiec z włókniny poliestrowej,, hypoalergiczny, rozciągliwy, papier zabezpieczający z falistym nacięciem i metryczną podziałką 20 cm x 10 m</t>
  </si>
  <si>
    <t>długość opaski po relaksacji 0-20 pkt</t>
  </si>
  <si>
    <t>Zestaw zawierający dwie podkładki i pasek mocujący w opakowaniu foliowym -10 pkt. 
Inne rozwiązanie -0 pkt</t>
  </si>
  <si>
    <t>szt. 2</t>
  </si>
  <si>
    <t xml:space="preserve">miękkość, brak pylenia 0-20 pkt. </t>
  </si>
  <si>
    <t>rozciągliwość i siła powracania do stanu spoczynku 0-20 pkt.</t>
  </si>
  <si>
    <t>Siatkowy rękaw elastyczny do podtrzymywania opatrunków na ramię i nogę dziecka, w stanie nierozciągniętym szer. 2 cm, dł.25 m zawartość bawełny min. 50%</t>
  </si>
  <si>
    <t>Siatkowy rękaw elastyczny do podtrzymywania opatrunków w stanie nierozciągniętym szer. 3 cm dł.25 m zawartość bawełny min. 50%</t>
  </si>
  <si>
    <t>Siatkowy rękaw elastyczny do podtrzymywania opatrunków na tułów dziecka, głowę, udo, pachę w stanie nierozciągniętym szer. 5 cm dł.25 m zawartość bawełny min. 50%</t>
  </si>
  <si>
    <t>1 szt.</t>
  </si>
  <si>
    <t>1szt.</t>
  </si>
  <si>
    <t>Zamawiający dopuszcza tolerancję rozmiaru ± 10%
za rozmiar 10cm x10cm - 10 pkt
za inny rozmiar w granicach tolerancji -0 pkt</t>
  </si>
  <si>
    <t>Zamawiający dopuszcza tolerancję rozmiaru ± 5%
za rozmiar 20cm x 20 cm - 10 pkt
za inny rozmiar w granicach tolerancji -0 pkt</t>
  </si>
  <si>
    <t>Zamawiający dopuszcza tolerancję rozmiaru ± 5%
za rozmiar 20 cm x 20 cm - 10 pkt
za inny rozmiar w granicach tolerancji -0 pkt</t>
  </si>
  <si>
    <t>luźne włókna na powierzchni gazy 0-20 pkt</t>
  </si>
  <si>
    <t>Zamawiający dopuszcza tolerancję rozmiaru ± 5%
za rozmiar 12cm x 18 cm - 10 pkt
za inny rozmiar w granicach tolerancji -0 pkt</t>
  </si>
  <si>
    <t>Zamawiający dopuszcza tolerancję rozmiaru ± 5%
za rozmiar 8cm x 12 cm - 10 pkt
za inny rozmiar w granicach tolerancji -0 pkt</t>
  </si>
  <si>
    <t>Zamawiający dopuszcza tolerancję rozmiaru ± 10%
za rozmiar 20cm x10cm - 10 pkt
za inny rozmiar w granicach tolerancji -0 pkt</t>
  </si>
  <si>
    <t>Zamawiający dopuszcza tolerancję rozmiaru ± 10%
za rozmiar 15cm x10cm - 10 pkt
za inny rozmiar w granicach tolerancji -0 pkt</t>
  </si>
  <si>
    <t>Zamawiający dopuszcza tolerancję rozmiaru ± 10%
za rozmiar 10,5cm x13,5cm - 10 pkt
za inny rozmiar w granicach tolerancji -0 pkt</t>
  </si>
  <si>
    <t>Zamawiający dopuszcza tolerancję rozmiaru ± 10%
za rozmiar 15,4cm x15,4cm - 10 pkt
za inny rozmiar w granicach tolerancji -0 pkt</t>
  </si>
  <si>
    <t>Zamawiający dopuszcza tolerancję rozmiaru ± 10%
za rozmiar 21,6 cm x 23 cm - 10 pkt
za inny rozmiar w granicach tolerancji -0 pkt</t>
  </si>
  <si>
    <t>Zamawiający dopuszcza tolerancję rozmiaru ± 10%
za rozmiar 10 cm x 10cm - 10 pkt
za inny rozmiar w granicach tolerancji -0 pkt</t>
  </si>
  <si>
    <t>Zamawiający dopuszcza tolerancję rozmiaru ± 10%
za rozmiar 10,2 cm x10,2cm - 10 pkt
za inny rozmiar w granicach tolerancji -0 pkt</t>
  </si>
  <si>
    <t>3 szt.</t>
  </si>
  <si>
    <t xml:space="preserve">3 szt. </t>
  </si>
  <si>
    <t xml:space="preserve"> 3 szt.</t>
  </si>
  <si>
    <t xml:space="preserve">Łatwość otwarcia z zachowaniem aseptyki 0-20 pkt. podwójnie zawinięte brzegi - 10 pkt
brak podwójnie zawiniętych brzegów - 0 pkt. </t>
  </si>
  <si>
    <t>brak luźnych nitek na powierzchni 0-20 pkt. podwójnie zawinięte brzegi (składanie typu ES) 0-20 pkt.</t>
  </si>
  <si>
    <t>Łatwość otwarcia z zachowaniem aseptyki 0-20 pkt. zaokrąglone rogi 0-20pkt</t>
  </si>
  <si>
    <t>Opatrunek z trójwarstwowej pianki w kształcie kieszonki umożliwiający opatrzenie ran na pięcie lub innych podobnych anatomicznie miejsc tj. łokcie. Rozmiar 10,5 cm x 13,5 cm</t>
  </si>
  <si>
    <t>Samoprzylepny, pięciowarstwowy opatrunek z pianki poliuretanowej na rany o dużym wysięku. Silikonowa warstwa kontaktowa. Dopasowany anatomicznie do ran w okolicy kości krzyżowej. Rozmiar 21,6 cm x 23 cm</t>
  </si>
  <si>
    <t xml:space="preserve">Hipoalergiczny, niejałowy przylepiec stabilizujący do rurki intubacyjnej składający się z dwóch podkładek oraz paska mocującego, podkładka mocowana za pomocą części przylepnej, która na drugiej stronie posiada warstwę rzepu, pasek do stabilizacji rurki z włókniny z przylepnym polem w środkowej części. </t>
  </si>
  <si>
    <t>Opatrunek w formie gąbki PVA zawierający dwa pigmenty: błękit metylenu i fiolet gencjany, zwalcza zakażenia bakteryjne, grzybicze, eliminuje nieprzyjemny zapach z rany. Zbudowany z trójwymiarowych komórek, utrzymuje wilgotne środowisko w ranie, absorpcyjny  nie powodujący maceracji skóry wokół rany. Rozmiar 10,2cm x 10,2cm</t>
  </si>
  <si>
    <t>Uniwersalne chusteczki do skóry do usuwania kleju, umożliwiające bezbolesne usunięcie opatrunków samoprzylepnych i pozostałości kleju z zawartością składników nawilżających x 50 szt.</t>
  </si>
  <si>
    <t>Chusteczki zawierające lateks
 i zawierające środki konserwujących - 0 pkt.
chusteczki nie zawierające lateksu i środków i środków konserwujących - 10 pkt</t>
  </si>
  <si>
    <t>Opaska elastyczna tkana, z zapinką wielokrotnego użytku, wykonana z wysokoplastycznych przędz elastomerowych i poliamidowych oraz przędzy bawełnianej, długość po relaksacji nie mniej niż 1,4 m, miękka, przepuszczająca powietrze, pakowana pojedynczo 4 m x 15 cm</t>
  </si>
  <si>
    <t>Opaska gipsowa wykonana z gazy min 17 nitkowej szybkowiążąca w czasie 4-6 minut, czas modelowania 2-3 min. gips nakładany z obu stron opaski, zawartość gipsu naturalnego min.94%, możliwość obciążenia po 30 minutach 2 m x6 cm, na rolce tekturowej</t>
  </si>
  <si>
    <t>najlepsza plastyczność 0-25 pkt                 opaska nawinięta na ekologiczną rolkę tekturową 15 pkt</t>
  </si>
  <si>
    <t>Opaska gipsowa wykonana z gazy min 17 nitkowej szybkowiążąca w czasie 4-6 minut, czas modelowania 2-3 min gips nakładany z obu stron opaski, zawartość gipsu naturalnego min.94%, możliwość obciążenia po 30 minutach 3 m x8 cm, na rolce tekturowej</t>
  </si>
  <si>
    <t>Opaska gipsowa wykonana z gazy min 17 nitkowej szybkowiążąca w czasie 4-6 minut, czas modelowania 2-3 min gips nakładany z obu stron opaski, zawartość gipsu naturalnego min.94%, możliwość obciążenia po 30 minutach 3 m x10-12 cm, na rolce tekturowej</t>
  </si>
  <si>
    <t>Opaska gipsowa wykonana z gazy min 17 nitkowej szybkowiążąca w czasie 4-6 minut, czas modelowania 2-3 min gips nakładany z obu stron opaski, zawartość gipsu naturalnego min.94%, możliwość obciążenia po 30 minutach 3 m x 14-15 cm, na rolce tekturowej</t>
  </si>
  <si>
    <t>Opaska gipsowa wykonana z gazy min 17 nitkowej szybkowiążąca w czasie 4-6 minut, czas modelowania 2-3 min gips nakładany z obu stron opaski, zawartość gipsu naturalnego min.94%, możliwość obciążenia po 30 minutach 3 m x20 cm, na rolce tekturowej</t>
  </si>
  <si>
    <t>Podkład wyścielający włókien poliestrowych pod gips 3 m x 20 cm</t>
  </si>
  <si>
    <t>Opatrunek hydrokoloidowy, chłonny z poliuretanową półprzepuszczalną wodo- i bakterioodporną powłoką osłaniającą, jałowy, zaopatrzony w krawędź samoprzylepną 10 cm x 10 cm</t>
  </si>
  <si>
    <t>Opatrunek hydrokoloidowy, chłonny z poliuretanową półprzepuszczalną wodo- i bakterioodporną powłoką osłaniającą, jałowy, zaopatrzony w krawędź samoprzylepną 20 cm x 20 cm</t>
  </si>
  <si>
    <t>Opatrunek hydrokoloidowy, chłonny z poliuretanową półprzepuszczalną wodo- i bakterioodporną powłoką osłaniającą, jałowy, o kształcie do zaopatrywania ran w okolicy krzyżowej jałowy, pakowany pojedynczo 12x18cm</t>
  </si>
  <si>
    <t>Opatrunek hydrokoloidowy, chłonny z poliuretanową półprzepuszczalną wodo- i bakterioodporną powłoką osłaniającą, jałowy, o kształcie do zaopatrywania ran w na piętach i łokciach, jałowy, pakowany pojedynczo 8x12cm</t>
  </si>
  <si>
    <t>Jałowy opatrunek o działaniu absorpcyjnym i przeciw bakteryjnym, impregnowany srebrem, zbudowany z materiału hydrofiber i jonowego srebra, wzmocniony przeszyciami. Rozmiar 10x10cm</t>
  </si>
  <si>
    <t>Jałowy opatrunek o działaniu absorpcyjnym i przeciw bakteryjnym, impregnowany srebrem, zbudowany z materiału hydrofiber i jonowego srebra, zawierający w swoim składzie kwas edytynowy i chlorek benzetonium zwalczający biofilm. Rozmiar 10x10cm</t>
  </si>
  <si>
    <t>Kompresy włókninowe jałowe, sterylizowane parą wodną, białe, niepylące, 4 warstwy, 40g/m2 o wysokiej chłonności 10cm x 10cm pakowane po 10 szt. w bezpyłowo otwieranych opakowaniach papierowych lub folia/papier</t>
  </si>
  <si>
    <t>możliwość dzielenia w linii prostej  wzdłuż i w poprzek także bez użycia nożyczek 0- 20 pkt.
przylepność - 0-20 pkt.
elastyczność dopasowanie do kształtów ciała 0-20 pkt.</t>
  </si>
  <si>
    <t>Plaster na tkaninie bawełnianej, zabezpieczający brzegi plastikowy dyspenser , klej akrylowy szer. 5 cm długość 9,1 m</t>
  </si>
  <si>
    <t>Plaster na tkaninie bawełnianej, zabezpieczający brzegi plastikowy dyspenser , klej akrylowy szer. 2,5 cm długość 9,1 m</t>
  </si>
  <si>
    <t>Sterylny poliuretanowy opatrunek do mocowania kaniul obwodowych z wycięciem. Rozmiar 7 x 8,5-9 cm z metką i dwoma paskami włókninowymi. Wzmocnienie włókniną w części obejmującej kaniulę,  nieprzepuszczalny dla płynów, bakterii i wirusów. Odporny na działanie środków dezynfekcyjnych zawierających alkohol. Klej akrylowy naniesiony równomiernie.opatrunek posiada współczynnik MVTR o wartości conajmniej 4000 g/m2/24h w 37°C zgodnie z badaniami laboratoryjnymi</t>
  </si>
  <si>
    <t>Sterylny poliuretanowy opatrunek do mocowania kaniul obwodowych z wycięciem. Rozmiar 10 x 12 cm z metką i dwoma paskami włókninowymi. Wzmocnienie włókniną w części obejmującej kaniulę,  nieprzepuszczalny dla płynów, bakterii i wirusów. Odporny na działanie środków dezynfekcyjnych zawierających alkohol. Klej akrylowy naniesiony równomiernie.opatrunek posiada współczynnik MVTR o wartości conajmniej 4000 g/m2/24h w 37°C zgodnie z badaniami laboratoryjnymi</t>
  </si>
  <si>
    <r>
      <t>&lt;4000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/24h w 37</t>
    </r>
    <r>
      <rPr>
        <vertAlign val="superscript"/>
        <sz val="11"/>
        <rFont val="Arial"/>
        <family val="2"/>
        <charset val="238"/>
      </rPr>
      <t>0</t>
    </r>
    <r>
      <rPr>
        <sz val="11"/>
        <rFont val="Arial"/>
        <family val="2"/>
        <charset val="238"/>
      </rPr>
      <t>C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- 0 pkt.
&gt; 4 000g/m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24h w 37</t>
    </r>
    <r>
      <rPr>
        <vertAlign val="superscript"/>
        <sz val="11"/>
        <rFont val="Arial"/>
        <family val="2"/>
        <charset val="238"/>
      </rPr>
      <t>0</t>
    </r>
    <r>
      <rPr>
        <sz val="11"/>
        <rFont val="Arial"/>
        <family val="2"/>
        <charset val="238"/>
      </rPr>
      <t>C -10 pkt.</t>
    </r>
  </si>
  <si>
    <r>
      <t>&lt;4 000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/24h w 37</t>
    </r>
    <r>
      <rPr>
        <vertAlign val="superscript"/>
        <sz val="11"/>
        <rFont val="Arial"/>
        <family val="2"/>
        <charset val="238"/>
      </rPr>
      <t>0</t>
    </r>
    <r>
      <rPr>
        <sz val="11"/>
        <rFont val="Arial"/>
        <family val="2"/>
        <charset val="238"/>
      </rPr>
      <t>C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- 0 pkt.
&gt; 4000g/m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24h w 37</t>
    </r>
    <r>
      <rPr>
        <vertAlign val="superscript"/>
        <sz val="11"/>
        <rFont val="Arial"/>
        <family val="2"/>
        <charset val="238"/>
      </rPr>
      <t>0</t>
    </r>
    <r>
      <rPr>
        <sz val="11"/>
        <rFont val="Arial"/>
        <family val="2"/>
        <charset val="238"/>
      </rPr>
      <t>C -10 pkt.</t>
    </r>
  </si>
  <si>
    <t>Sterylny poliuretanowy opatrunek do mocowania kaniul obwodowych z wycięciem. Rozmiar5x5,7cm z metką i dwoma paskami włókninowymi. Wzmocnienie włókniną w części obejmującej kaniulę,  nieprzepuszczalny dla płynów, bakterii i wirusów. Odporny na działanie środków dezynfekcyjnych zawierających alkohol. Klej akrylowy naniesiony równomiernie.opatrunek posiada współczynnik MVTR o wartości conajmniej 4000 g/m2/24h w 37°C zgodnie z badaniami laboratoryjnymi</t>
  </si>
  <si>
    <t>Bakteriobójczy, przylepny opatrunek poliuretanowy do mocowania cewników centralnych z wycięciem i hydrożelem zawierającym 2% glukonian chlorheksydyny. Natychmiastowe działanie bakteriobójcze po aplikacji.Rozmiar11,5x8,5cm z metką i dwoma paskami włókninowymi. Klej akrylowy naniesiony wzorem kropek gwarantujący wysoką przepuszczalność dla pary wodnej. Odporny na działanie działanie środków dezynfekcyjnych zawierających alkohol. Wyrob medyczny klasy III</t>
  </si>
  <si>
    <t xml:space="preserve">Opatrunek hydropolimerowy dla ran wymagających aktywnego oczyszczania, warstwa chłonna poliakrylan, aktywowany płynem Ringera, pokryty od zewnątrz wodoodporną warstwą, do zmiany co 72 h Rozmiar 10cm x 10cm </t>
  </si>
  <si>
    <t>Opatrunek zawierający srebro w osłonie wykonanej z włókien poliamidowych, impregnowany maścią na bazie tłuszczów obojętnych 10 cm x 10 cm</t>
  </si>
  <si>
    <t>Przezroczysty samoprzylepny opatrunek z folii poliuretanowej; wodoodporny,przepuszczający  parę wodną i tlen, stanowi skuteczną barierę dla bakterii, chroni ranę przed wtórnym zakażeniem; Rozmiar  10cm x 15 cm</t>
  </si>
  <si>
    <t>Zamawiający dopuszcza tolerancję rozmiaru ± 10%
za rozmiar 10cm x15cm - 10 pkt
za inny rozmiar w granicach tolerancji -0 pkt</t>
  </si>
  <si>
    <t>Żel hydrokoloidowy z karnozyną przyspieszający gojenie do stosowania na rany, otarcia, odleżyny spray 75 gram</t>
  </si>
  <si>
    <t>Zał. 6 do SIWZ - opis wymagań minimalnych z ilością przewidywanego zużycia w okresie 12 miesięcy</t>
  </si>
  <si>
    <t>Pakiet nr 13</t>
  </si>
  <si>
    <t>1 szt</t>
  </si>
  <si>
    <t>Wielkość opakowania handlowego</t>
  </si>
  <si>
    <t>P/54/12/2018/OP</t>
  </si>
  <si>
    <t>Pakiet nr 14</t>
  </si>
  <si>
    <t>Jałowy seton gazowy z podwiniętymi brzegami, z gazy 17 nitkowej, 4 warstwy, roz. 5cm x3m. Seton zapakowany jest w torebkę papierowo-foliową. Posiada etykietę centralną z dwiema samoprzylepnymi metkami do dokumentacji medycznej z nr LOT, datą ważności, nazwą wytwórcy. Klasa 2a reg7</t>
  </si>
  <si>
    <t>szt</t>
  </si>
  <si>
    <t>MA-105-MMMM-600/SETON</t>
  </si>
  <si>
    <t>Jałowy kompres gazowy  17N 16W z nitką RTG, roz. 30x10cm a 1szt. Zapakowany w torebkę papierowo-foliową, oznakowany kierunek otwierania zgodnie z normą PN-EN 868-5. Na zewnątrz opakowania etykieta z dwiema naklejkami umożliwiającymi wklejenie do dokumentacji z nr lot lub serii, datą ważności, identyfikacją producenta.Materiał gazowy  kl 2a Reg 7, sterylizowany w parze wodnej.</t>
  </si>
  <si>
    <t>MA-102-T001-002/MATOCOMP KOMPRESY</t>
  </si>
  <si>
    <t>Jałowe  kompresy gazowe 17N  24W z RTG, Roz. 10x20cm a 5szt.  Zapakowane w opakowanie typu miękki blister.</t>
  </si>
  <si>
    <t>MA-102-B005-044/MATOCOMP KOMPRESY</t>
  </si>
  <si>
    <t>Jałowa opaska elastyczna  15cmx5m a 1szt. Zapakowana w torebkę papierowo-foliową, oznakowany kierunek otwierania zgodnie z normą PN-EN 868-5. Na zewnątrz opakowania etykieta z dwiema naklejkami umożliwiającymi wklejenie do dokumentacji z nr lot lub serii, datą ważności, identyfikacją producenta.</t>
  </si>
  <si>
    <t>MA-123-UN50-012/MATOPAT UNIVERSAL (JAŁOWY)</t>
  </si>
  <si>
    <t>Jałowa opaska dziana 15cmx4m a 1szt. Zapakowana w torebkę papierowo-foliową, oznakowany kierunek otwierania zgodnie z normą PN-EN 868-5. Na zewnątrz opakowania etykieta z dwiema naklejkami umożliwiającymi wklejenie do dokumentacji z nr lot lub serii, datą ważności, identyfikacją producenta.</t>
  </si>
  <si>
    <t>MA-122-T040-005/MATOVIS (JAŁOWY)</t>
  </si>
  <si>
    <t>Jałowe kompresy gazowe 17 N, 16W z RTG,Roz.10x10cm a 10szt.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 2a Reg 7,sterylizowany w parze wodnej.</t>
  </si>
  <si>
    <t>MA-109-2010-025/MATOSET</t>
  </si>
  <si>
    <t>Jałowe kompresy gazowe 17N, 16W z RTG,Roz.10x10cm a 20szt.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 2a Reg 7, sterylizowany w parze wodnej.</t>
  </si>
  <si>
    <t>MA-109-2020-009/MATOSET</t>
  </si>
  <si>
    <t>Jałowe kompresy gazowe 17N, 16W z RTG, Roz. 10x10cm a 30szt.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 2a Reg 7,sterylizowany w parze wodnej.</t>
  </si>
  <si>
    <t>MA-109-2030-004/MATOSET</t>
  </si>
  <si>
    <t>Jałowe kompresy gazowe 17N, 16W z RTG, Roz. 10x10cm a 50szt. Zapakowane  w torebkę papierowo-foliową, oznakowany kierunek otwierania zgodnie z normą PN-EN 868-5. Na zewnątrz opakowania etykieta z dwiema naklejkami umożliwiającymi wklejenie do dokumentacji z nr lot lub serii, datą ważności, identyfikacją producenta. Materiał gazowy  kl 2a Reg 7, sterylizowany w parze wodnej.</t>
  </si>
  <si>
    <t>MA-109-2050-027/MATOSET</t>
  </si>
  <si>
    <t>Opatrunek włókninowy, mikroporowaty, elastyczny, jałowy, owalny, z centralnie  umieszczonym  wkładem  chłonnym  powleczonym  siateczką zapobiegającą przywieraniu do rany, klej akrylowy, 6,5cmx 9,5cm x50 szt.</t>
  </si>
  <si>
    <t>MA-161-MMMM-063/FIXOPORE S</t>
  </si>
  <si>
    <t>Jałowe serwety gazowe 17N 4W z RTG +tasiemka, Roz. 45x70cm a 1szt.  Zapakowane  w torebkę papierowo-foliową, oznakowany kierunek otwierania zgodnie z normą PN-EN 868-5. Na zewnątrz opakowania etykieta z dwiema naklejkami umożliwiającymi wklejenie do dokumentacji z nr lot lub serii, datą ważności, identyfikacją producenta. Materiał gazowy  kl 2a Reg 7, sterylizowany w parze wodnej.</t>
  </si>
  <si>
    <t>MA-132-NT04-053/ABDOMA</t>
  </si>
  <si>
    <t>Jałowe tupfery kule  17N z nitka RTG 20x20cm a 10szt zapakowane w torebkę papierowo-foliową, oznakowany kierunek otwierania zgodnie z normą PN-EN 868-5 . Na zewnątrz opakowania etykieta z dwiema naklejkami umożliwiającymi wklejenie do dokumentacji z nr lot lub serii, datą ważności, identyfikacją producenta. Materiał gazowy  kl. 2a Reg 7, sterylizowany w parze wodnej.</t>
  </si>
  <si>
    <t>TUPFERY, MA-106-K010-014</t>
  </si>
  <si>
    <t>Jałowe tupfery kule  17N z nitką RTG, 20x20cm a 20szt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 2a Reg 7, sterylizowany w parze wodnej.</t>
  </si>
  <si>
    <t>MA-106-K020-005/TUPFER</t>
  </si>
  <si>
    <t>Jałowe tupfery kule  17N z nitką RTG,  20x20cm a 30szt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 2a Reg 7, terylizowany w parze wodnej.</t>
  </si>
  <si>
    <t>MA-106-K030-002/TUPFER</t>
  </si>
  <si>
    <t xml:space="preserve">Jałowe tupfery kule  17N z nitka RTG,  20x20cm a 5szt lub 3szt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kl. 2a Reg 7, sterylizowany w parze wodnej.  
</t>
  </si>
  <si>
    <t xml:space="preserve">pakowane po 5 szt. - 10 pkt.
pakowane po 3 szt. -0 pkt.
</t>
  </si>
  <si>
    <t>TUPFERY, MA-106-K005-024</t>
  </si>
  <si>
    <t xml:space="preserve">Jałowe tupfery fasolki 17N z RTG 9,5x9,5cm a 10 szt. Zapakowane w torebkę papierowo-foliową, oznakowany kierunek otwierania zgodnie z normą PN-EN 868-5.  Na zewnątrz opakowania etykieta z dwiema naklejkami umożliwiającymi wklejenie do dokumentacji z nr lot lub serii, datą ważności, identyfikacją producenta.  Materiał gazowy kl 2a Reg 7, sterylizowany w parze wodnej.
</t>
  </si>
  <si>
    <t>MA-106-F010-003/TUPFER</t>
  </si>
  <si>
    <t>Jałowy podkład podgipsowy, syntetyczny, roz. 10cm a 1szt  DŁ.3 M</t>
  </si>
  <si>
    <t>MA-173-SYNT-052/MATOSOFT SYNTHETIC JAŁOWY</t>
  </si>
  <si>
    <t>Jałowy podkład podgipsowy, syntetyczny, roz.15cm a 1szt DŁ. 3 M</t>
  </si>
  <si>
    <t>MA-173-SYNT-051/MATOSOFT SYNTHETIC JAŁOWY</t>
  </si>
  <si>
    <t>Pakiet nr 1a</t>
  </si>
  <si>
    <t>Pakiet nr 1b</t>
  </si>
  <si>
    <t>Pakiet nr 1c</t>
  </si>
  <si>
    <t>Pakiet nr 2a</t>
  </si>
  <si>
    <t>Pakiet nr 2b</t>
  </si>
  <si>
    <t>Pakiet nr 2c</t>
  </si>
  <si>
    <t>Pakiet nr 5a</t>
  </si>
  <si>
    <t>Pakiet nr 5b</t>
  </si>
  <si>
    <t>Pakiet nr 11a</t>
  </si>
  <si>
    <t>Pakiet nr 11b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</si>
</sst>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&quot;zł&quot;"/>
    <numFmt numFmtId="165" formatCode="_-* #,##0\ _z_ł_-;\-* #,##0\ _z_ł_-;_-* &quot;-&quot;??\ _z_ł_-;_-@_-"/>
  </numFmts>
  <fonts count="13"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rgb="FF656E76"/>
      <name val="&amp;quo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7" fillId="0" borderId="0"/>
  </cellStyleXfs>
  <cellXfs count="175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/>
    <xf numFmtId="9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65" fontId="1" fillId="2" borderId="0" xfId="2" applyNumberFormat="1" applyFont="1" applyFill="1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wrapText="1"/>
    </xf>
    <xf numFmtId="0" fontId="4" fillId="0" borderId="0" xfId="0" applyFont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2" fontId="1" fillId="0" borderId="0" xfId="0" applyNumberFormat="1" applyFont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9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165" fontId="1" fillId="0" borderId="0" xfId="2" applyNumberFormat="1" applyFont="1" applyFill="1" applyBorder="1" applyAlignment="1">
      <alignment vertical="center"/>
    </xf>
    <xf numFmtId="164" fontId="4" fillId="0" borderId="0" xfId="0" applyNumberFormat="1" applyFont="1"/>
    <xf numFmtId="165" fontId="4" fillId="0" borderId="0" xfId="2" applyNumberFormat="1" applyFont="1"/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165" fontId="1" fillId="0" borderId="0" xfId="2" applyNumberFormat="1" applyFont="1" applyFill="1"/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/>
    <xf numFmtId="9" fontId="1" fillId="0" borderId="0" xfId="0" applyNumberFormat="1" applyFont="1" applyFill="1"/>
    <xf numFmtId="0" fontId="4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left" vertical="center"/>
    </xf>
    <xf numFmtId="164" fontId="1" fillId="0" borderId="1" xfId="0" applyNumberFormat="1" applyFont="1" applyFill="1" applyBorder="1"/>
    <xf numFmtId="164" fontId="6" fillId="0" borderId="1" xfId="0" applyNumberFormat="1" applyFont="1" applyFill="1" applyBorder="1"/>
    <xf numFmtId="0" fontId="1" fillId="0" borderId="1" xfId="0" applyFont="1" applyFill="1" applyBorder="1" applyAlignment="1">
      <alignment horizontal="left" vertical="center" wrapText="1"/>
    </xf>
    <xf numFmtId="2" fontId="1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left" vertical="center"/>
    </xf>
    <xf numFmtId="9" fontId="1" fillId="0" borderId="5" xfId="0" applyNumberFormat="1" applyFont="1" applyFill="1" applyBorder="1"/>
    <xf numFmtId="2" fontId="6" fillId="0" borderId="1" xfId="0" applyNumberFormat="1" applyFont="1" applyFill="1" applyBorder="1"/>
    <xf numFmtId="2" fontId="6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wrapText="1"/>
    </xf>
    <xf numFmtId="0" fontId="4" fillId="2" borderId="0" xfId="0" applyFont="1" applyFill="1"/>
    <xf numFmtId="0" fontId="6" fillId="0" borderId="0" xfId="0" applyFont="1" applyFill="1"/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165" fontId="6" fillId="0" borderId="0" xfId="2" applyNumberFormat="1" applyFont="1" applyFill="1"/>
    <xf numFmtId="164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/>
    <xf numFmtId="9" fontId="6" fillId="0" borderId="0" xfId="0" applyNumberFormat="1" applyFont="1" applyFill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2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/>
    <xf numFmtId="0" fontId="6" fillId="0" borderId="0" xfId="0" applyFont="1"/>
    <xf numFmtId="0" fontId="6" fillId="2" borderId="0" xfId="0" applyFont="1" applyFill="1"/>
    <xf numFmtId="165" fontId="6" fillId="2" borderId="0" xfId="2" applyNumberFormat="1" applyFont="1" applyFill="1"/>
    <xf numFmtId="164" fontId="6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/>
    <xf numFmtId="9" fontId="6" fillId="2" borderId="0" xfId="0" applyNumberFormat="1" applyFont="1" applyFill="1"/>
    <xf numFmtId="0" fontId="6" fillId="0" borderId="0" xfId="0" applyFont="1" applyFill="1" applyBorder="1"/>
    <xf numFmtId="0" fontId="6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2" fontId="10" fillId="0" borderId="1" xfId="0" applyNumberFormat="1" applyFont="1" applyFill="1" applyBorder="1" applyAlignment="1">
      <alignment vertical="center"/>
    </xf>
    <xf numFmtId="9" fontId="10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/>
    <xf numFmtId="0" fontId="10" fillId="0" borderId="0" xfId="0" applyFont="1" applyFill="1"/>
    <xf numFmtId="0" fontId="10" fillId="0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top" wrapText="1"/>
    </xf>
    <xf numFmtId="0" fontId="10" fillId="2" borderId="0" xfId="0" applyFont="1" applyFill="1"/>
    <xf numFmtId="0" fontId="11" fillId="0" borderId="1" xfId="4" applyFont="1" applyFill="1" applyBorder="1" applyAlignment="1">
      <alignment vertical="top" wrapText="1"/>
    </xf>
    <xf numFmtId="0" fontId="12" fillId="0" borderId="0" xfId="0" applyFont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2" fontId="10" fillId="0" borderId="0" xfId="0" applyNumberFormat="1" applyFont="1" applyFill="1" applyBorder="1" applyAlignment="1">
      <alignment vertical="center"/>
    </xf>
    <xf numFmtId="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164" fontId="1" fillId="0" borderId="6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4" fontId="1" fillId="0" borderId="0" xfId="0" applyNumberFormat="1" applyFont="1" applyFill="1" applyBorder="1"/>
    <xf numFmtId="165" fontId="1" fillId="0" borderId="0" xfId="2" applyNumberFormat="1" applyFont="1" applyFill="1" applyBorder="1"/>
    <xf numFmtId="9" fontId="1" fillId="0" borderId="0" xfId="0" applyNumberFormat="1" applyFont="1" applyFill="1" applyBorder="1"/>
    <xf numFmtId="2" fontId="6" fillId="0" borderId="0" xfId="0" applyNumberFormat="1" applyFont="1" applyFill="1" applyBorder="1"/>
    <xf numFmtId="0" fontId="10" fillId="0" borderId="0" xfId="0" applyFont="1" applyFill="1" applyBorder="1" applyAlignment="1">
      <alignment wrapText="1"/>
    </xf>
    <xf numFmtId="2" fontId="6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/>
    <xf numFmtId="2" fontId="1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2" fontId="10" fillId="0" borderId="2" xfId="0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9" fontId="1" fillId="0" borderId="1" xfId="0" applyNumberFormat="1" applyFont="1" applyFill="1" applyBorder="1"/>
    <xf numFmtId="2" fontId="1" fillId="0" borderId="1" xfId="0" applyNumberFormat="1" applyFont="1" applyBorder="1" applyAlignment="1">
      <alignment vertical="center"/>
    </xf>
    <xf numFmtId="9" fontId="1" fillId="2" borderId="1" xfId="0" applyNumberFormat="1" applyFont="1" applyFill="1" applyBorder="1"/>
    <xf numFmtId="0" fontId="6" fillId="0" borderId="0" xfId="0" applyFont="1" applyFill="1" applyAlignment="1"/>
    <xf numFmtId="164" fontId="1" fillId="2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10" fillId="0" borderId="1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vertical="center"/>
    </xf>
    <xf numFmtId="2" fontId="6" fillId="2" borderId="0" xfId="0" applyNumberFormat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0" xfId="0" applyFont="1" applyFill="1" applyBorder="1" applyAlignment="1"/>
  </cellXfs>
  <cellStyles count="5">
    <cellStyle name="Dziesiętny" xfId="2" builtinId="3"/>
    <cellStyle name="Normalny" xfId="0" builtinId="0"/>
    <cellStyle name="Normalny 2" xfId="4"/>
    <cellStyle name="Normalny 3 2" xfId="3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6"/>
  <sheetViews>
    <sheetView tabSelected="1" view="pageBreakPreview" topLeftCell="A172" zoomScale="70" zoomScaleNormal="100" zoomScaleSheetLayoutView="70" workbookViewId="0">
      <selection activeCell="K72" sqref="K72"/>
    </sheetView>
  </sheetViews>
  <sheetFormatPr defaultColWidth="8.85546875" defaultRowHeight="14.25"/>
  <cols>
    <col min="1" max="1" width="4.7109375" style="11" customWidth="1"/>
    <col min="2" max="2" width="63.28515625" style="11" customWidth="1"/>
    <col min="3" max="3" width="31.7109375" style="11" customWidth="1"/>
    <col min="4" max="4" width="14.42578125" style="69" customWidth="1"/>
    <col min="5" max="5" width="11.85546875" style="11" customWidth="1"/>
    <col min="6" max="6" width="6" style="11" bestFit="1" customWidth="1"/>
    <col min="7" max="7" width="11.7109375" style="33" customWidth="1"/>
    <col min="8" max="8" width="12.7109375" style="11" customWidth="1"/>
    <col min="9" max="9" width="7.140625" style="11" customWidth="1"/>
    <col min="10" max="10" width="13" style="11" customWidth="1"/>
    <col min="11" max="11" width="14.28515625" style="11" customWidth="1"/>
    <col min="12" max="12" width="14.28515625" style="160" bestFit="1" customWidth="1"/>
    <col min="13" max="13" width="23.7109375" style="160" customWidth="1"/>
    <col min="14" max="14" width="19.140625" style="11" customWidth="1"/>
    <col min="15" max="15" width="12" style="160" customWidth="1"/>
    <col min="16" max="17" width="8.85546875" style="11"/>
    <col min="18" max="19" width="12.85546875" style="11" bestFit="1" customWidth="1"/>
    <col min="20" max="16384" width="8.85546875" style="11"/>
  </cols>
  <sheetData>
    <row r="1" spans="1:15" s="1" customFormat="1">
      <c r="G1" s="8"/>
      <c r="H1" s="2"/>
      <c r="I1" s="3"/>
      <c r="J1" s="4"/>
      <c r="K1" s="3"/>
      <c r="L1" s="150"/>
      <c r="M1" s="150"/>
      <c r="O1" s="158"/>
    </row>
    <row r="2" spans="1:15" s="1" customFormat="1">
      <c r="B2" s="5"/>
      <c r="C2" s="5"/>
      <c r="D2" s="5"/>
      <c r="E2" s="5"/>
      <c r="G2" s="8"/>
      <c r="H2" s="2"/>
      <c r="I2" s="3"/>
      <c r="J2" s="4"/>
      <c r="K2" s="3"/>
      <c r="L2" s="150"/>
      <c r="M2" s="150"/>
      <c r="N2" s="5"/>
      <c r="O2" s="158"/>
    </row>
    <row r="3" spans="1:15" s="1" customFormat="1" ht="15">
      <c r="B3" s="72" t="s">
        <v>135</v>
      </c>
      <c r="C3" s="6"/>
      <c r="D3" s="6"/>
      <c r="E3" s="6"/>
      <c r="G3" s="8"/>
      <c r="H3" s="2"/>
      <c r="I3" s="3"/>
      <c r="J3" s="4"/>
      <c r="K3" s="3"/>
      <c r="L3" s="150"/>
      <c r="M3" s="150"/>
      <c r="N3" s="1" t="s">
        <v>139</v>
      </c>
      <c r="O3" s="158"/>
    </row>
    <row r="4" spans="1:15" s="34" customFormat="1" ht="15">
      <c r="B4" s="70" t="s">
        <v>179</v>
      </c>
      <c r="C4" s="71"/>
      <c r="D4" s="72"/>
      <c r="E4" s="71"/>
      <c r="F4" s="70"/>
      <c r="G4" s="73"/>
      <c r="H4" s="74"/>
      <c r="I4" s="75"/>
      <c r="J4" s="76"/>
      <c r="K4" s="75"/>
      <c r="L4" s="151"/>
      <c r="M4" s="151"/>
      <c r="N4" s="71"/>
      <c r="O4" s="165"/>
    </row>
    <row r="5" spans="1:15" s="40" customFormat="1" ht="45">
      <c r="A5" s="77" t="s">
        <v>54</v>
      </c>
      <c r="B5" s="77" t="s">
        <v>0</v>
      </c>
      <c r="C5" s="77" t="s">
        <v>49</v>
      </c>
      <c r="D5" s="62" t="s">
        <v>138</v>
      </c>
      <c r="E5" s="77" t="s">
        <v>50</v>
      </c>
      <c r="F5" s="78" t="s">
        <v>55</v>
      </c>
      <c r="G5" s="79" t="s">
        <v>2</v>
      </c>
      <c r="H5" s="80" t="s">
        <v>3</v>
      </c>
      <c r="I5" s="81" t="s">
        <v>4</v>
      </c>
      <c r="J5" s="80" t="s">
        <v>5</v>
      </c>
      <c r="K5" s="82" t="s">
        <v>6</v>
      </c>
      <c r="L5" s="83" t="s">
        <v>7</v>
      </c>
      <c r="M5" s="82" t="s">
        <v>8</v>
      </c>
      <c r="N5" s="77" t="s">
        <v>1</v>
      </c>
      <c r="O5" s="84" t="s">
        <v>51</v>
      </c>
    </row>
    <row r="6" spans="1:15" s="110" customFormat="1">
      <c r="A6" s="109">
        <v>1</v>
      </c>
      <c r="B6" s="111" t="s">
        <v>12</v>
      </c>
      <c r="C6" s="104"/>
      <c r="D6" s="112"/>
      <c r="E6" s="104"/>
      <c r="F6" s="105" t="s">
        <v>11</v>
      </c>
      <c r="G6" s="105">
        <v>25000</v>
      </c>
      <c r="H6" s="106">
        <v>0</v>
      </c>
      <c r="I6" s="107">
        <v>0.08</v>
      </c>
      <c r="J6" s="106">
        <f>H6*1.08</f>
        <v>0</v>
      </c>
      <c r="K6" s="106">
        <f>H6*G6</f>
        <v>0</v>
      </c>
      <c r="L6" s="106">
        <f>M6-K6</f>
        <v>0</v>
      </c>
      <c r="M6" s="106">
        <f>J6*G6</f>
        <v>0</v>
      </c>
      <c r="N6" s="104"/>
      <c r="O6" s="105" t="s">
        <v>79</v>
      </c>
    </row>
    <row r="7" spans="1:15" s="110" customFormat="1">
      <c r="A7" s="109">
        <v>2</v>
      </c>
      <c r="B7" s="111" t="s">
        <v>13</v>
      </c>
      <c r="C7" s="104"/>
      <c r="D7" s="112"/>
      <c r="E7" s="104"/>
      <c r="F7" s="105" t="s">
        <v>11</v>
      </c>
      <c r="G7" s="105">
        <v>15000</v>
      </c>
      <c r="H7" s="106">
        <v>0</v>
      </c>
      <c r="I7" s="107">
        <v>0.08</v>
      </c>
      <c r="J7" s="106">
        <f t="shared" ref="J7:J24" si="0">H7*1.08</f>
        <v>0</v>
      </c>
      <c r="K7" s="106">
        <f t="shared" ref="K7:K24" si="1">H7*G7</f>
        <v>0</v>
      </c>
      <c r="L7" s="106">
        <f t="shared" ref="L7:L9" si="2">M7-K7</f>
        <v>0</v>
      </c>
      <c r="M7" s="106">
        <f t="shared" ref="M7:M24" si="3">J7*G7</f>
        <v>0</v>
      </c>
      <c r="N7" s="104"/>
      <c r="O7" s="105" t="s">
        <v>79</v>
      </c>
    </row>
    <row r="8" spans="1:15" s="110" customFormat="1" ht="71.25">
      <c r="A8" s="109">
        <v>3</v>
      </c>
      <c r="B8" s="111" t="s">
        <v>106</v>
      </c>
      <c r="C8" s="113" t="s">
        <v>71</v>
      </c>
      <c r="D8" s="114"/>
      <c r="E8" s="104"/>
      <c r="F8" s="105" t="s">
        <v>11</v>
      </c>
      <c r="G8" s="105">
        <v>6000</v>
      </c>
      <c r="H8" s="106">
        <v>0</v>
      </c>
      <c r="I8" s="107">
        <v>0.08</v>
      </c>
      <c r="J8" s="106">
        <f t="shared" si="0"/>
        <v>0</v>
      </c>
      <c r="K8" s="106">
        <f t="shared" si="1"/>
        <v>0</v>
      </c>
      <c r="L8" s="106">
        <f t="shared" si="2"/>
        <v>0</v>
      </c>
      <c r="M8" s="106">
        <f t="shared" si="3"/>
        <v>0</v>
      </c>
      <c r="N8" s="104"/>
      <c r="O8" s="105" t="s">
        <v>94</v>
      </c>
    </row>
    <row r="9" spans="1:15" s="34" customFormat="1" ht="15">
      <c r="B9" s="35"/>
      <c r="C9" s="35"/>
      <c r="D9" s="6"/>
      <c r="E9" s="35"/>
      <c r="G9" s="36"/>
      <c r="H9" s="14" t="s">
        <v>48</v>
      </c>
      <c r="I9" s="43"/>
      <c r="J9" s="146"/>
      <c r="K9" s="50">
        <f>SUM(K6:K8)</f>
        <v>0</v>
      </c>
      <c r="L9" s="106">
        <f t="shared" si="2"/>
        <v>0</v>
      </c>
      <c r="M9" s="51">
        <f>SUM(M6:M8)</f>
        <v>0</v>
      </c>
      <c r="N9" s="35"/>
      <c r="O9" s="166"/>
    </row>
    <row r="10" spans="1:15" s="126" customFormat="1">
      <c r="B10" s="135"/>
      <c r="C10" s="142"/>
      <c r="D10" s="143"/>
      <c r="E10" s="122"/>
      <c r="F10" s="123"/>
      <c r="G10" s="123"/>
      <c r="H10" s="124"/>
      <c r="I10" s="125"/>
      <c r="J10" s="124"/>
      <c r="K10" s="124"/>
      <c r="L10" s="124"/>
      <c r="M10" s="124"/>
      <c r="N10" s="122"/>
      <c r="O10" s="123"/>
    </row>
    <row r="11" spans="1:15" s="34" customFormat="1" ht="15">
      <c r="B11" s="70" t="s">
        <v>180</v>
      </c>
      <c r="C11" s="71"/>
      <c r="D11" s="72"/>
      <c r="E11" s="71"/>
      <c r="F11" s="70"/>
      <c r="G11" s="73"/>
      <c r="H11" s="74"/>
      <c r="I11" s="75"/>
      <c r="J11" s="76"/>
      <c r="K11" s="75"/>
      <c r="L11" s="151"/>
      <c r="M11" s="151"/>
      <c r="N11" s="71"/>
      <c r="O11" s="165"/>
    </row>
    <row r="12" spans="1:15" s="40" customFormat="1" ht="45">
      <c r="A12" s="77" t="s">
        <v>54</v>
      </c>
      <c r="B12" s="77" t="s">
        <v>0</v>
      </c>
      <c r="C12" s="77" t="s">
        <v>49</v>
      </c>
      <c r="D12" s="62" t="s">
        <v>138</v>
      </c>
      <c r="E12" s="77" t="s">
        <v>50</v>
      </c>
      <c r="F12" s="78" t="s">
        <v>55</v>
      </c>
      <c r="G12" s="79" t="s">
        <v>2</v>
      </c>
      <c r="H12" s="80" t="s">
        <v>3</v>
      </c>
      <c r="I12" s="81" t="s">
        <v>4</v>
      </c>
      <c r="J12" s="80" t="s">
        <v>5</v>
      </c>
      <c r="K12" s="82" t="s">
        <v>6</v>
      </c>
      <c r="L12" s="83" t="s">
        <v>7</v>
      </c>
      <c r="M12" s="82" t="s">
        <v>8</v>
      </c>
      <c r="N12" s="77" t="s">
        <v>1</v>
      </c>
      <c r="O12" s="84" t="s">
        <v>51</v>
      </c>
    </row>
    <row r="13" spans="1:15" s="34" customFormat="1" ht="71.25">
      <c r="A13" s="41">
        <v>4</v>
      </c>
      <c r="B13" s="12" t="s">
        <v>107</v>
      </c>
      <c r="C13" s="10" t="s">
        <v>108</v>
      </c>
      <c r="D13" s="63"/>
      <c r="E13" s="42"/>
      <c r="F13" s="13" t="s">
        <v>11</v>
      </c>
      <c r="G13" s="13">
        <v>1000</v>
      </c>
      <c r="H13" s="14">
        <v>0</v>
      </c>
      <c r="I13" s="15">
        <v>0.08</v>
      </c>
      <c r="J13" s="14">
        <f t="shared" si="0"/>
        <v>0</v>
      </c>
      <c r="K13" s="14">
        <f t="shared" si="1"/>
        <v>0</v>
      </c>
      <c r="L13" s="14">
        <f>M13-K13</f>
        <v>0</v>
      </c>
      <c r="M13" s="14">
        <f t="shared" si="3"/>
        <v>0</v>
      </c>
      <c r="N13" s="42"/>
      <c r="O13" s="13" t="s">
        <v>94</v>
      </c>
    </row>
    <row r="14" spans="1:15" s="34" customFormat="1" ht="71.25">
      <c r="A14" s="41">
        <v>5</v>
      </c>
      <c r="B14" s="12" t="s">
        <v>109</v>
      </c>
      <c r="C14" s="10" t="s">
        <v>108</v>
      </c>
      <c r="D14" s="63"/>
      <c r="E14" s="42"/>
      <c r="F14" s="13" t="s">
        <v>11</v>
      </c>
      <c r="G14" s="13">
        <v>1000</v>
      </c>
      <c r="H14" s="14">
        <v>0</v>
      </c>
      <c r="I14" s="15">
        <v>0.08</v>
      </c>
      <c r="J14" s="14">
        <f t="shared" si="0"/>
        <v>0</v>
      </c>
      <c r="K14" s="14">
        <f t="shared" si="1"/>
        <v>0</v>
      </c>
      <c r="L14" s="14">
        <f t="shared" ref="L14:L18" si="4">M14-K14</f>
        <v>0</v>
      </c>
      <c r="M14" s="14">
        <f t="shared" si="3"/>
        <v>0</v>
      </c>
      <c r="N14" s="42"/>
      <c r="O14" s="13" t="s">
        <v>94</v>
      </c>
    </row>
    <row r="15" spans="1:15" s="34" customFormat="1" ht="71.25">
      <c r="A15" s="41">
        <v>6</v>
      </c>
      <c r="B15" s="12" t="s">
        <v>110</v>
      </c>
      <c r="C15" s="10" t="s">
        <v>108</v>
      </c>
      <c r="D15" s="63"/>
      <c r="E15" s="42"/>
      <c r="F15" s="13" t="s">
        <v>11</v>
      </c>
      <c r="G15" s="13">
        <v>1500</v>
      </c>
      <c r="H15" s="14">
        <v>0</v>
      </c>
      <c r="I15" s="15">
        <v>0.08</v>
      </c>
      <c r="J15" s="14">
        <f t="shared" si="0"/>
        <v>0</v>
      </c>
      <c r="K15" s="14">
        <f t="shared" si="1"/>
        <v>0</v>
      </c>
      <c r="L15" s="14">
        <f t="shared" si="4"/>
        <v>0</v>
      </c>
      <c r="M15" s="14">
        <f t="shared" si="3"/>
        <v>0</v>
      </c>
      <c r="N15" s="42"/>
      <c r="O15" s="13" t="s">
        <v>94</v>
      </c>
    </row>
    <row r="16" spans="1:15" s="34" customFormat="1" ht="71.25">
      <c r="A16" s="41">
        <v>7</v>
      </c>
      <c r="B16" s="12" t="s">
        <v>111</v>
      </c>
      <c r="C16" s="10" t="s">
        <v>108</v>
      </c>
      <c r="D16" s="63"/>
      <c r="E16" s="42"/>
      <c r="F16" s="13" t="s">
        <v>11</v>
      </c>
      <c r="G16" s="13">
        <v>6000</v>
      </c>
      <c r="H16" s="14">
        <v>0</v>
      </c>
      <c r="I16" s="15">
        <v>0.08</v>
      </c>
      <c r="J16" s="14">
        <f t="shared" si="0"/>
        <v>0</v>
      </c>
      <c r="K16" s="14">
        <f t="shared" si="1"/>
        <v>0</v>
      </c>
      <c r="L16" s="14">
        <f t="shared" si="4"/>
        <v>0</v>
      </c>
      <c r="M16" s="14">
        <f t="shared" si="3"/>
        <v>0</v>
      </c>
      <c r="N16" s="42"/>
      <c r="O16" s="13" t="s">
        <v>94</v>
      </c>
    </row>
    <row r="17" spans="1:15" s="34" customFormat="1" ht="71.25">
      <c r="A17" s="41">
        <v>8</v>
      </c>
      <c r="B17" s="12" t="s">
        <v>112</v>
      </c>
      <c r="C17" s="10" t="s">
        <v>108</v>
      </c>
      <c r="D17" s="63"/>
      <c r="E17" s="42"/>
      <c r="F17" s="13" t="s">
        <v>11</v>
      </c>
      <c r="G17" s="13">
        <v>3000</v>
      </c>
      <c r="H17" s="14">
        <v>0</v>
      </c>
      <c r="I17" s="15">
        <v>0.08</v>
      </c>
      <c r="J17" s="14">
        <f t="shared" si="0"/>
        <v>0</v>
      </c>
      <c r="K17" s="14">
        <f t="shared" si="1"/>
        <v>0</v>
      </c>
      <c r="L17" s="14">
        <f t="shared" si="4"/>
        <v>0</v>
      </c>
      <c r="M17" s="14">
        <f t="shared" si="3"/>
        <v>0</v>
      </c>
      <c r="N17" s="42"/>
      <c r="O17" s="13" t="s">
        <v>94</v>
      </c>
    </row>
    <row r="18" spans="1:15" s="34" customFormat="1" ht="15">
      <c r="B18" s="35"/>
      <c r="C18" s="35"/>
      <c r="D18" s="6"/>
      <c r="E18" s="35"/>
      <c r="G18" s="36"/>
      <c r="H18" s="14" t="s">
        <v>48</v>
      </c>
      <c r="I18" s="43"/>
      <c r="J18" s="146"/>
      <c r="K18" s="50">
        <f>SUM(K13:K17)</f>
        <v>0</v>
      </c>
      <c r="L18" s="14">
        <f t="shared" si="4"/>
        <v>0</v>
      </c>
      <c r="M18" s="51">
        <f>SUM(M13:M17)</f>
        <v>0</v>
      </c>
      <c r="N18" s="35"/>
      <c r="O18" s="166"/>
    </row>
    <row r="19" spans="1:15" s="126" customFormat="1">
      <c r="B19" s="135"/>
      <c r="C19" s="142"/>
      <c r="D19" s="143"/>
      <c r="E19" s="122"/>
      <c r="F19" s="123"/>
      <c r="G19" s="123"/>
      <c r="H19" s="124"/>
      <c r="I19" s="125"/>
      <c r="J19" s="124"/>
      <c r="K19" s="124"/>
      <c r="L19" s="124"/>
      <c r="M19" s="124"/>
      <c r="N19" s="122"/>
      <c r="O19" s="123"/>
    </row>
    <row r="20" spans="1:15" s="34" customFormat="1" ht="15">
      <c r="B20" s="70" t="s">
        <v>181</v>
      </c>
      <c r="C20" s="71"/>
      <c r="D20" s="72"/>
      <c r="E20" s="71"/>
      <c r="F20" s="70"/>
      <c r="G20" s="73"/>
      <c r="H20" s="74"/>
      <c r="I20" s="75"/>
      <c r="J20" s="76"/>
      <c r="K20" s="75"/>
      <c r="L20" s="151"/>
      <c r="M20" s="151"/>
      <c r="N20" s="71"/>
      <c r="O20" s="165"/>
    </row>
    <row r="21" spans="1:15" s="40" customFormat="1" ht="45">
      <c r="A21" s="77" t="s">
        <v>54</v>
      </c>
      <c r="B21" s="77" t="s">
        <v>0</v>
      </c>
      <c r="C21" s="77" t="s">
        <v>49</v>
      </c>
      <c r="D21" s="62" t="s">
        <v>138</v>
      </c>
      <c r="E21" s="77" t="s">
        <v>50</v>
      </c>
      <c r="F21" s="78" t="s">
        <v>55</v>
      </c>
      <c r="G21" s="79" t="s">
        <v>2</v>
      </c>
      <c r="H21" s="80" t="s">
        <v>3</v>
      </c>
      <c r="I21" s="81" t="s">
        <v>4</v>
      </c>
      <c r="J21" s="80" t="s">
        <v>5</v>
      </c>
      <c r="K21" s="82" t="s">
        <v>6</v>
      </c>
      <c r="L21" s="83" t="s">
        <v>7</v>
      </c>
      <c r="M21" s="82" t="s">
        <v>8</v>
      </c>
      <c r="N21" s="77" t="s">
        <v>1</v>
      </c>
      <c r="O21" s="84" t="s">
        <v>51</v>
      </c>
    </row>
    <row r="22" spans="1:15" s="110" customFormat="1" ht="28.5">
      <c r="A22" s="109">
        <v>9</v>
      </c>
      <c r="B22" s="111" t="s">
        <v>14</v>
      </c>
      <c r="C22" s="104"/>
      <c r="D22" s="112"/>
      <c r="E22" s="104"/>
      <c r="F22" s="105" t="s">
        <v>11</v>
      </c>
      <c r="G22" s="105">
        <v>2500</v>
      </c>
      <c r="H22" s="106">
        <v>0</v>
      </c>
      <c r="I22" s="107">
        <v>0.08</v>
      </c>
      <c r="J22" s="106">
        <f t="shared" si="0"/>
        <v>0</v>
      </c>
      <c r="K22" s="106">
        <f t="shared" si="1"/>
        <v>0</v>
      </c>
      <c r="L22" s="106">
        <f>M22-K22</f>
        <v>0</v>
      </c>
      <c r="M22" s="106">
        <f t="shared" si="3"/>
        <v>0</v>
      </c>
      <c r="N22" s="104"/>
      <c r="O22" s="105" t="s">
        <v>79</v>
      </c>
    </row>
    <row r="23" spans="1:15" s="110" customFormat="1" ht="28.5">
      <c r="A23" s="109">
        <v>10</v>
      </c>
      <c r="B23" s="111" t="s">
        <v>15</v>
      </c>
      <c r="C23" s="104"/>
      <c r="D23" s="112"/>
      <c r="E23" s="104"/>
      <c r="F23" s="105" t="s">
        <v>11</v>
      </c>
      <c r="G23" s="105">
        <v>4000</v>
      </c>
      <c r="H23" s="106">
        <v>0</v>
      </c>
      <c r="I23" s="107">
        <v>0.08</v>
      </c>
      <c r="J23" s="106">
        <f t="shared" si="0"/>
        <v>0</v>
      </c>
      <c r="K23" s="106">
        <f t="shared" si="1"/>
        <v>0</v>
      </c>
      <c r="L23" s="106">
        <f t="shared" ref="L23:L25" si="5">M23-K23</f>
        <v>0</v>
      </c>
      <c r="M23" s="106">
        <f t="shared" si="3"/>
        <v>0</v>
      </c>
      <c r="N23" s="104"/>
      <c r="O23" s="105" t="s">
        <v>79</v>
      </c>
    </row>
    <row r="24" spans="1:15" s="110" customFormat="1" ht="28.5">
      <c r="A24" s="109">
        <v>11</v>
      </c>
      <c r="B24" s="111" t="s">
        <v>113</v>
      </c>
      <c r="C24" s="104"/>
      <c r="D24" s="112"/>
      <c r="E24" s="104"/>
      <c r="F24" s="105" t="s">
        <v>11</v>
      </c>
      <c r="G24" s="105">
        <v>2000</v>
      </c>
      <c r="H24" s="106">
        <v>0</v>
      </c>
      <c r="I24" s="107">
        <v>0.08</v>
      </c>
      <c r="J24" s="106">
        <f t="shared" si="0"/>
        <v>0</v>
      </c>
      <c r="K24" s="106">
        <f t="shared" si="1"/>
        <v>0</v>
      </c>
      <c r="L24" s="106">
        <f t="shared" si="5"/>
        <v>0</v>
      </c>
      <c r="M24" s="106">
        <f t="shared" si="3"/>
        <v>0</v>
      </c>
      <c r="N24" s="104"/>
      <c r="O24" s="105" t="s">
        <v>79</v>
      </c>
    </row>
    <row r="25" spans="1:15" s="34" customFormat="1" ht="15">
      <c r="B25" s="35"/>
      <c r="C25" s="35"/>
      <c r="D25" s="6"/>
      <c r="E25" s="35"/>
      <c r="G25" s="36"/>
      <c r="H25" s="14" t="s">
        <v>48</v>
      </c>
      <c r="I25" s="43"/>
      <c r="J25" s="146"/>
      <c r="K25" s="50">
        <f>SUM(K22:K24)</f>
        <v>0</v>
      </c>
      <c r="L25" s="106">
        <f t="shared" si="5"/>
        <v>0</v>
      </c>
      <c r="M25" s="51">
        <f>SUM(M22:M24)</f>
        <v>0</v>
      </c>
      <c r="N25" s="35"/>
      <c r="O25" s="166"/>
    </row>
    <row r="26" spans="1:15" s="126" customFormat="1">
      <c r="B26" s="135"/>
      <c r="C26" s="142"/>
      <c r="D26" s="143"/>
      <c r="E26" s="122"/>
      <c r="F26" s="123"/>
      <c r="G26" s="123"/>
      <c r="H26" s="124"/>
      <c r="I26" s="125"/>
      <c r="J26" s="124"/>
      <c r="K26" s="124"/>
      <c r="L26" s="124"/>
      <c r="M26" s="124"/>
      <c r="N26" s="122"/>
      <c r="O26" s="123"/>
    </row>
    <row r="27" spans="1:15" s="126" customFormat="1" ht="15">
      <c r="B27" s="70" t="s">
        <v>182</v>
      </c>
      <c r="C27" s="142"/>
      <c r="D27" s="143"/>
      <c r="E27" s="122"/>
      <c r="F27" s="123"/>
      <c r="G27" s="123"/>
      <c r="H27" s="124"/>
      <c r="I27" s="125"/>
      <c r="J27" s="124"/>
      <c r="K27" s="124"/>
      <c r="L27" s="124"/>
      <c r="M27" s="124"/>
      <c r="N27" s="122"/>
      <c r="O27" s="123"/>
    </row>
    <row r="28" spans="1:15" s="70" customFormat="1" ht="45">
      <c r="A28" s="77" t="s">
        <v>54</v>
      </c>
      <c r="B28" s="77" t="s">
        <v>0</v>
      </c>
      <c r="C28" s="77" t="s">
        <v>49</v>
      </c>
      <c r="D28" s="62" t="s">
        <v>138</v>
      </c>
      <c r="E28" s="77" t="s">
        <v>50</v>
      </c>
      <c r="F28" s="78" t="s">
        <v>55</v>
      </c>
      <c r="G28" s="78" t="s">
        <v>2</v>
      </c>
      <c r="H28" s="80" t="s">
        <v>3</v>
      </c>
      <c r="I28" s="81" t="s">
        <v>4</v>
      </c>
      <c r="J28" s="80" t="s">
        <v>5</v>
      </c>
      <c r="K28" s="82" t="s">
        <v>6</v>
      </c>
      <c r="L28" s="83" t="s">
        <v>7</v>
      </c>
      <c r="M28" s="82" t="s">
        <v>8</v>
      </c>
      <c r="N28" s="77" t="s">
        <v>1</v>
      </c>
      <c r="O28" s="84" t="s">
        <v>51</v>
      </c>
    </row>
    <row r="29" spans="1:15" s="110" customFormat="1" ht="28.5">
      <c r="A29" s="115">
        <v>1</v>
      </c>
      <c r="B29" s="111" t="s">
        <v>16</v>
      </c>
      <c r="C29" s="116" t="s">
        <v>84</v>
      </c>
      <c r="D29" s="117"/>
      <c r="E29" s="104"/>
      <c r="F29" s="105" t="s">
        <v>17</v>
      </c>
      <c r="G29" s="105">
        <v>2500</v>
      </c>
      <c r="H29" s="106">
        <v>0</v>
      </c>
      <c r="I29" s="107">
        <v>0.08</v>
      </c>
      <c r="J29" s="106">
        <f>H29*1.08</f>
        <v>0</v>
      </c>
      <c r="K29" s="106">
        <f>H29*G29</f>
        <v>0</v>
      </c>
      <c r="L29" s="106"/>
      <c r="M29" s="106">
        <f>J29*G29</f>
        <v>0</v>
      </c>
      <c r="N29" s="104"/>
      <c r="O29" s="105" t="s">
        <v>94</v>
      </c>
    </row>
    <row r="30" spans="1:15" s="110" customFormat="1" ht="28.5">
      <c r="A30" s="115">
        <v>2</v>
      </c>
      <c r="B30" s="111" t="s">
        <v>18</v>
      </c>
      <c r="C30" s="116" t="s">
        <v>84</v>
      </c>
      <c r="D30" s="117"/>
      <c r="E30" s="104"/>
      <c r="F30" s="105" t="s">
        <v>11</v>
      </c>
      <c r="G30" s="105">
        <v>15000</v>
      </c>
      <c r="H30" s="106">
        <v>0</v>
      </c>
      <c r="I30" s="107">
        <v>0.08</v>
      </c>
      <c r="J30" s="106">
        <f t="shared" ref="J30:J43" si="6">H30*1.08</f>
        <v>0</v>
      </c>
      <c r="K30" s="106">
        <f t="shared" ref="K30:K43" si="7">H30*G30</f>
        <v>0</v>
      </c>
      <c r="L30" s="106"/>
      <c r="M30" s="106">
        <f t="shared" ref="M30:M43" si="8">J30*G30</f>
        <v>0</v>
      </c>
      <c r="N30" s="104"/>
      <c r="O30" s="105" t="s">
        <v>94</v>
      </c>
    </row>
    <row r="31" spans="1:15" s="34" customFormat="1" ht="15">
      <c r="B31" s="35"/>
      <c r="C31" s="35"/>
      <c r="D31" s="6"/>
      <c r="E31" s="35"/>
      <c r="G31" s="36"/>
      <c r="H31" s="14" t="s">
        <v>48</v>
      </c>
      <c r="I31" s="43"/>
      <c r="J31" s="146"/>
      <c r="K31" s="50">
        <f>SUM(K29:K30)</f>
        <v>0</v>
      </c>
      <c r="L31" s="51"/>
      <c r="M31" s="51">
        <f>SUM(M29:M30)</f>
        <v>0</v>
      </c>
      <c r="N31" s="35"/>
      <c r="O31" s="166"/>
    </row>
    <row r="32" spans="1:15" s="34" customFormat="1" ht="15">
      <c r="A32" s="25"/>
      <c r="B32" s="35"/>
      <c r="C32" s="35"/>
      <c r="D32" s="6"/>
      <c r="E32" s="35"/>
      <c r="F32" s="25"/>
      <c r="G32" s="132"/>
      <c r="H32" s="28"/>
      <c r="I32" s="131"/>
      <c r="J32" s="133"/>
      <c r="K32" s="134"/>
      <c r="L32" s="136"/>
      <c r="M32" s="136"/>
      <c r="N32" s="35"/>
      <c r="O32" s="26"/>
    </row>
    <row r="33" spans="1:15" s="126" customFormat="1" ht="15">
      <c r="B33" s="70" t="s">
        <v>183</v>
      </c>
      <c r="C33" s="142"/>
      <c r="D33" s="143"/>
      <c r="E33" s="122"/>
      <c r="F33" s="123"/>
      <c r="G33" s="123"/>
      <c r="H33" s="124"/>
      <c r="I33" s="125"/>
      <c r="J33" s="124"/>
      <c r="K33" s="124"/>
      <c r="L33" s="124"/>
      <c r="M33" s="124"/>
      <c r="N33" s="122"/>
      <c r="O33" s="123"/>
    </row>
    <row r="34" spans="1:15" s="70" customFormat="1" ht="45">
      <c r="A34" s="77" t="s">
        <v>54</v>
      </c>
      <c r="B34" s="77" t="s">
        <v>0</v>
      </c>
      <c r="C34" s="77" t="s">
        <v>49</v>
      </c>
      <c r="D34" s="62" t="s">
        <v>138</v>
      </c>
      <c r="E34" s="77" t="s">
        <v>50</v>
      </c>
      <c r="F34" s="78" t="s">
        <v>55</v>
      </c>
      <c r="G34" s="78" t="s">
        <v>2</v>
      </c>
      <c r="H34" s="80" t="s">
        <v>3</v>
      </c>
      <c r="I34" s="81" t="s">
        <v>4</v>
      </c>
      <c r="J34" s="80" t="s">
        <v>5</v>
      </c>
      <c r="K34" s="82" t="s">
        <v>6</v>
      </c>
      <c r="L34" s="83" t="s">
        <v>7</v>
      </c>
      <c r="M34" s="82" t="s">
        <v>8</v>
      </c>
      <c r="N34" s="77" t="s">
        <v>1</v>
      </c>
      <c r="O34" s="84" t="s">
        <v>51</v>
      </c>
    </row>
    <row r="35" spans="1:15" s="34" customFormat="1">
      <c r="A35" s="18">
        <v>3</v>
      </c>
      <c r="B35" s="12" t="s">
        <v>19</v>
      </c>
      <c r="C35" s="45" t="s">
        <v>74</v>
      </c>
      <c r="D35" s="64"/>
      <c r="E35" s="42"/>
      <c r="F35" s="13" t="s">
        <v>11</v>
      </c>
      <c r="G35" s="13">
        <v>100</v>
      </c>
      <c r="H35" s="14">
        <v>0</v>
      </c>
      <c r="I35" s="15">
        <v>0.08</v>
      </c>
      <c r="J35" s="14">
        <f t="shared" si="6"/>
        <v>0</v>
      </c>
      <c r="K35" s="14">
        <f t="shared" si="7"/>
        <v>0</v>
      </c>
      <c r="L35" s="14">
        <f>M35-K35</f>
        <v>0</v>
      </c>
      <c r="M35" s="14">
        <f t="shared" si="8"/>
        <v>0</v>
      </c>
      <c r="N35" s="42"/>
      <c r="O35" s="13" t="s">
        <v>94</v>
      </c>
    </row>
    <row r="36" spans="1:15" s="34" customFormat="1">
      <c r="A36" s="18">
        <v>4</v>
      </c>
      <c r="B36" s="12" t="s">
        <v>20</v>
      </c>
      <c r="C36" s="45" t="s">
        <v>74</v>
      </c>
      <c r="D36" s="64"/>
      <c r="E36" s="42"/>
      <c r="F36" s="13" t="s">
        <v>21</v>
      </c>
      <c r="G36" s="13">
        <v>2000</v>
      </c>
      <c r="H36" s="14">
        <v>0</v>
      </c>
      <c r="I36" s="15">
        <v>0.08</v>
      </c>
      <c r="J36" s="14">
        <f t="shared" si="6"/>
        <v>0</v>
      </c>
      <c r="K36" s="14">
        <f t="shared" si="7"/>
        <v>0</v>
      </c>
      <c r="L36" s="14">
        <f t="shared" ref="L36:L39" si="9">M36-K36</f>
        <v>0</v>
      </c>
      <c r="M36" s="14">
        <f t="shared" si="8"/>
        <v>0</v>
      </c>
      <c r="N36" s="42"/>
      <c r="O36" s="13" t="s">
        <v>94</v>
      </c>
    </row>
    <row r="37" spans="1:15" s="34" customFormat="1" ht="28.5">
      <c r="A37" s="18">
        <v>5</v>
      </c>
      <c r="B37" s="12" t="s">
        <v>22</v>
      </c>
      <c r="C37" s="45"/>
      <c r="D37" s="64"/>
      <c r="E37" s="42"/>
      <c r="F37" s="13" t="s">
        <v>9</v>
      </c>
      <c r="G37" s="13">
        <v>150</v>
      </c>
      <c r="H37" s="14">
        <v>0</v>
      </c>
      <c r="I37" s="15">
        <v>0.08</v>
      </c>
      <c r="J37" s="14">
        <f t="shared" si="6"/>
        <v>0</v>
      </c>
      <c r="K37" s="14">
        <f t="shared" si="7"/>
        <v>0</v>
      </c>
      <c r="L37" s="14">
        <f t="shared" si="9"/>
        <v>0</v>
      </c>
      <c r="M37" s="14">
        <f t="shared" si="8"/>
        <v>0</v>
      </c>
      <c r="N37" s="42"/>
      <c r="O37" s="13" t="s">
        <v>79</v>
      </c>
    </row>
    <row r="38" spans="1:15" s="34" customFormat="1" ht="28.5">
      <c r="A38" s="18">
        <v>6</v>
      </c>
      <c r="B38" s="12" t="s">
        <v>24</v>
      </c>
      <c r="C38" s="45"/>
      <c r="D38" s="64"/>
      <c r="E38" s="42"/>
      <c r="F38" s="13" t="s">
        <v>53</v>
      </c>
      <c r="G38" s="13">
        <v>3000</v>
      </c>
      <c r="H38" s="14">
        <v>0</v>
      </c>
      <c r="I38" s="15">
        <v>0.08</v>
      </c>
      <c r="J38" s="14">
        <f t="shared" si="6"/>
        <v>0</v>
      </c>
      <c r="K38" s="14">
        <f t="shared" si="7"/>
        <v>0</v>
      </c>
      <c r="L38" s="14">
        <f t="shared" si="9"/>
        <v>0</v>
      </c>
      <c r="M38" s="14">
        <f t="shared" si="8"/>
        <v>0</v>
      </c>
      <c r="N38" s="42"/>
      <c r="O38" s="13" t="s">
        <v>79</v>
      </c>
    </row>
    <row r="39" spans="1:15" s="34" customFormat="1" ht="15">
      <c r="B39" s="35"/>
      <c r="C39" s="35"/>
      <c r="D39" s="6"/>
      <c r="E39" s="35"/>
      <c r="G39" s="36"/>
      <c r="H39" s="14" t="s">
        <v>48</v>
      </c>
      <c r="I39" s="43"/>
      <c r="J39" s="146"/>
      <c r="K39" s="50">
        <f>SUM(K35:K38)</f>
        <v>0</v>
      </c>
      <c r="L39" s="14">
        <f t="shared" si="9"/>
        <v>0</v>
      </c>
      <c r="M39" s="51">
        <f>SUM(M35:M38)</f>
        <v>0</v>
      </c>
      <c r="N39" s="35"/>
      <c r="O39" s="166"/>
    </row>
    <row r="40" spans="1:15" s="34" customFormat="1">
      <c r="A40" s="139"/>
      <c r="B40" s="24"/>
      <c r="C40" s="140"/>
      <c r="D40" s="141"/>
      <c r="E40" s="35"/>
      <c r="F40" s="26"/>
      <c r="G40" s="26"/>
      <c r="H40" s="28"/>
      <c r="I40" s="27"/>
      <c r="J40" s="28"/>
      <c r="K40" s="28"/>
      <c r="L40" s="28"/>
      <c r="M40" s="28"/>
      <c r="N40" s="35"/>
      <c r="O40" s="26"/>
    </row>
    <row r="41" spans="1:15" s="126" customFormat="1" ht="15">
      <c r="B41" s="70" t="s">
        <v>184</v>
      </c>
      <c r="C41" s="142"/>
      <c r="D41" s="143"/>
      <c r="E41" s="122"/>
      <c r="F41" s="123"/>
      <c r="G41" s="123"/>
      <c r="H41" s="124"/>
      <c r="I41" s="125"/>
      <c r="J41" s="124"/>
      <c r="K41" s="124"/>
      <c r="L41" s="124"/>
      <c r="M41" s="124"/>
      <c r="N41" s="122"/>
      <c r="O41" s="123"/>
    </row>
    <row r="42" spans="1:15" s="70" customFormat="1" ht="45">
      <c r="A42" s="77" t="s">
        <v>54</v>
      </c>
      <c r="B42" s="77" t="s">
        <v>0</v>
      </c>
      <c r="C42" s="77" t="s">
        <v>49</v>
      </c>
      <c r="D42" s="62" t="s">
        <v>138</v>
      </c>
      <c r="E42" s="77" t="s">
        <v>50</v>
      </c>
      <c r="F42" s="78" t="s">
        <v>55</v>
      </c>
      <c r="G42" s="78" t="s">
        <v>2</v>
      </c>
      <c r="H42" s="80" t="s">
        <v>3</v>
      </c>
      <c r="I42" s="81" t="s">
        <v>4</v>
      </c>
      <c r="J42" s="80" t="s">
        <v>5</v>
      </c>
      <c r="K42" s="82" t="s">
        <v>6</v>
      </c>
      <c r="L42" s="83" t="s">
        <v>7</v>
      </c>
      <c r="M42" s="82" t="s">
        <v>8</v>
      </c>
      <c r="N42" s="77" t="s">
        <v>1</v>
      </c>
      <c r="O42" s="84" t="s">
        <v>51</v>
      </c>
    </row>
    <row r="43" spans="1:15" s="110" customFormat="1" ht="28.5">
      <c r="A43" s="115">
        <v>7</v>
      </c>
      <c r="B43" s="111" t="s">
        <v>34</v>
      </c>
      <c r="C43" s="116"/>
      <c r="D43" s="117"/>
      <c r="E43" s="104"/>
      <c r="F43" s="105" t="s">
        <v>11</v>
      </c>
      <c r="G43" s="105">
        <v>12000</v>
      </c>
      <c r="H43" s="106">
        <v>0</v>
      </c>
      <c r="I43" s="107">
        <v>0.08</v>
      </c>
      <c r="J43" s="106">
        <f t="shared" si="6"/>
        <v>0</v>
      </c>
      <c r="K43" s="106">
        <f t="shared" si="7"/>
        <v>0</v>
      </c>
      <c r="L43" s="106">
        <f>M43-K43</f>
        <v>0</v>
      </c>
      <c r="M43" s="106">
        <f t="shared" si="8"/>
        <v>0</v>
      </c>
      <c r="N43" s="104"/>
      <c r="O43" s="105" t="s">
        <v>79</v>
      </c>
    </row>
    <row r="44" spans="1:15" s="34" customFormat="1" ht="15">
      <c r="B44" s="35"/>
      <c r="C44" s="35"/>
      <c r="D44" s="6"/>
      <c r="E44" s="35"/>
      <c r="G44" s="36"/>
      <c r="H44" s="14" t="s">
        <v>48</v>
      </c>
      <c r="I44" s="43"/>
      <c r="J44" s="146"/>
      <c r="K44" s="50">
        <f>SUM(K43)</f>
        <v>0</v>
      </c>
      <c r="L44" s="106">
        <f>M44-K44</f>
        <v>0</v>
      </c>
      <c r="M44" s="51">
        <f>SUM(M43)</f>
        <v>0</v>
      </c>
      <c r="N44" s="35"/>
      <c r="O44" s="166"/>
    </row>
    <row r="45" spans="1:15" s="34" customFormat="1">
      <c r="B45" s="35"/>
      <c r="C45" s="35"/>
      <c r="D45" s="6"/>
      <c r="E45" s="35"/>
      <c r="G45" s="36"/>
      <c r="H45" s="37"/>
      <c r="I45" s="38"/>
      <c r="J45" s="39"/>
      <c r="K45" s="38"/>
      <c r="L45" s="152"/>
      <c r="M45" s="152"/>
      <c r="N45" s="35"/>
      <c r="O45" s="166"/>
    </row>
    <row r="46" spans="1:15" s="70" customFormat="1" ht="15">
      <c r="B46" s="85" t="s">
        <v>23</v>
      </c>
      <c r="C46" s="71"/>
      <c r="D46" s="72"/>
      <c r="E46" s="71"/>
      <c r="G46" s="73"/>
      <c r="H46" s="74"/>
      <c r="I46" s="75"/>
      <c r="J46" s="76"/>
      <c r="K46" s="75"/>
      <c r="L46" s="151"/>
      <c r="M46" s="151"/>
      <c r="N46" s="71"/>
      <c r="O46" s="165"/>
    </row>
    <row r="47" spans="1:15" s="70" customFormat="1" ht="45">
      <c r="A47" s="86" t="s">
        <v>54</v>
      </c>
      <c r="B47" s="77" t="s">
        <v>0</v>
      </c>
      <c r="C47" s="77" t="s">
        <v>49</v>
      </c>
      <c r="D47" s="62" t="s">
        <v>138</v>
      </c>
      <c r="E47" s="77" t="s">
        <v>50</v>
      </c>
      <c r="F47" s="78" t="s">
        <v>55</v>
      </c>
      <c r="G47" s="78" t="s">
        <v>2</v>
      </c>
      <c r="H47" s="80" t="s">
        <v>3</v>
      </c>
      <c r="I47" s="81" t="s">
        <v>4</v>
      </c>
      <c r="J47" s="80" t="s">
        <v>5</v>
      </c>
      <c r="K47" s="82" t="s">
        <v>6</v>
      </c>
      <c r="L47" s="83" t="s">
        <v>7</v>
      </c>
      <c r="M47" s="82" t="s">
        <v>8</v>
      </c>
      <c r="N47" s="77" t="s">
        <v>1</v>
      </c>
      <c r="O47" s="84" t="s">
        <v>51</v>
      </c>
    </row>
    <row r="48" spans="1:15" s="34" customFormat="1" ht="75" customHeight="1">
      <c r="A48" s="20">
        <v>1</v>
      </c>
      <c r="B48" s="52" t="s">
        <v>114</v>
      </c>
      <c r="C48" s="47" t="s">
        <v>81</v>
      </c>
      <c r="D48" s="58"/>
      <c r="E48" s="42"/>
      <c r="F48" s="13" t="s">
        <v>11</v>
      </c>
      <c r="G48" s="13">
        <v>600</v>
      </c>
      <c r="H48" s="14">
        <v>0</v>
      </c>
      <c r="I48" s="15">
        <v>0.08</v>
      </c>
      <c r="J48" s="14">
        <f>H48*1.08</f>
        <v>0</v>
      </c>
      <c r="K48" s="14">
        <f>H48*G48</f>
        <v>0</v>
      </c>
      <c r="L48" s="14">
        <f>M48-K48</f>
        <v>0</v>
      </c>
      <c r="M48" s="14">
        <f>J48*G48</f>
        <v>0</v>
      </c>
      <c r="N48" s="42"/>
      <c r="O48" s="13" t="s">
        <v>94</v>
      </c>
    </row>
    <row r="49" spans="1:18" s="34" customFormat="1" ht="75" customHeight="1">
      <c r="A49" s="20">
        <v>2</v>
      </c>
      <c r="B49" s="52" t="s">
        <v>115</v>
      </c>
      <c r="C49" s="47" t="s">
        <v>82</v>
      </c>
      <c r="D49" s="58"/>
      <c r="E49" s="42"/>
      <c r="F49" s="13" t="s">
        <v>11</v>
      </c>
      <c r="G49" s="13">
        <v>300</v>
      </c>
      <c r="H49" s="14">
        <v>0</v>
      </c>
      <c r="I49" s="15">
        <v>0.08</v>
      </c>
      <c r="J49" s="14">
        <f t="shared" ref="J49:J60" si="10">H49*1.08</f>
        <v>0</v>
      </c>
      <c r="K49" s="14">
        <f t="shared" ref="K49:K60" si="11">H49*G49</f>
        <v>0</v>
      </c>
      <c r="L49" s="14">
        <f t="shared" ref="L49:L61" si="12">M49-K49</f>
        <v>0</v>
      </c>
      <c r="M49" s="14">
        <f t="shared" ref="M49:M60" si="13">J49*G49</f>
        <v>0</v>
      </c>
      <c r="N49" s="42"/>
      <c r="O49" s="13" t="s">
        <v>94</v>
      </c>
    </row>
    <row r="50" spans="1:18" s="34" customFormat="1" ht="75" customHeight="1">
      <c r="A50" s="20">
        <v>3</v>
      </c>
      <c r="B50" s="52" t="s">
        <v>116</v>
      </c>
      <c r="C50" s="47" t="s">
        <v>85</v>
      </c>
      <c r="D50" s="58"/>
      <c r="E50" s="42"/>
      <c r="F50" s="13" t="s">
        <v>11</v>
      </c>
      <c r="G50" s="13">
        <v>150</v>
      </c>
      <c r="H50" s="14">
        <v>0</v>
      </c>
      <c r="I50" s="15">
        <v>0.08</v>
      </c>
      <c r="J50" s="14">
        <f t="shared" si="10"/>
        <v>0</v>
      </c>
      <c r="K50" s="14">
        <f t="shared" si="11"/>
        <v>0</v>
      </c>
      <c r="L50" s="14">
        <f t="shared" si="12"/>
        <v>0</v>
      </c>
      <c r="M50" s="14">
        <f t="shared" si="13"/>
        <v>0</v>
      </c>
      <c r="N50" s="42"/>
      <c r="O50" s="13" t="s">
        <v>94</v>
      </c>
    </row>
    <row r="51" spans="1:18" s="34" customFormat="1" ht="75" customHeight="1">
      <c r="A51" s="20">
        <v>4</v>
      </c>
      <c r="B51" s="52" t="s">
        <v>117</v>
      </c>
      <c r="C51" s="47" t="s">
        <v>86</v>
      </c>
      <c r="D51" s="58"/>
      <c r="E51" s="42"/>
      <c r="F51" s="13" t="s">
        <v>11</v>
      </c>
      <c r="G51" s="13">
        <v>150</v>
      </c>
      <c r="H51" s="14">
        <v>0</v>
      </c>
      <c r="I51" s="15">
        <v>0.08</v>
      </c>
      <c r="J51" s="14">
        <f t="shared" si="10"/>
        <v>0</v>
      </c>
      <c r="K51" s="14">
        <f t="shared" si="11"/>
        <v>0</v>
      </c>
      <c r="L51" s="14">
        <f t="shared" si="12"/>
        <v>0</v>
      </c>
      <c r="M51" s="14">
        <f t="shared" si="13"/>
        <v>0</v>
      </c>
      <c r="N51" s="42"/>
      <c r="O51" s="13" t="s">
        <v>94</v>
      </c>
    </row>
    <row r="52" spans="1:18" s="34" customFormat="1" ht="75" customHeight="1">
      <c r="A52" s="20">
        <v>5</v>
      </c>
      <c r="B52" s="52" t="s">
        <v>25</v>
      </c>
      <c r="C52" s="47" t="s">
        <v>81</v>
      </c>
      <c r="D52" s="58"/>
      <c r="E52" s="42"/>
      <c r="F52" s="13" t="s">
        <v>11</v>
      </c>
      <c r="G52" s="13">
        <v>300</v>
      </c>
      <c r="H52" s="14">
        <v>0</v>
      </c>
      <c r="I52" s="15">
        <v>0.08</v>
      </c>
      <c r="J52" s="14">
        <f t="shared" si="10"/>
        <v>0</v>
      </c>
      <c r="K52" s="14">
        <f t="shared" si="11"/>
        <v>0</v>
      </c>
      <c r="L52" s="14">
        <f t="shared" si="12"/>
        <v>0</v>
      </c>
      <c r="M52" s="14">
        <f t="shared" si="13"/>
        <v>0</v>
      </c>
      <c r="N52" s="42"/>
      <c r="O52" s="13" t="s">
        <v>94</v>
      </c>
    </row>
    <row r="53" spans="1:18" s="34" customFormat="1" ht="75" customHeight="1">
      <c r="A53" s="20">
        <v>6</v>
      </c>
      <c r="B53" s="52" t="s">
        <v>26</v>
      </c>
      <c r="C53" s="47" t="s">
        <v>81</v>
      </c>
      <c r="D53" s="58"/>
      <c r="E53" s="42"/>
      <c r="F53" s="13" t="s">
        <v>11</v>
      </c>
      <c r="G53" s="13">
        <v>150</v>
      </c>
      <c r="H53" s="14">
        <v>0</v>
      </c>
      <c r="I53" s="15">
        <v>0.08</v>
      </c>
      <c r="J53" s="14">
        <f t="shared" si="10"/>
        <v>0</v>
      </c>
      <c r="K53" s="14">
        <f t="shared" si="11"/>
        <v>0</v>
      </c>
      <c r="L53" s="14">
        <f t="shared" si="12"/>
        <v>0</v>
      </c>
      <c r="M53" s="14">
        <f t="shared" si="13"/>
        <v>0</v>
      </c>
      <c r="N53" s="42"/>
      <c r="O53" s="13" t="s">
        <v>94</v>
      </c>
    </row>
    <row r="54" spans="1:18" s="34" customFormat="1" ht="75" customHeight="1">
      <c r="A54" s="20">
        <v>7</v>
      </c>
      <c r="B54" s="52" t="s">
        <v>27</v>
      </c>
      <c r="C54" s="47" t="s">
        <v>83</v>
      </c>
      <c r="D54" s="58"/>
      <c r="E54" s="42"/>
      <c r="F54" s="13" t="s">
        <v>11</v>
      </c>
      <c r="G54" s="13">
        <v>70</v>
      </c>
      <c r="H54" s="14">
        <v>0</v>
      </c>
      <c r="I54" s="15">
        <v>0.08</v>
      </c>
      <c r="J54" s="14">
        <f t="shared" si="10"/>
        <v>0</v>
      </c>
      <c r="K54" s="14">
        <f t="shared" si="11"/>
        <v>0</v>
      </c>
      <c r="L54" s="14">
        <f t="shared" si="12"/>
        <v>0</v>
      </c>
      <c r="M54" s="14">
        <f t="shared" si="13"/>
        <v>0</v>
      </c>
      <c r="N54" s="42"/>
      <c r="O54" s="13" t="s">
        <v>52</v>
      </c>
    </row>
    <row r="55" spans="1:18" s="34" customFormat="1" ht="75" customHeight="1">
      <c r="A55" s="20">
        <v>8</v>
      </c>
      <c r="B55" s="52" t="s">
        <v>28</v>
      </c>
      <c r="C55" s="47" t="s">
        <v>81</v>
      </c>
      <c r="D55" s="58"/>
      <c r="E55" s="42"/>
      <c r="F55" s="13" t="s">
        <v>11</v>
      </c>
      <c r="G55" s="13">
        <v>3000</v>
      </c>
      <c r="H55" s="14">
        <v>0</v>
      </c>
      <c r="I55" s="15">
        <v>0.08</v>
      </c>
      <c r="J55" s="14">
        <f t="shared" si="10"/>
        <v>0</v>
      </c>
      <c r="K55" s="14">
        <f t="shared" si="11"/>
        <v>0</v>
      </c>
      <c r="L55" s="14">
        <f t="shared" si="12"/>
        <v>0</v>
      </c>
      <c r="M55" s="14">
        <f t="shared" si="13"/>
        <v>0</v>
      </c>
      <c r="N55" s="42"/>
      <c r="O55" s="13" t="s">
        <v>52</v>
      </c>
    </row>
    <row r="56" spans="1:18" s="34" customFormat="1" ht="75" customHeight="1">
      <c r="A56" s="20">
        <v>9</v>
      </c>
      <c r="B56" s="52" t="s">
        <v>29</v>
      </c>
      <c r="C56" s="47" t="s">
        <v>83</v>
      </c>
      <c r="D56" s="58"/>
      <c r="E56" s="42"/>
      <c r="F56" s="13" t="s">
        <v>11</v>
      </c>
      <c r="G56" s="13">
        <v>1000</v>
      </c>
      <c r="H56" s="14">
        <v>0</v>
      </c>
      <c r="I56" s="15">
        <v>0.08</v>
      </c>
      <c r="J56" s="14">
        <f t="shared" si="10"/>
        <v>0</v>
      </c>
      <c r="K56" s="14">
        <f t="shared" si="11"/>
        <v>0</v>
      </c>
      <c r="L56" s="14">
        <f t="shared" si="12"/>
        <v>0</v>
      </c>
      <c r="M56" s="14">
        <f t="shared" si="13"/>
        <v>0</v>
      </c>
      <c r="N56" s="42"/>
      <c r="O56" s="13" t="s">
        <v>52</v>
      </c>
    </row>
    <row r="57" spans="1:18" s="34" customFormat="1" ht="75" customHeight="1">
      <c r="A57" s="20">
        <v>10</v>
      </c>
      <c r="B57" s="52" t="s">
        <v>30</v>
      </c>
      <c r="C57" s="47" t="s">
        <v>81</v>
      </c>
      <c r="D57" s="58"/>
      <c r="E57" s="42"/>
      <c r="F57" s="13" t="s">
        <v>11</v>
      </c>
      <c r="G57" s="13">
        <v>50</v>
      </c>
      <c r="H57" s="14">
        <v>0</v>
      </c>
      <c r="I57" s="15">
        <v>0.08</v>
      </c>
      <c r="J57" s="14">
        <f t="shared" si="10"/>
        <v>0</v>
      </c>
      <c r="K57" s="14">
        <f t="shared" si="11"/>
        <v>0</v>
      </c>
      <c r="L57" s="14">
        <f t="shared" si="12"/>
        <v>0</v>
      </c>
      <c r="M57" s="14">
        <f t="shared" si="13"/>
        <v>0</v>
      </c>
      <c r="N57" s="42"/>
      <c r="O57" s="13" t="s">
        <v>94</v>
      </c>
    </row>
    <row r="58" spans="1:18" s="34" customFormat="1" ht="75" customHeight="1">
      <c r="A58" s="7">
        <v>11</v>
      </c>
      <c r="B58" s="53" t="s">
        <v>132</v>
      </c>
      <c r="C58" s="47" t="s">
        <v>133</v>
      </c>
      <c r="D58" s="58"/>
      <c r="E58" s="42"/>
      <c r="F58" s="13" t="s">
        <v>11</v>
      </c>
      <c r="G58" s="13">
        <v>200</v>
      </c>
      <c r="H58" s="14">
        <v>0</v>
      </c>
      <c r="I58" s="15">
        <v>0.08</v>
      </c>
      <c r="J58" s="14">
        <f t="shared" si="10"/>
        <v>0</v>
      </c>
      <c r="K58" s="14">
        <f t="shared" si="11"/>
        <v>0</v>
      </c>
      <c r="L58" s="14">
        <f t="shared" si="12"/>
        <v>0</v>
      </c>
      <c r="M58" s="14">
        <f t="shared" si="13"/>
        <v>0</v>
      </c>
      <c r="N58" s="42"/>
      <c r="O58" s="13"/>
    </row>
    <row r="59" spans="1:18" s="34" customFormat="1" ht="75" customHeight="1">
      <c r="A59" s="20">
        <v>12</v>
      </c>
      <c r="B59" s="120" t="s">
        <v>131</v>
      </c>
      <c r="C59" s="47" t="s">
        <v>81</v>
      </c>
      <c r="D59" s="58"/>
      <c r="E59" s="42"/>
      <c r="F59" s="13" t="s">
        <v>11</v>
      </c>
      <c r="G59" s="13">
        <v>300</v>
      </c>
      <c r="H59" s="14">
        <v>0</v>
      </c>
      <c r="I59" s="15">
        <v>0.08</v>
      </c>
      <c r="J59" s="14">
        <f t="shared" si="10"/>
        <v>0</v>
      </c>
      <c r="K59" s="14">
        <f t="shared" si="11"/>
        <v>0</v>
      </c>
      <c r="L59" s="14">
        <f t="shared" si="12"/>
        <v>0</v>
      </c>
      <c r="M59" s="14">
        <f t="shared" si="13"/>
        <v>0</v>
      </c>
      <c r="N59" s="42"/>
      <c r="O59" s="13"/>
    </row>
    <row r="60" spans="1:18" s="34" customFormat="1" ht="75" customHeight="1">
      <c r="A60" s="20">
        <v>13</v>
      </c>
      <c r="B60" s="52" t="s">
        <v>130</v>
      </c>
      <c r="C60" s="47" t="s">
        <v>81</v>
      </c>
      <c r="D60" s="58"/>
      <c r="E60" s="42"/>
      <c r="F60" s="13" t="s">
        <v>11</v>
      </c>
      <c r="G60" s="13">
        <v>50</v>
      </c>
      <c r="H60" s="14">
        <v>0</v>
      </c>
      <c r="I60" s="15">
        <v>0.08</v>
      </c>
      <c r="J60" s="14">
        <f t="shared" si="10"/>
        <v>0</v>
      </c>
      <c r="K60" s="14">
        <f t="shared" si="11"/>
        <v>0</v>
      </c>
      <c r="L60" s="14">
        <f t="shared" si="12"/>
        <v>0</v>
      </c>
      <c r="M60" s="14">
        <f t="shared" si="13"/>
        <v>0</v>
      </c>
      <c r="N60" s="42"/>
      <c r="O60" s="13" t="s">
        <v>94</v>
      </c>
      <c r="R60" s="121"/>
    </row>
    <row r="61" spans="1:18" s="34" customFormat="1" ht="15">
      <c r="B61" s="48"/>
      <c r="C61" s="48"/>
      <c r="D61" s="65"/>
      <c r="E61" s="48"/>
      <c r="F61" s="21"/>
      <c r="G61" s="21"/>
      <c r="H61" s="14" t="s">
        <v>48</v>
      </c>
      <c r="I61" s="15"/>
      <c r="J61" s="14"/>
      <c r="K61" s="51">
        <f>SUM(K48:K60)</f>
        <v>0</v>
      </c>
      <c r="L61" s="14">
        <f t="shared" si="12"/>
        <v>0</v>
      </c>
      <c r="M61" s="51">
        <f>SUM(M48:M60)</f>
        <v>0</v>
      </c>
      <c r="N61" s="42"/>
      <c r="O61" s="13"/>
    </row>
    <row r="62" spans="1:18" s="34" customFormat="1">
      <c r="B62" s="35"/>
      <c r="C62" s="35"/>
      <c r="D62" s="6"/>
      <c r="E62" s="35"/>
      <c r="G62" s="36"/>
      <c r="H62" s="37"/>
      <c r="I62" s="38"/>
      <c r="J62" s="39"/>
      <c r="K62" s="38"/>
      <c r="L62" s="152"/>
      <c r="M62" s="152"/>
      <c r="N62" s="35"/>
      <c r="O62" s="166"/>
    </row>
    <row r="63" spans="1:18" s="70" customFormat="1" ht="15">
      <c r="A63" s="87"/>
      <c r="B63" s="88" t="s">
        <v>56</v>
      </c>
      <c r="C63" s="71"/>
      <c r="D63" s="72"/>
      <c r="E63" s="71"/>
      <c r="G63" s="73"/>
      <c r="H63" s="74"/>
      <c r="I63" s="75"/>
      <c r="J63" s="76"/>
      <c r="K63" s="75"/>
      <c r="L63" s="151"/>
      <c r="M63" s="151"/>
      <c r="N63" s="71"/>
      <c r="O63" s="165"/>
    </row>
    <row r="64" spans="1:18" s="70" customFormat="1" ht="45">
      <c r="A64" s="77" t="s">
        <v>54</v>
      </c>
      <c r="B64" s="77" t="s">
        <v>0</v>
      </c>
      <c r="C64" s="77" t="s">
        <v>49</v>
      </c>
      <c r="D64" s="62" t="s">
        <v>138</v>
      </c>
      <c r="E64" s="77" t="s">
        <v>50</v>
      </c>
      <c r="F64" s="89" t="s">
        <v>55</v>
      </c>
      <c r="G64" s="78" t="s">
        <v>2</v>
      </c>
      <c r="H64" s="80" t="s">
        <v>3</v>
      </c>
      <c r="I64" s="81" t="s">
        <v>4</v>
      </c>
      <c r="J64" s="80" t="s">
        <v>5</v>
      </c>
      <c r="K64" s="82" t="s">
        <v>6</v>
      </c>
      <c r="L64" s="83" t="s">
        <v>7</v>
      </c>
      <c r="M64" s="82" t="s">
        <v>8</v>
      </c>
      <c r="N64" s="77" t="s">
        <v>1</v>
      </c>
      <c r="O64" s="84" t="s">
        <v>51</v>
      </c>
    </row>
    <row r="65" spans="1:15" s="34" customFormat="1" ht="85.5">
      <c r="A65" s="7">
        <v>1</v>
      </c>
      <c r="B65" s="54" t="s">
        <v>118</v>
      </c>
      <c r="C65" s="47" t="s">
        <v>81</v>
      </c>
      <c r="D65" s="58"/>
      <c r="E65" s="42"/>
      <c r="F65" s="13" t="s">
        <v>11</v>
      </c>
      <c r="G65" s="13">
        <v>600</v>
      </c>
      <c r="H65" s="14">
        <v>0</v>
      </c>
      <c r="I65" s="15">
        <v>0.08</v>
      </c>
      <c r="J65" s="14">
        <f>H65*1.08</f>
        <v>0</v>
      </c>
      <c r="K65" s="14">
        <f>H65*G65</f>
        <v>0</v>
      </c>
      <c r="L65" s="14">
        <f>M65-K65</f>
        <v>0</v>
      </c>
      <c r="M65" s="14">
        <f>J65*G65</f>
        <v>0</v>
      </c>
      <c r="N65" s="42"/>
      <c r="O65" s="13" t="s">
        <v>52</v>
      </c>
    </row>
    <row r="66" spans="1:15" s="34" customFormat="1" ht="85.5">
      <c r="A66" s="7">
        <v>2</v>
      </c>
      <c r="B66" s="54" t="s">
        <v>119</v>
      </c>
      <c r="C66" s="47" t="s">
        <v>81</v>
      </c>
      <c r="D66" s="58"/>
      <c r="E66" s="42"/>
      <c r="F66" s="13" t="s">
        <v>11</v>
      </c>
      <c r="G66" s="13">
        <v>300</v>
      </c>
      <c r="H66" s="14">
        <v>0</v>
      </c>
      <c r="I66" s="15">
        <v>0.08</v>
      </c>
      <c r="J66" s="14">
        <f t="shared" ref="J66:J67" si="14">H66*1.08</f>
        <v>0</v>
      </c>
      <c r="K66" s="14">
        <f t="shared" ref="K66:K67" si="15">H66*G66</f>
        <v>0</v>
      </c>
      <c r="L66" s="14">
        <f t="shared" ref="L66:L67" si="16">M66-K66</f>
        <v>0</v>
      </c>
      <c r="M66" s="14">
        <f t="shared" ref="M66:M67" si="17">J66*G66</f>
        <v>0</v>
      </c>
      <c r="N66" s="42"/>
      <c r="O66" s="13" t="s">
        <v>94</v>
      </c>
    </row>
    <row r="67" spans="1:15" s="34" customFormat="1" ht="85.5">
      <c r="A67" s="7">
        <v>3</v>
      </c>
      <c r="B67" s="54" t="s">
        <v>31</v>
      </c>
      <c r="C67" s="47" t="s">
        <v>81</v>
      </c>
      <c r="D67" s="58"/>
      <c r="E67" s="42"/>
      <c r="F67" s="13" t="s">
        <v>11</v>
      </c>
      <c r="G67" s="13">
        <v>300</v>
      </c>
      <c r="H67" s="14">
        <v>0</v>
      </c>
      <c r="I67" s="15">
        <v>0.08</v>
      </c>
      <c r="J67" s="14">
        <f t="shared" si="14"/>
        <v>0</v>
      </c>
      <c r="K67" s="14">
        <f t="shared" si="15"/>
        <v>0</v>
      </c>
      <c r="L67" s="14">
        <f t="shared" si="16"/>
        <v>0</v>
      </c>
      <c r="M67" s="14">
        <f t="shared" si="17"/>
        <v>0</v>
      </c>
      <c r="N67" s="42"/>
      <c r="O67" s="13" t="s">
        <v>94</v>
      </c>
    </row>
    <row r="68" spans="1:15" s="34" customFormat="1" ht="15">
      <c r="B68" s="35"/>
      <c r="C68" s="35"/>
      <c r="D68" s="6"/>
      <c r="E68" s="35"/>
      <c r="G68" s="36"/>
      <c r="H68" s="14" t="s">
        <v>48</v>
      </c>
      <c r="I68" s="38"/>
      <c r="J68" s="39"/>
      <c r="K68" s="51">
        <f>SUM(K65:K67)</f>
        <v>0</v>
      </c>
      <c r="L68" s="14">
        <f>M68-K68</f>
        <v>0</v>
      </c>
      <c r="M68" s="51">
        <f>SUM(M65:M67)</f>
        <v>0</v>
      </c>
      <c r="N68" s="35"/>
      <c r="O68" s="166"/>
    </row>
    <row r="69" spans="1:15" s="34" customFormat="1" ht="15">
      <c r="B69" s="35"/>
      <c r="C69" s="35"/>
      <c r="D69" s="6"/>
      <c r="E69" s="35"/>
      <c r="G69" s="36"/>
      <c r="H69" s="46"/>
      <c r="I69" s="38"/>
      <c r="J69" s="39"/>
      <c r="K69" s="136"/>
      <c r="L69" s="136"/>
      <c r="M69" s="136"/>
      <c r="N69" s="35"/>
      <c r="O69" s="166"/>
    </row>
    <row r="70" spans="1:15" s="70" customFormat="1" ht="15">
      <c r="A70" s="149" t="s">
        <v>185</v>
      </c>
      <c r="C70" s="71"/>
      <c r="D70" s="72"/>
      <c r="E70" s="71"/>
      <c r="G70" s="73"/>
      <c r="H70" s="74"/>
      <c r="I70" s="75"/>
      <c r="J70" s="76"/>
      <c r="K70" s="75"/>
      <c r="L70" s="151"/>
      <c r="M70" s="151"/>
      <c r="N70" s="71"/>
      <c r="O70" s="165"/>
    </row>
    <row r="71" spans="1:15" s="70" customFormat="1" ht="45">
      <c r="A71" s="77" t="s">
        <v>54</v>
      </c>
      <c r="B71" s="77" t="s">
        <v>0</v>
      </c>
      <c r="C71" s="77" t="s">
        <v>49</v>
      </c>
      <c r="D71" s="62" t="s">
        <v>138</v>
      </c>
      <c r="E71" s="77" t="s">
        <v>50</v>
      </c>
      <c r="F71" s="78" t="s">
        <v>55</v>
      </c>
      <c r="G71" s="78" t="s">
        <v>2</v>
      </c>
      <c r="H71" s="80" t="s">
        <v>3</v>
      </c>
      <c r="I71" s="81" t="s">
        <v>4</v>
      </c>
      <c r="J71" s="80" t="s">
        <v>5</v>
      </c>
      <c r="K71" s="82" t="s">
        <v>6</v>
      </c>
      <c r="L71" s="83" t="s">
        <v>7</v>
      </c>
      <c r="M71" s="82" t="s">
        <v>8</v>
      </c>
      <c r="N71" s="77" t="s">
        <v>1</v>
      </c>
      <c r="O71" s="84" t="s">
        <v>51</v>
      </c>
    </row>
    <row r="72" spans="1:15" s="34" customFormat="1" ht="85.5">
      <c r="A72" s="7">
        <v>1</v>
      </c>
      <c r="B72" s="52" t="s">
        <v>57</v>
      </c>
      <c r="C72" s="55" t="s">
        <v>97</v>
      </c>
      <c r="D72" s="66"/>
      <c r="E72" s="42"/>
      <c r="F72" s="13" t="s">
        <v>53</v>
      </c>
      <c r="G72" s="13">
        <v>300000</v>
      </c>
      <c r="H72" s="14">
        <v>0</v>
      </c>
      <c r="I72" s="15">
        <v>0.08</v>
      </c>
      <c r="J72" s="14">
        <f>H72*1.08</f>
        <v>0</v>
      </c>
      <c r="K72" s="16">
        <f>H72*G72</f>
        <v>0</v>
      </c>
      <c r="L72" s="153">
        <f>M72-K72</f>
        <v>0</v>
      </c>
      <c r="M72" s="153">
        <f>J72*G72</f>
        <v>0</v>
      </c>
      <c r="N72" s="42"/>
      <c r="O72" s="13" t="s">
        <v>94</v>
      </c>
    </row>
    <row r="73" spans="1:15" s="34" customFormat="1" ht="85.5">
      <c r="A73" s="7">
        <v>2</v>
      </c>
      <c r="B73" s="52" t="s">
        <v>58</v>
      </c>
      <c r="C73" s="55" t="s">
        <v>97</v>
      </c>
      <c r="D73" s="66"/>
      <c r="E73" s="42"/>
      <c r="F73" s="13" t="s">
        <v>53</v>
      </c>
      <c r="G73" s="13">
        <v>230000</v>
      </c>
      <c r="H73" s="14">
        <v>0</v>
      </c>
      <c r="I73" s="15">
        <v>0.08</v>
      </c>
      <c r="J73" s="14">
        <f t="shared" ref="J73:J82" si="18">H73*1.08</f>
        <v>0</v>
      </c>
      <c r="K73" s="16">
        <f t="shared" ref="K73:K82" si="19">H73*G73</f>
        <v>0</v>
      </c>
      <c r="L73" s="153">
        <f t="shared" ref="L73:L76" si="20">M73-K73</f>
        <v>0</v>
      </c>
      <c r="M73" s="153">
        <f t="shared" ref="M73:M82" si="21">J73*G73</f>
        <v>0</v>
      </c>
      <c r="N73" s="42"/>
      <c r="O73" s="13" t="s">
        <v>94</v>
      </c>
    </row>
    <row r="74" spans="1:15" s="34" customFormat="1" ht="85.5">
      <c r="A74" s="7">
        <v>3</v>
      </c>
      <c r="B74" s="52" t="s">
        <v>59</v>
      </c>
      <c r="C74" s="55" t="s">
        <v>97</v>
      </c>
      <c r="D74" s="66"/>
      <c r="E74" s="42"/>
      <c r="F74" s="13" t="s">
        <v>53</v>
      </c>
      <c r="G74" s="13">
        <v>100000</v>
      </c>
      <c r="H74" s="14">
        <v>0</v>
      </c>
      <c r="I74" s="15">
        <v>0.08</v>
      </c>
      <c r="J74" s="14">
        <f t="shared" si="18"/>
        <v>0</v>
      </c>
      <c r="K74" s="16">
        <f t="shared" si="19"/>
        <v>0</v>
      </c>
      <c r="L74" s="153">
        <f t="shared" si="20"/>
        <v>0</v>
      </c>
      <c r="M74" s="153">
        <f t="shared" si="21"/>
        <v>0</v>
      </c>
      <c r="N74" s="42"/>
      <c r="O74" s="13" t="s">
        <v>94</v>
      </c>
    </row>
    <row r="75" spans="1:15" s="34" customFormat="1" ht="57">
      <c r="A75" s="7">
        <v>4</v>
      </c>
      <c r="B75" s="52" t="s">
        <v>120</v>
      </c>
      <c r="C75" s="56"/>
      <c r="D75" s="67"/>
      <c r="E75" s="42"/>
      <c r="F75" s="13" t="s">
        <v>53</v>
      </c>
      <c r="G75" s="13">
        <v>500</v>
      </c>
      <c r="H75" s="14">
        <v>0</v>
      </c>
      <c r="I75" s="15">
        <v>0.08</v>
      </c>
      <c r="J75" s="14">
        <f t="shared" si="18"/>
        <v>0</v>
      </c>
      <c r="K75" s="16">
        <f t="shared" si="19"/>
        <v>0</v>
      </c>
      <c r="L75" s="153">
        <f t="shared" si="20"/>
        <v>0</v>
      </c>
      <c r="M75" s="153">
        <f t="shared" si="21"/>
        <v>0</v>
      </c>
      <c r="N75" s="42"/>
      <c r="O75" s="13" t="s">
        <v>79</v>
      </c>
    </row>
    <row r="76" spans="1:15" s="34" customFormat="1" ht="15">
      <c r="B76" s="35"/>
      <c r="C76" s="35"/>
      <c r="D76" s="6"/>
      <c r="E76" s="35"/>
      <c r="G76" s="36"/>
      <c r="H76" s="14" t="s">
        <v>48</v>
      </c>
      <c r="I76" s="38"/>
      <c r="J76" s="39"/>
      <c r="K76" s="50">
        <f>SUM(K72:K75)</f>
        <v>0</v>
      </c>
      <c r="L76" s="153">
        <f t="shared" si="20"/>
        <v>0</v>
      </c>
      <c r="M76" s="51">
        <f>SUM(M72:M75)</f>
        <v>0</v>
      </c>
      <c r="N76" s="35"/>
      <c r="O76" s="166"/>
    </row>
    <row r="77" spans="1:15" s="25" customFormat="1">
      <c r="A77" s="23"/>
      <c r="B77" s="128"/>
      <c r="C77" s="129"/>
      <c r="D77" s="130"/>
      <c r="E77" s="35"/>
      <c r="F77" s="26"/>
      <c r="G77" s="26"/>
      <c r="H77" s="28"/>
      <c r="I77" s="27"/>
      <c r="J77" s="28"/>
      <c r="K77" s="29"/>
      <c r="L77" s="154"/>
      <c r="M77" s="154"/>
      <c r="N77" s="35"/>
      <c r="O77" s="26"/>
    </row>
    <row r="78" spans="1:15" s="70" customFormat="1" ht="15">
      <c r="A78" s="149" t="s">
        <v>186</v>
      </c>
      <c r="C78" s="71"/>
      <c r="D78" s="72"/>
      <c r="E78" s="71"/>
      <c r="G78" s="73"/>
      <c r="H78" s="74"/>
      <c r="I78" s="75"/>
      <c r="J78" s="76"/>
      <c r="K78" s="75"/>
      <c r="L78" s="151"/>
      <c r="M78" s="151"/>
      <c r="N78" s="71"/>
      <c r="O78" s="165"/>
    </row>
    <row r="79" spans="1:15" s="70" customFormat="1" ht="45">
      <c r="A79" s="77" t="s">
        <v>54</v>
      </c>
      <c r="B79" s="77" t="s">
        <v>0</v>
      </c>
      <c r="C79" s="77" t="s">
        <v>49</v>
      </c>
      <c r="D79" s="62" t="s">
        <v>138</v>
      </c>
      <c r="E79" s="77" t="s">
        <v>50</v>
      </c>
      <c r="F79" s="78" t="s">
        <v>55</v>
      </c>
      <c r="G79" s="78" t="s">
        <v>2</v>
      </c>
      <c r="H79" s="80" t="s">
        <v>3</v>
      </c>
      <c r="I79" s="81" t="s">
        <v>4</v>
      </c>
      <c r="J79" s="80" t="s">
        <v>5</v>
      </c>
      <c r="K79" s="82" t="s">
        <v>6</v>
      </c>
      <c r="L79" s="83" t="s">
        <v>7</v>
      </c>
      <c r="M79" s="82" t="s">
        <v>8</v>
      </c>
      <c r="N79" s="77" t="s">
        <v>1</v>
      </c>
      <c r="O79" s="84" t="s">
        <v>51</v>
      </c>
    </row>
    <row r="80" spans="1:15" s="110" customFormat="1" ht="57">
      <c r="A80" s="100">
        <v>5</v>
      </c>
      <c r="B80" s="101" t="s">
        <v>60</v>
      </c>
      <c r="C80" s="102" t="s">
        <v>98</v>
      </c>
      <c r="D80" s="103"/>
      <c r="E80" s="104"/>
      <c r="F80" s="105" t="s">
        <v>53</v>
      </c>
      <c r="G80" s="105">
        <v>2000</v>
      </c>
      <c r="H80" s="106">
        <v>0</v>
      </c>
      <c r="I80" s="107">
        <v>0.08</v>
      </c>
      <c r="J80" s="106">
        <f t="shared" si="18"/>
        <v>0</v>
      </c>
      <c r="K80" s="108">
        <f t="shared" si="19"/>
        <v>0</v>
      </c>
      <c r="L80" s="155">
        <f>M80-K80</f>
        <v>0</v>
      </c>
      <c r="M80" s="155">
        <f t="shared" si="21"/>
        <v>0</v>
      </c>
      <c r="N80" s="104"/>
      <c r="O80" s="105" t="s">
        <v>94</v>
      </c>
    </row>
    <row r="81" spans="1:15" s="110" customFormat="1" ht="57">
      <c r="A81" s="100">
        <v>6</v>
      </c>
      <c r="B81" s="101" t="s">
        <v>61</v>
      </c>
      <c r="C81" s="102" t="s">
        <v>98</v>
      </c>
      <c r="D81" s="103"/>
      <c r="E81" s="104"/>
      <c r="F81" s="105" t="s">
        <v>53</v>
      </c>
      <c r="G81" s="105">
        <v>1500</v>
      </c>
      <c r="H81" s="106">
        <v>0</v>
      </c>
      <c r="I81" s="107">
        <v>0.08</v>
      </c>
      <c r="J81" s="106">
        <f t="shared" si="18"/>
        <v>0</v>
      </c>
      <c r="K81" s="108">
        <f t="shared" si="19"/>
        <v>0</v>
      </c>
      <c r="L81" s="155">
        <f t="shared" ref="L81:L83" si="22">M81-K81</f>
        <v>0</v>
      </c>
      <c r="M81" s="155">
        <f t="shared" si="21"/>
        <v>0</v>
      </c>
      <c r="N81" s="104"/>
      <c r="O81" s="105" t="s">
        <v>94</v>
      </c>
    </row>
    <row r="82" spans="1:15" s="110" customFormat="1" ht="57">
      <c r="A82" s="100">
        <v>7</v>
      </c>
      <c r="B82" s="101" t="s">
        <v>62</v>
      </c>
      <c r="C82" s="102" t="s">
        <v>98</v>
      </c>
      <c r="D82" s="103"/>
      <c r="E82" s="104"/>
      <c r="F82" s="105" t="s">
        <v>53</v>
      </c>
      <c r="G82" s="105">
        <v>2000</v>
      </c>
      <c r="H82" s="106">
        <v>0</v>
      </c>
      <c r="I82" s="107">
        <v>0.08</v>
      </c>
      <c r="J82" s="144">
        <f t="shared" si="18"/>
        <v>0</v>
      </c>
      <c r="K82" s="108">
        <f t="shared" si="19"/>
        <v>0</v>
      </c>
      <c r="L82" s="155">
        <f t="shared" si="22"/>
        <v>0</v>
      </c>
      <c r="M82" s="155">
        <f t="shared" si="21"/>
        <v>0</v>
      </c>
      <c r="N82" s="145"/>
      <c r="O82" s="105" t="s">
        <v>94</v>
      </c>
    </row>
    <row r="83" spans="1:15" s="34" customFormat="1" ht="15">
      <c r="B83" s="35"/>
      <c r="C83" s="35"/>
      <c r="D83" s="6"/>
      <c r="E83" s="35"/>
      <c r="G83" s="36"/>
      <c r="H83" s="14" t="s">
        <v>48</v>
      </c>
      <c r="I83" s="43"/>
      <c r="J83" s="146"/>
      <c r="K83" s="50">
        <f>SUM(K80:K82)</f>
        <v>0</v>
      </c>
      <c r="L83" s="155">
        <f t="shared" si="22"/>
        <v>0</v>
      </c>
      <c r="M83" s="51">
        <f>SUM(M80:M82)</f>
        <v>0</v>
      </c>
      <c r="N83" s="35"/>
      <c r="O83" s="166"/>
    </row>
    <row r="84" spans="1:15" s="34" customFormat="1" ht="15">
      <c r="B84" s="35"/>
      <c r="C84" s="35"/>
      <c r="D84" s="6"/>
      <c r="E84" s="35"/>
      <c r="G84" s="36"/>
      <c r="H84" s="46"/>
      <c r="I84" s="38"/>
      <c r="J84" s="39"/>
      <c r="K84" s="134"/>
      <c r="L84" s="136"/>
      <c r="M84" s="136"/>
      <c r="N84" s="35"/>
      <c r="O84" s="166"/>
    </row>
    <row r="85" spans="1:15" s="70" customFormat="1" ht="15">
      <c r="B85" s="85" t="s">
        <v>32</v>
      </c>
      <c r="C85" s="71"/>
      <c r="D85" s="72"/>
      <c r="E85" s="71"/>
      <c r="G85" s="73"/>
      <c r="H85" s="74"/>
      <c r="I85" s="75"/>
      <c r="J85" s="76"/>
      <c r="K85" s="75"/>
      <c r="L85" s="151"/>
      <c r="M85" s="151"/>
      <c r="N85" s="71"/>
      <c r="O85" s="165"/>
    </row>
    <row r="86" spans="1:15" s="70" customFormat="1" ht="45">
      <c r="A86" s="77" t="s">
        <v>54</v>
      </c>
      <c r="B86" s="77" t="s">
        <v>0</v>
      </c>
      <c r="C86" s="77" t="s">
        <v>49</v>
      </c>
      <c r="D86" s="62" t="s">
        <v>138</v>
      </c>
      <c r="E86" s="77" t="s">
        <v>50</v>
      </c>
      <c r="F86" s="78" t="s">
        <v>55</v>
      </c>
      <c r="G86" s="78" t="s">
        <v>2</v>
      </c>
      <c r="H86" s="80" t="s">
        <v>3</v>
      </c>
      <c r="I86" s="81" t="s">
        <v>4</v>
      </c>
      <c r="J86" s="80" t="s">
        <v>5</v>
      </c>
      <c r="K86" s="82" t="s">
        <v>6</v>
      </c>
      <c r="L86" s="83" t="s">
        <v>7</v>
      </c>
      <c r="M86" s="82" t="s">
        <v>8</v>
      </c>
      <c r="N86" s="77" t="s">
        <v>1</v>
      </c>
      <c r="O86" s="84" t="s">
        <v>51</v>
      </c>
    </row>
    <row r="87" spans="1:15" s="34" customFormat="1" ht="42.75">
      <c r="A87" s="18">
        <v>1</v>
      </c>
      <c r="B87" s="12" t="s">
        <v>63</v>
      </c>
      <c r="C87" s="10" t="s">
        <v>99</v>
      </c>
      <c r="D87" s="63"/>
      <c r="E87" s="42"/>
      <c r="F87" s="13" t="s">
        <v>11</v>
      </c>
      <c r="G87" s="13">
        <v>30000</v>
      </c>
      <c r="H87" s="14">
        <v>0</v>
      </c>
      <c r="I87" s="15">
        <v>0.08</v>
      </c>
      <c r="J87" s="14">
        <f>H87*1.08</f>
        <v>0</v>
      </c>
      <c r="K87" s="16">
        <f>H87*G87</f>
        <v>0</v>
      </c>
      <c r="L87" s="153">
        <f>M87-K87</f>
        <v>0</v>
      </c>
      <c r="M87" s="153">
        <f>J87*G87</f>
        <v>0</v>
      </c>
      <c r="N87" s="42"/>
      <c r="O87" s="13" t="s">
        <v>94</v>
      </c>
    </row>
    <row r="88" spans="1:15" s="34" customFormat="1" ht="42.75">
      <c r="A88" s="18">
        <v>2</v>
      </c>
      <c r="B88" s="12" t="s">
        <v>36</v>
      </c>
      <c r="C88" s="10" t="s">
        <v>99</v>
      </c>
      <c r="D88" s="63"/>
      <c r="E88" s="42"/>
      <c r="F88" s="13" t="s">
        <v>11</v>
      </c>
      <c r="G88" s="13">
        <v>30000</v>
      </c>
      <c r="H88" s="14">
        <v>0</v>
      </c>
      <c r="I88" s="15">
        <v>0.08</v>
      </c>
      <c r="J88" s="14">
        <f t="shared" ref="J88:J94" si="23">H88*1.08</f>
        <v>0</v>
      </c>
      <c r="K88" s="16">
        <f t="shared" ref="K88:K94" si="24">H88*G88</f>
        <v>0</v>
      </c>
      <c r="L88" s="153">
        <f t="shared" ref="L88:L95" si="25">M88-K88</f>
        <v>0</v>
      </c>
      <c r="M88" s="153">
        <f t="shared" ref="M88:M94" si="26">J88*G88</f>
        <v>0</v>
      </c>
      <c r="N88" s="42"/>
      <c r="O88" s="13" t="s">
        <v>94</v>
      </c>
    </row>
    <row r="89" spans="1:15" s="34" customFormat="1" ht="42.75">
      <c r="A89" s="18">
        <v>3</v>
      </c>
      <c r="B89" s="12" t="s">
        <v>64</v>
      </c>
      <c r="C89" s="10" t="s">
        <v>99</v>
      </c>
      <c r="D89" s="63"/>
      <c r="E89" s="42"/>
      <c r="F89" s="13" t="s">
        <v>11</v>
      </c>
      <c r="G89" s="13">
        <v>30000</v>
      </c>
      <c r="H89" s="14">
        <v>0</v>
      </c>
      <c r="I89" s="15">
        <v>0.08</v>
      </c>
      <c r="J89" s="14">
        <f t="shared" si="23"/>
        <v>0</v>
      </c>
      <c r="K89" s="16">
        <f t="shared" si="24"/>
        <v>0</v>
      </c>
      <c r="L89" s="153">
        <f t="shared" si="25"/>
        <v>0</v>
      </c>
      <c r="M89" s="153">
        <f t="shared" si="26"/>
        <v>0</v>
      </c>
      <c r="N89" s="42"/>
      <c r="O89" s="13" t="s">
        <v>95</v>
      </c>
    </row>
    <row r="90" spans="1:15" s="34" customFormat="1" ht="42.75">
      <c r="A90" s="18">
        <v>4</v>
      </c>
      <c r="B90" s="12" t="s">
        <v>65</v>
      </c>
      <c r="C90" s="10" t="s">
        <v>99</v>
      </c>
      <c r="D90" s="63"/>
      <c r="E90" s="42"/>
      <c r="F90" s="13" t="s">
        <v>11</v>
      </c>
      <c r="G90" s="13">
        <v>20000</v>
      </c>
      <c r="H90" s="14">
        <v>0</v>
      </c>
      <c r="I90" s="15">
        <v>0.08</v>
      </c>
      <c r="J90" s="14">
        <f t="shared" si="23"/>
        <v>0</v>
      </c>
      <c r="K90" s="16">
        <f t="shared" si="24"/>
        <v>0</v>
      </c>
      <c r="L90" s="153">
        <f t="shared" si="25"/>
        <v>0</v>
      </c>
      <c r="M90" s="153">
        <f t="shared" si="26"/>
        <v>0</v>
      </c>
      <c r="N90" s="42"/>
      <c r="O90" s="13" t="s">
        <v>95</v>
      </c>
    </row>
    <row r="91" spans="1:15" s="34" customFormat="1" ht="42.75">
      <c r="A91" s="18">
        <v>5</v>
      </c>
      <c r="B91" s="12" t="s">
        <v>66</v>
      </c>
      <c r="C91" s="10" t="s">
        <v>99</v>
      </c>
      <c r="D91" s="63"/>
      <c r="E91" s="42"/>
      <c r="F91" s="13" t="s">
        <v>11</v>
      </c>
      <c r="G91" s="13">
        <v>10000</v>
      </c>
      <c r="H91" s="14">
        <v>0</v>
      </c>
      <c r="I91" s="15">
        <v>0.08</v>
      </c>
      <c r="J91" s="14">
        <f t="shared" si="23"/>
        <v>0</v>
      </c>
      <c r="K91" s="16">
        <f t="shared" si="24"/>
        <v>0</v>
      </c>
      <c r="L91" s="153">
        <f t="shared" si="25"/>
        <v>0</v>
      </c>
      <c r="M91" s="153">
        <f t="shared" si="26"/>
        <v>0</v>
      </c>
      <c r="N91" s="42"/>
      <c r="O91" s="13" t="s">
        <v>95</v>
      </c>
    </row>
    <row r="92" spans="1:15" s="34" customFormat="1" ht="42.75">
      <c r="A92" s="18">
        <v>6</v>
      </c>
      <c r="B92" s="12" t="s">
        <v>37</v>
      </c>
      <c r="C92" s="10" t="s">
        <v>99</v>
      </c>
      <c r="D92" s="63"/>
      <c r="E92" s="42"/>
      <c r="F92" s="13" t="s">
        <v>11</v>
      </c>
      <c r="G92" s="13">
        <v>14000</v>
      </c>
      <c r="H92" s="14">
        <v>0</v>
      </c>
      <c r="I92" s="15">
        <v>0.08</v>
      </c>
      <c r="J92" s="14">
        <f t="shared" si="23"/>
        <v>0</v>
      </c>
      <c r="K92" s="16">
        <f t="shared" si="24"/>
        <v>0</v>
      </c>
      <c r="L92" s="153">
        <f t="shared" si="25"/>
        <v>0</v>
      </c>
      <c r="M92" s="153">
        <f t="shared" si="26"/>
        <v>0</v>
      </c>
      <c r="N92" s="42"/>
      <c r="O92" s="13" t="s">
        <v>95</v>
      </c>
    </row>
    <row r="93" spans="1:15" s="34" customFormat="1" ht="42.75">
      <c r="A93" s="18">
        <v>7</v>
      </c>
      <c r="B93" s="12" t="s">
        <v>67</v>
      </c>
      <c r="C93" s="10" t="s">
        <v>99</v>
      </c>
      <c r="D93" s="63"/>
      <c r="E93" s="42"/>
      <c r="F93" s="13" t="s">
        <v>11</v>
      </c>
      <c r="G93" s="13">
        <v>12000</v>
      </c>
      <c r="H93" s="14">
        <v>0</v>
      </c>
      <c r="I93" s="15">
        <v>0.08</v>
      </c>
      <c r="J93" s="14">
        <f t="shared" si="23"/>
        <v>0</v>
      </c>
      <c r="K93" s="16">
        <f t="shared" si="24"/>
        <v>0</v>
      </c>
      <c r="L93" s="153">
        <f t="shared" si="25"/>
        <v>0</v>
      </c>
      <c r="M93" s="153">
        <f t="shared" si="26"/>
        <v>0</v>
      </c>
      <c r="N93" s="42"/>
      <c r="O93" s="13" t="s">
        <v>95</v>
      </c>
    </row>
    <row r="94" spans="1:15" s="34" customFormat="1" ht="42.75">
      <c r="A94" s="18">
        <v>8</v>
      </c>
      <c r="B94" s="12" t="s">
        <v>68</v>
      </c>
      <c r="C94" s="10" t="s">
        <v>99</v>
      </c>
      <c r="D94" s="63"/>
      <c r="E94" s="42"/>
      <c r="F94" s="13" t="s">
        <v>11</v>
      </c>
      <c r="G94" s="13">
        <v>5000</v>
      </c>
      <c r="H94" s="14">
        <v>0</v>
      </c>
      <c r="I94" s="15">
        <v>0.08</v>
      </c>
      <c r="J94" s="14">
        <f t="shared" si="23"/>
        <v>0</v>
      </c>
      <c r="K94" s="16">
        <f t="shared" si="24"/>
        <v>0</v>
      </c>
      <c r="L94" s="153">
        <f t="shared" si="25"/>
        <v>0</v>
      </c>
      <c r="M94" s="153">
        <f t="shared" si="26"/>
        <v>0</v>
      </c>
      <c r="N94" s="42"/>
      <c r="O94" s="13" t="s">
        <v>95</v>
      </c>
    </row>
    <row r="95" spans="1:15" s="34" customFormat="1" ht="15">
      <c r="B95" s="35"/>
      <c r="C95" s="35"/>
      <c r="D95" s="6"/>
      <c r="E95" s="35"/>
      <c r="G95" s="36"/>
      <c r="H95" s="14" t="s">
        <v>48</v>
      </c>
      <c r="I95" s="43"/>
      <c r="J95" s="146"/>
      <c r="K95" s="44">
        <f>SUM(K87:K94)</f>
        <v>0</v>
      </c>
      <c r="L95" s="153">
        <f t="shared" si="25"/>
        <v>0</v>
      </c>
      <c r="M95" s="161">
        <f>SUM(M87:M94)</f>
        <v>0</v>
      </c>
      <c r="N95" s="35"/>
      <c r="O95" s="166"/>
    </row>
    <row r="96" spans="1:15" s="34" customFormat="1" ht="15">
      <c r="B96" s="35"/>
      <c r="C96" s="35"/>
      <c r="D96" s="6"/>
      <c r="E96" s="35"/>
      <c r="G96" s="36"/>
      <c r="H96" s="46"/>
      <c r="I96" s="38"/>
      <c r="J96" s="39"/>
      <c r="K96" s="137"/>
      <c r="L96" s="156"/>
      <c r="M96" s="156"/>
      <c r="N96" s="35"/>
      <c r="O96" s="166"/>
    </row>
    <row r="97" spans="1:15" s="91" customFormat="1" ht="15">
      <c r="A97" s="90"/>
      <c r="B97" s="85" t="s">
        <v>33</v>
      </c>
      <c r="C97" s="72"/>
      <c r="D97" s="72"/>
      <c r="E97" s="72"/>
      <c r="G97" s="92"/>
      <c r="H97" s="93"/>
      <c r="I97" s="94"/>
      <c r="J97" s="95"/>
      <c r="K97" s="94"/>
      <c r="L97" s="157"/>
      <c r="M97" s="157"/>
      <c r="N97" s="72"/>
      <c r="O97" s="167"/>
    </row>
    <row r="98" spans="1:15" s="91" customFormat="1" ht="45">
      <c r="A98" s="77" t="s">
        <v>54</v>
      </c>
      <c r="B98" s="77" t="s">
        <v>0</v>
      </c>
      <c r="C98" s="77" t="s">
        <v>49</v>
      </c>
      <c r="D98" s="62" t="s">
        <v>138</v>
      </c>
      <c r="E98" s="77" t="s">
        <v>50</v>
      </c>
      <c r="F98" s="78" t="s">
        <v>55</v>
      </c>
      <c r="G98" s="78" t="s">
        <v>2</v>
      </c>
      <c r="H98" s="80" t="s">
        <v>3</v>
      </c>
      <c r="I98" s="81" t="s">
        <v>4</v>
      </c>
      <c r="J98" s="80" t="s">
        <v>5</v>
      </c>
      <c r="K98" s="82" t="s">
        <v>6</v>
      </c>
      <c r="L98" s="83" t="s">
        <v>7</v>
      </c>
      <c r="M98" s="82" t="s">
        <v>8</v>
      </c>
      <c r="N98" s="77" t="s">
        <v>1</v>
      </c>
      <c r="O98" s="84" t="s">
        <v>51</v>
      </c>
    </row>
    <row r="99" spans="1:15" s="1" customFormat="1" ht="99.75">
      <c r="A99" s="7">
        <v>1</v>
      </c>
      <c r="B99" s="52" t="s">
        <v>39</v>
      </c>
      <c r="C99" s="55" t="s">
        <v>121</v>
      </c>
      <c r="D99" s="66"/>
      <c r="E99" s="10"/>
      <c r="F99" s="13" t="s">
        <v>11</v>
      </c>
      <c r="G99" s="13">
        <v>4000</v>
      </c>
      <c r="H99" s="14">
        <v>0</v>
      </c>
      <c r="I99" s="15">
        <v>0.08</v>
      </c>
      <c r="J99" s="14">
        <f>H99*1.08</f>
        <v>0</v>
      </c>
      <c r="K99" s="16">
        <f>H99*G99</f>
        <v>0</v>
      </c>
      <c r="L99" s="153">
        <f>M99-K99</f>
        <v>0</v>
      </c>
      <c r="M99" s="153">
        <f>J99*G99</f>
        <v>0</v>
      </c>
      <c r="N99" s="42"/>
      <c r="O99" s="13" t="s">
        <v>95</v>
      </c>
    </row>
    <row r="100" spans="1:15" s="1" customFormat="1" ht="99.75">
      <c r="A100" s="7">
        <v>2</v>
      </c>
      <c r="B100" s="52" t="s">
        <v>40</v>
      </c>
      <c r="C100" s="55" t="s">
        <v>121</v>
      </c>
      <c r="D100" s="66"/>
      <c r="E100" s="42"/>
      <c r="F100" s="13" t="s">
        <v>11</v>
      </c>
      <c r="G100" s="13">
        <v>3000</v>
      </c>
      <c r="H100" s="14">
        <v>0</v>
      </c>
      <c r="I100" s="15">
        <v>0.08</v>
      </c>
      <c r="J100" s="14">
        <f t="shared" ref="J100:J105" si="27">H100*1.08</f>
        <v>0</v>
      </c>
      <c r="K100" s="16">
        <f t="shared" ref="K100:K105" si="28">H100*G100</f>
        <v>0</v>
      </c>
      <c r="L100" s="153">
        <f t="shared" ref="L100:L106" si="29">M100-K100</f>
        <v>0</v>
      </c>
      <c r="M100" s="153">
        <f t="shared" ref="M100:M105" si="30">J100*G100</f>
        <v>0</v>
      </c>
      <c r="N100" s="42"/>
      <c r="O100" s="13" t="s">
        <v>95</v>
      </c>
    </row>
    <row r="101" spans="1:15" s="1" customFormat="1" ht="99.75">
      <c r="A101" s="7">
        <v>3</v>
      </c>
      <c r="B101" s="52" t="s">
        <v>122</v>
      </c>
      <c r="C101" s="55" t="s">
        <v>121</v>
      </c>
      <c r="D101" s="66"/>
      <c r="E101" s="42"/>
      <c r="F101" s="13" t="s">
        <v>11</v>
      </c>
      <c r="G101" s="13">
        <v>1000</v>
      </c>
      <c r="H101" s="14">
        <v>0</v>
      </c>
      <c r="I101" s="15">
        <v>0.08</v>
      </c>
      <c r="J101" s="14">
        <f t="shared" si="27"/>
        <v>0</v>
      </c>
      <c r="K101" s="16">
        <f t="shared" si="28"/>
        <v>0</v>
      </c>
      <c r="L101" s="153">
        <f t="shared" si="29"/>
        <v>0</v>
      </c>
      <c r="M101" s="153">
        <f t="shared" si="30"/>
        <v>0</v>
      </c>
      <c r="N101" s="42"/>
      <c r="O101" s="13" t="s">
        <v>94</v>
      </c>
    </row>
    <row r="102" spans="1:15" s="1" customFormat="1" ht="99.75">
      <c r="A102" s="7">
        <v>4</v>
      </c>
      <c r="B102" s="52" t="s">
        <v>123</v>
      </c>
      <c r="C102" s="55" t="s">
        <v>121</v>
      </c>
      <c r="D102" s="66"/>
      <c r="E102" s="42"/>
      <c r="F102" s="13" t="s">
        <v>11</v>
      </c>
      <c r="G102" s="13">
        <v>2000</v>
      </c>
      <c r="H102" s="14">
        <v>0</v>
      </c>
      <c r="I102" s="15">
        <v>0.08</v>
      </c>
      <c r="J102" s="14">
        <f t="shared" si="27"/>
        <v>0</v>
      </c>
      <c r="K102" s="16">
        <f t="shared" si="28"/>
        <v>0</v>
      </c>
      <c r="L102" s="153">
        <f t="shared" si="29"/>
        <v>0</v>
      </c>
      <c r="M102" s="153">
        <f t="shared" si="30"/>
        <v>0</v>
      </c>
      <c r="N102" s="42"/>
      <c r="O102" s="13" t="s">
        <v>94</v>
      </c>
    </row>
    <row r="103" spans="1:15" s="1" customFormat="1" ht="99.75">
      <c r="A103" s="7">
        <v>5</v>
      </c>
      <c r="B103" s="52" t="s">
        <v>69</v>
      </c>
      <c r="C103" s="55" t="s">
        <v>121</v>
      </c>
      <c r="D103" s="66"/>
      <c r="E103" s="42"/>
      <c r="F103" s="13" t="s">
        <v>11</v>
      </c>
      <c r="G103" s="13">
        <v>800</v>
      </c>
      <c r="H103" s="14">
        <v>0</v>
      </c>
      <c r="I103" s="15">
        <v>0.08</v>
      </c>
      <c r="J103" s="14">
        <f t="shared" si="27"/>
        <v>0</v>
      </c>
      <c r="K103" s="16">
        <f t="shared" si="28"/>
        <v>0</v>
      </c>
      <c r="L103" s="153">
        <f t="shared" si="29"/>
        <v>0</v>
      </c>
      <c r="M103" s="153">
        <f t="shared" si="30"/>
        <v>0</v>
      </c>
      <c r="N103" s="42"/>
      <c r="O103" s="13" t="s">
        <v>94</v>
      </c>
    </row>
    <row r="104" spans="1:15" s="1" customFormat="1" ht="99.75">
      <c r="A104" s="7">
        <v>6</v>
      </c>
      <c r="B104" s="52" t="s">
        <v>70</v>
      </c>
      <c r="C104" s="55" t="s">
        <v>121</v>
      </c>
      <c r="D104" s="66"/>
      <c r="E104" s="42"/>
      <c r="F104" s="13" t="s">
        <v>11</v>
      </c>
      <c r="G104" s="13">
        <v>120</v>
      </c>
      <c r="H104" s="14">
        <v>0</v>
      </c>
      <c r="I104" s="15">
        <v>0.08</v>
      </c>
      <c r="J104" s="14">
        <f t="shared" si="27"/>
        <v>0</v>
      </c>
      <c r="K104" s="16">
        <f t="shared" si="28"/>
        <v>0</v>
      </c>
      <c r="L104" s="153">
        <f t="shared" si="29"/>
        <v>0</v>
      </c>
      <c r="M104" s="153">
        <f t="shared" si="30"/>
        <v>0</v>
      </c>
      <c r="N104" s="42"/>
      <c r="O104" s="13" t="s">
        <v>79</v>
      </c>
    </row>
    <row r="105" spans="1:15" s="1" customFormat="1">
      <c r="A105" s="7">
        <v>7</v>
      </c>
      <c r="B105" s="52" t="s">
        <v>41</v>
      </c>
      <c r="C105" s="56"/>
      <c r="D105" s="67"/>
      <c r="E105" s="42"/>
      <c r="F105" s="13" t="s">
        <v>17</v>
      </c>
      <c r="G105" s="13">
        <v>250</v>
      </c>
      <c r="H105" s="14">
        <v>0</v>
      </c>
      <c r="I105" s="15">
        <v>0.08</v>
      </c>
      <c r="J105" s="14">
        <f t="shared" si="27"/>
        <v>0</v>
      </c>
      <c r="K105" s="16">
        <f t="shared" si="28"/>
        <v>0</v>
      </c>
      <c r="L105" s="153">
        <f t="shared" si="29"/>
        <v>0</v>
      </c>
      <c r="M105" s="153">
        <f t="shared" si="30"/>
        <v>0</v>
      </c>
      <c r="N105" s="42"/>
      <c r="O105" s="13" t="s">
        <v>79</v>
      </c>
    </row>
    <row r="106" spans="1:15" s="1" customFormat="1" ht="15">
      <c r="A106" s="34"/>
      <c r="B106" s="35"/>
      <c r="C106" s="35"/>
      <c r="D106" s="6"/>
      <c r="E106" s="35"/>
      <c r="F106" s="34"/>
      <c r="G106" s="36"/>
      <c r="H106" s="14" t="s">
        <v>48</v>
      </c>
      <c r="I106" s="43"/>
      <c r="J106" s="146"/>
      <c r="K106" s="50">
        <f>SUM(K99:K105)</f>
        <v>0</v>
      </c>
      <c r="L106" s="153">
        <f t="shared" si="29"/>
        <v>0</v>
      </c>
      <c r="M106" s="51">
        <f>SUM(M99:M105)</f>
        <v>0</v>
      </c>
      <c r="N106" s="35"/>
      <c r="O106" s="166"/>
    </row>
    <row r="107" spans="1:15" s="1" customFormat="1" ht="15">
      <c r="A107" s="34"/>
      <c r="B107" s="35"/>
      <c r="C107" s="35"/>
      <c r="D107" s="6"/>
      <c r="E107" s="35"/>
      <c r="F107" s="34"/>
      <c r="G107" s="36"/>
      <c r="H107" s="46"/>
      <c r="I107" s="38"/>
      <c r="J107" s="39"/>
      <c r="K107" s="134"/>
      <c r="L107" s="136"/>
      <c r="M107" s="136"/>
      <c r="N107" s="35"/>
      <c r="O107" s="166"/>
    </row>
    <row r="108" spans="1:15" s="70" customFormat="1" ht="15">
      <c r="B108" s="85" t="s">
        <v>35</v>
      </c>
      <c r="C108" s="71"/>
      <c r="D108" s="72"/>
      <c r="E108" s="71"/>
      <c r="G108" s="73"/>
      <c r="H108" s="74"/>
      <c r="I108" s="75"/>
      <c r="J108" s="76"/>
      <c r="K108" s="75"/>
      <c r="L108" s="151"/>
      <c r="M108" s="151"/>
      <c r="N108" s="71"/>
      <c r="O108" s="165"/>
    </row>
    <row r="109" spans="1:15" s="70" customFormat="1" ht="45">
      <c r="A109" s="77" t="s">
        <v>54</v>
      </c>
      <c r="B109" s="77" t="s">
        <v>0</v>
      </c>
      <c r="C109" s="77" t="s">
        <v>49</v>
      </c>
      <c r="D109" s="62" t="s">
        <v>138</v>
      </c>
      <c r="E109" s="77" t="s">
        <v>50</v>
      </c>
      <c r="F109" s="78" t="s">
        <v>55</v>
      </c>
      <c r="G109" s="78" t="s">
        <v>2</v>
      </c>
      <c r="H109" s="80" t="s">
        <v>3</v>
      </c>
      <c r="I109" s="81" t="s">
        <v>4</v>
      </c>
      <c r="J109" s="80" t="s">
        <v>5</v>
      </c>
      <c r="K109" s="82" t="s">
        <v>6</v>
      </c>
      <c r="L109" s="83" t="s">
        <v>7</v>
      </c>
      <c r="M109" s="82" t="s">
        <v>8</v>
      </c>
      <c r="N109" s="77" t="s">
        <v>1</v>
      </c>
      <c r="O109" s="84" t="s">
        <v>51</v>
      </c>
    </row>
    <row r="110" spans="1:15" s="34" customFormat="1" ht="128.25">
      <c r="A110" s="18">
        <v>1</v>
      </c>
      <c r="B110" s="52" t="s">
        <v>124</v>
      </c>
      <c r="C110" s="54" t="s">
        <v>126</v>
      </c>
      <c r="D110" s="60"/>
      <c r="E110" s="42"/>
      <c r="F110" s="13" t="s">
        <v>11</v>
      </c>
      <c r="G110" s="13">
        <v>50000</v>
      </c>
      <c r="H110" s="14">
        <v>0</v>
      </c>
      <c r="I110" s="15">
        <v>0.08</v>
      </c>
      <c r="J110" s="14">
        <f>H110*1.08</f>
        <v>0</v>
      </c>
      <c r="K110" s="14">
        <f>H110*G110</f>
        <v>0</v>
      </c>
      <c r="L110" s="14">
        <f>M110-K110</f>
        <v>0</v>
      </c>
      <c r="M110" s="14">
        <f>J110*G110</f>
        <v>0</v>
      </c>
      <c r="N110" s="42"/>
      <c r="O110" s="13" t="s">
        <v>95</v>
      </c>
    </row>
    <row r="111" spans="1:15" s="34" customFormat="1" ht="128.25">
      <c r="A111" s="18">
        <v>2</v>
      </c>
      <c r="B111" s="52" t="s">
        <v>125</v>
      </c>
      <c r="C111" s="54" t="s">
        <v>126</v>
      </c>
      <c r="D111" s="60"/>
      <c r="E111" s="42"/>
      <c r="F111" s="13" t="s">
        <v>11</v>
      </c>
      <c r="G111" s="13">
        <v>2500</v>
      </c>
      <c r="H111" s="14">
        <v>0</v>
      </c>
      <c r="I111" s="15">
        <v>0.08</v>
      </c>
      <c r="J111" s="14">
        <f t="shared" ref="J111:J113" si="31">H111*1.08</f>
        <v>0</v>
      </c>
      <c r="K111" s="14">
        <f t="shared" ref="K111:K113" si="32">H111*G111</f>
        <v>0</v>
      </c>
      <c r="L111" s="14">
        <f t="shared" ref="L111:L114" si="33">M111-K111</f>
        <v>0</v>
      </c>
      <c r="M111" s="14">
        <f t="shared" ref="M111:M113" si="34">J111*G111</f>
        <v>0</v>
      </c>
      <c r="N111" s="42"/>
      <c r="O111" s="13" t="s">
        <v>95</v>
      </c>
    </row>
    <row r="112" spans="1:15" s="34" customFormat="1" ht="128.25">
      <c r="A112" s="18">
        <v>3</v>
      </c>
      <c r="B112" s="52" t="s">
        <v>128</v>
      </c>
      <c r="C112" s="54" t="s">
        <v>127</v>
      </c>
      <c r="D112" s="60"/>
      <c r="E112" s="42"/>
      <c r="F112" s="13" t="s">
        <v>11</v>
      </c>
      <c r="G112" s="13">
        <v>1500</v>
      </c>
      <c r="H112" s="14">
        <v>0</v>
      </c>
      <c r="I112" s="15">
        <v>0.08</v>
      </c>
      <c r="J112" s="14">
        <f t="shared" si="31"/>
        <v>0</v>
      </c>
      <c r="K112" s="14">
        <f t="shared" si="32"/>
        <v>0</v>
      </c>
      <c r="L112" s="14">
        <f t="shared" si="33"/>
        <v>0</v>
      </c>
      <c r="M112" s="14">
        <f t="shared" si="34"/>
        <v>0</v>
      </c>
      <c r="N112" s="42"/>
      <c r="O112" s="13" t="s">
        <v>95</v>
      </c>
    </row>
    <row r="113" spans="1:15" s="34" customFormat="1" ht="128.25">
      <c r="A113" s="18">
        <v>4</v>
      </c>
      <c r="B113" s="52" t="s">
        <v>129</v>
      </c>
      <c r="C113" s="56"/>
      <c r="D113" s="67"/>
      <c r="E113" s="42"/>
      <c r="F113" s="13" t="s">
        <v>11</v>
      </c>
      <c r="G113" s="13">
        <v>500</v>
      </c>
      <c r="H113" s="14">
        <v>0</v>
      </c>
      <c r="I113" s="15">
        <v>0.08</v>
      </c>
      <c r="J113" s="14">
        <f t="shared" si="31"/>
        <v>0</v>
      </c>
      <c r="K113" s="14">
        <f t="shared" si="32"/>
        <v>0</v>
      </c>
      <c r="L113" s="14">
        <f t="shared" si="33"/>
        <v>0</v>
      </c>
      <c r="M113" s="14">
        <f t="shared" si="34"/>
        <v>0</v>
      </c>
      <c r="N113" s="42"/>
      <c r="O113" s="13" t="s">
        <v>80</v>
      </c>
    </row>
    <row r="114" spans="1:15" s="34" customFormat="1" ht="15">
      <c r="B114" s="35"/>
      <c r="C114" s="35"/>
      <c r="D114" s="6"/>
      <c r="E114" s="35"/>
      <c r="G114" s="36"/>
      <c r="H114" s="14" t="s">
        <v>48</v>
      </c>
      <c r="I114" s="43"/>
      <c r="J114" s="146"/>
      <c r="K114" s="51">
        <f>SUM(K110:K113)</f>
        <v>0</v>
      </c>
      <c r="L114" s="14">
        <f t="shared" si="33"/>
        <v>0</v>
      </c>
      <c r="M114" s="51">
        <f>SUM(M110:M113)</f>
        <v>0</v>
      </c>
      <c r="N114" s="35"/>
      <c r="O114" s="166"/>
    </row>
    <row r="115" spans="1:15" s="34" customFormat="1" ht="15">
      <c r="B115" s="35"/>
      <c r="C115" s="35"/>
      <c r="D115" s="6"/>
      <c r="E115" s="35"/>
      <c r="G115" s="36"/>
      <c r="H115" s="46"/>
      <c r="I115" s="38"/>
      <c r="J115" s="39"/>
      <c r="K115" s="136"/>
      <c r="L115" s="136"/>
      <c r="M115" s="136"/>
      <c r="N115" s="35"/>
      <c r="O115" s="166"/>
    </row>
    <row r="116" spans="1:15" s="70" customFormat="1" ht="15">
      <c r="A116" s="96"/>
      <c r="B116" s="88" t="s">
        <v>38</v>
      </c>
      <c r="C116" s="71"/>
      <c r="D116" s="72"/>
      <c r="E116" s="71"/>
      <c r="G116" s="73"/>
      <c r="H116" s="74"/>
      <c r="I116" s="75"/>
      <c r="J116" s="76"/>
      <c r="K116" s="75"/>
      <c r="L116" s="151"/>
      <c r="M116" s="151"/>
      <c r="N116" s="71"/>
      <c r="O116" s="165"/>
    </row>
    <row r="117" spans="1:15" s="70" customFormat="1" ht="45">
      <c r="A117" s="77" t="s">
        <v>54</v>
      </c>
      <c r="B117" s="77" t="s">
        <v>0</v>
      </c>
      <c r="C117" s="97"/>
      <c r="D117" s="62" t="s">
        <v>138</v>
      </c>
      <c r="E117" s="77" t="s">
        <v>50</v>
      </c>
      <c r="F117" s="78" t="s">
        <v>55</v>
      </c>
      <c r="G117" s="78" t="s">
        <v>2</v>
      </c>
      <c r="H117" s="80" t="s">
        <v>3</v>
      </c>
      <c r="I117" s="81" t="s">
        <v>4</v>
      </c>
      <c r="J117" s="80" t="s">
        <v>5</v>
      </c>
      <c r="K117" s="82" t="s">
        <v>6</v>
      </c>
      <c r="L117" s="83" t="s">
        <v>7</v>
      </c>
      <c r="M117" s="82" t="s">
        <v>8</v>
      </c>
      <c r="N117" s="77" t="s">
        <v>1</v>
      </c>
      <c r="O117" s="84" t="s">
        <v>51</v>
      </c>
    </row>
    <row r="118" spans="1:15" s="34" customFormat="1" ht="42.75">
      <c r="A118" s="7">
        <v>1</v>
      </c>
      <c r="B118" s="52" t="s">
        <v>76</v>
      </c>
      <c r="C118" s="54" t="s">
        <v>75</v>
      </c>
      <c r="D118" s="60"/>
      <c r="E118" s="42"/>
      <c r="F118" s="13" t="s">
        <v>53</v>
      </c>
      <c r="G118" s="13">
        <v>80</v>
      </c>
      <c r="H118" s="14">
        <v>0</v>
      </c>
      <c r="I118" s="15">
        <v>0.08</v>
      </c>
      <c r="J118" s="14">
        <f>H118*1.08</f>
        <v>0</v>
      </c>
      <c r="K118" s="14">
        <f>H118*G118</f>
        <v>0</v>
      </c>
      <c r="L118" s="14"/>
      <c r="M118" s="14">
        <f>J118*G118</f>
        <v>0</v>
      </c>
      <c r="N118" s="42"/>
      <c r="O118" s="13" t="s">
        <v>96</v>
      </c>
    </row>
    <row r="119" spans="1:15" s="34" customFormat="1" ht="42.75">
      <c r="A119" s="7">
        <v>2</v>
      </c>
      <c r="B119" s="52" t="s">
        <v>77</v>
      </c>
      <c r="C119" s="54" t="s">
        <v>75</v>
      </c>
      <c r="D119" s="60"/>
      <c r="E119" s="42"/>
      <c r="F119" s="13" t="s">
        <v>53</v>
      </c>
      <c r="G119" s="13">
        <v>80</v>
      </c>
      <c r="H119" s="14">
        <v>0</v>
      </c>
      <c r="I119" s="15">
        <v>0.08</v>
      </c>
      <c r="J119" s="14">
        <f t="shared" ref="J119:J120" si="35">H119*1.08</f>
        <v>0</v>
      </c>
      <c r="K119" s="14">
        <f t="shared" ref="K119:K120" si="36">H119*G119</f>
        <v>0</v>
      </c>
      <c r="L119" s="14"/>
      <c r="M119" s="14">
        <f t="shared" ref="M119:M120" si="37">J119*G119</f>
        <v>0</v>
      </c>
      <c r="N119" s="42"/>
      <c r="O119" s="13" t="s">
        <v>79</v>
      </c>
    </row>
    <row r="120" spans="1:15" s="34" customFormat="1" ht="42.75">
      <c r="A120" s="7">
        <v>3</v>
      </c>
      <c r="B120" s="52" t="s">
        <v>78</v>
      </c>
      <c r="C120" s="54" t="s">
        <v>75</v>
      </c>
      <c r="D120" s="60"/>
      <c r="E120" s="42"/>
      <c r="F120" s="13" t="s">
        <v>53</v>
      </c>
      <c r="G120" s="13">
        <v>80</v>
      </c>
      <c r="H120" s="14">
        <v>0</v>
      </c>
      <c r="I120" s="15">
        <v>0.08</v>
      </c>
      <c r="J120" s="14">
        <f t="shared" si="35"/>
        <v>0</v>
      </c>
      <c r="K120" s="14">
        <f t="shared" si="36"/>
        <v>0</v>
      </c>
      <c r="L120" s="14"/>
      <c r="M120" s="14">
        <f t="shared" si="37"/>
        <v>0</v>
      </c>
      <c r="N120" s="42"/>
      <c r="O120" s="13" t="s">
        <v>80</v>
      </c>
    </row>
    <row r="121" spans="1:15" s="34" customFormat="1" ht="15">
      <c r="B121" s="35"/>
      <c r="C121" s="35"/>
      <c r="D121" s="6"/>
      <c r="E121" s="35"/>
      <c r="G121" s="36"/>
      <c r="H121" s="14" t="s">
        <v>48</v>
      </c>
      <c r="I121" s="43"/>
      <c r="J121" s="146"/>
      <c r="K121" s="50">
        <f>SUM(K118:K120)</f>
        <v>0</v>
      </c>
      <c r="L121" s="51"/>
      <c r="M121" s="51">
        <f>SUM(M118:M120)</f>
        <v>0</v>
      </c>
      <c r="N121" s="35"/>
      <c r="O121" s="166"/>
    </row>
    <row r="122" spans="1:15" s="34" customFormat="1" ht="15">
      <c r="B122" s="35"/>
      <c r="C122" s="35"/>
      <c r="D122" s="6"/>
      <c r="E122" s="35"/>
      <c r="G122" s="36"/>
      <c r="H122" s="46"/>
      <c r="I122" s="38"/>
      <c r="J122" s="39"/>
      <c r="K122" s="134"/>
      <c r="L122" s="136"/>
      <c r="M122" s="136"/>
      <c r="N122" s="35"/>
      <c r="O122" s="166"/>
    </row>
    <row r="123" spans="1:15" s="70" customFormat="1" ht="15">
      <c r="A123" s="96"/>
      <c r="B123" s="88" t="s">
        <v>10</v>
      </c>
      <c r="C123" s="71"/>
      <c r="D123" s="72"/>
      <c r="E123" s="71"/>
      <c r="G123" s="73"/>
      <c r="H123" s="74"/>
      <c r="I123" s="75"/>
      <c r="J123" s="76"/>
      <c r="K123" s="75"/>
      <c r="L123" s="151"/>
      <c r="M123" s="151"/>
      <c r="N123" s="71"/>
      <c r="O123" s="165"/>
    </row>
    <row r="124" spans="1:15" s="70" customFormat="1" ht="45">
      <c r="A124" s="77" t="s">
        <v>54</v>
      </c>
      <c r="B124" s="77" t="s">
        <v>0</v>
      </c>
      <c r="C124" s="77" t="s">
        <v>49</v>
      </c>
      <c r="D124" s="62" t="s">
        <v>138</v>
      </c>
      <c r="E124" s="77" t="s">
        <v>50</v>
      </c>
      <c r="F124" s="78" t="s">
        <v>55</v>
      </c>
      <c r="G124" s="78" t="s">
        <v>2</v>
      </c>
      <c r="H124" s="80" t="s">
        <v>3</v>
      </c>
      <c r="I124" s="81" t="s">
        <v>4</v>
      </c>
      <c r="J124" s="80" t="s">
        <v>5</v>
      </c>
      <c r="K124" s="82" t="s">
        <v>6</v>
      </c>
      <c r="L124" s="83" t="s">
        <v>7</v>
      </c>
      <c r="M124" s="82" t="s">
        <v>8</v>
      </c>
      <c r="N124" s="77" t="s">
        <v>1</v>
      </c>
      <c r="O124" s="84" t="s">
        <v>51</v>
      </c>
    </row>
    <row r="125" spans="1:15" s="34" customFormat="1" ht="85.5">
      <c r="A125" s="7">
        <v>1</v>
      </c>
      <c r="B125" s="52" t="s">
        <v>43</v>
      </c>
      <c r="C125" s="47" t="s">
        <v>81</v>
      </c>
      <c r="D125" s="58"/>
      <c r="E125" s="42"/>
      <c r="F125" s="13" t="s">
        <v>11</v>
      </c>
      <c r="G125" s="13">
        <v>20</v>
      </c>
      <c r="H125" s="14">
        <v>0</v>
      </c>
      <c r="I125" s="15">
        <v>0.08</v>
      </c>
      <c r="J125" s="14">
        <f>H125*1.08</f>
        <v>0</v>
      </c>
      <c r="K125" s="14">
        <f>H125*G125</f>
        <v>0</v>
      </c>
      <c r="L125" s="14"/>
      <c r="M125" s="14">
        <f>J125*G125</f>
        <v>0</v>
      </c>
      <c r="N125" s="42"/>
      <c r="O125" s="13" t="s">
        <v>94</v>
      </c>
    </row>
    <row r="126" spans="1:15" s="34" customFormat="1" ht="85.5">
      <c r="A126" s="7">
        <v>2</v>
      </c>
      <c r="B126" s="52" t="s">
        <v>44</v>
      </c>
      <c r="C126" s="47" t="s">
        <v>87</v>
      </c>
      <c r="D126" s="58"/>
      <c r="E126" s="42"/>
      <c r="F126" s="13" t="s">
        <v>11</v>
      </c>
      <c r="G126" s="13">
        <v>400</v>
      </c>
      <c r="H126" s="14">
        <v>0</v>
      </c>
      <c r="I126" s="15">
        <v>0.08</v>
      </c>
      <c r="J126" s="14">
        <f t="shared" ref="J126:J130" si="38">H126*1.08</f>
        <v>0</v>
      </c>
      <c r="K126" s="14">
        <f t="shared" ref="K126:K130" si="39">H126*G126</f>
        <v>0</v>
      </c>
      <c r="L126" s="14"/>
      <c r="M126" s="14">
        <f t="shared" ref="M126:M130" si="40">J126*G126</f>
        <v>0</v>
      </c>
      <c r="N126" s="42"/>
      <c r="O126" s="13" t="s">
        <v>94</v>
      </c>
    </row>
    <row r="127" spans="1:15" s="34" customFormat="1" ht="85.5">
      <c r="A127" s="7">
        <v>3</v>
      </c>
      <c r="B127" s="52" t="s">
        <v>45</v>
      </c>
      <c r="C127" s="47" t="s">
        <v>88</v>
      </c>
      <c r="D127" s="58"/>
      <c r="E127" s="42"/>
      <c r="F127" s="13" t="s">
        <v>11</v>
      </c>
      <c r="G127" s="13">
        <v>300</v>
      </c>
      <c r="H127" s="14">
        <v>0</v>
      </c>
      <c r="I127" s="15">
        <v>0.08</v>
      </c>
      <c r="J127" s="14">
        <f t="shared" si="38"/>
        <v>0</v>
      </c>
      <c r="K127" s="14">
        <f t="shared" si="39"/>
        <v>0</v>
      </c>
      <c r="L127" s="14"/>
      <c r="M127" s="14">
        <f t="shared" si="40"/>
        <v>0</v>
      </c>
      <c r="N127" s="42"/>
      <c r="O127" s="13" t="s">
        <v>94</v>
      </c>
    </row>
    <row r="128" spans="1:15" s="34" customFormat="1" ht="85.5">
      <c r="A128" s="7">
        <v>4</v>
      </c>
      <c r="B128" s="52" t="s">
        <v>100</v>
      </c>
      <c r="C128" s="47" t="s">
        <v>89</v>
      </c>
      <c r="D128" s="58"/>
      <c r="E128" s="42"/>
      <c r="F128" s="13" t="s">
        <v>11</v>
      </c>
      <c r="G128" s="13">
        <v>80</v>
      </c>
      <c r="H128" s="14">
        <v>0</v>
      </c>
      <c r="I128" s="15">
        <v>0.08</v>
      </c>
      <c r="J128" s="14">
        <f t="shared" si="38"/>
        <v>0</v>
      </c>
      <c r="K128" s="14">
        <f t="shared" si="39"/>
        <v>0</v>
      </c>
      <c r="L128" s="14"/>
      <c r="M128" s="14">
        <f t="shared" si="40"/>
        <v>0</v>
      </c>
      <c r="N128" s="42"/>
      <c r="O128" s="13" t="s">
        <v>94</v>
      </c>
    </row>
    <row r="129" spans="1:15" s="34" customFormat="1" ht="85.5">
      <c r="A129" s="7">
        <v>5</v>
      </c>
      <c r="B129" s="52" t="s">
        <v>46</v>
      </c>
      <c r="C129" s="47" t="s">
        <v>90</v>
      </c>
      <c r="D129" s="58"/>
      <c r="E129" s="42"/>
      <c r="F129" s="13" t="s">
        <v>11</v>
      </c>
      <c r="G129" s="13">
        <v>50</v>
      </c>
      <c r="H129" s="14">
        <v>0</v>
      </c>
      <c r="I129" s="15">
        <v>0.08</v>
      </c>
      <c r="J129" s="14">
        <f t="shared" si="38"/>
        <v>0</v>
      </c>
      <c r="K129" s="14">
        <f t="shared" si="39"/>
        <v>0</v>
      </c>
      <c r="L129" s="14"/>
      <c r="M129" s="14">
        <f t="shared" si="40"/>
        <v>0</v>
      </c>
      <c r="N129" s="42"/>
      <c r="O129" s="13" t="s">
        <v>94</v>
      </c>
    </row>
    <row r="130" spans="1:15" s="34" customFormat="1" ht="85.5">
      <c r="A130" s="7">
        <v>6</v>
      </c>
      <c r="B130" s="52" t="s">
        <v>101</v>
      </c>
      <c r="C130" s="47" t="s">
        <v>91</v>
      </c>
      <c r="D130" s="58"/>
      <c r="E130" s="42"/>
      <c r="F130" s="13" t="s">
        <v>11</v>
      </c>
      <c r="G130" s="13">
        <v>50</v>
      </c>
      <c r="H130" s="14">
        <v>0</v>
      </c>
      <c r="I130" s="15">
        <v>0.08</v>
      </c>
      <c r="J130" s="14">
        <f t="shared" si="38"/>
        <v>0</v>
      </c>
      <c r="K130" s="14">
        <f t="shared" si="39"/>
        <v>0</v>
      </c>
      <c r="L130" s="14"/>
      <c r="M130" s="14">
        <f t="shared" si="40"/>
        <v>0</v>
      </c>
      <c r="N130" s="42"/>
      <c r="O130" s="13" t="s">
        <v>94</v>
      </c>
    </row>
    <row r="131" spans="1:15" s="34" customFormat="1" ht="15">
      <c r="B131" s="35"/>
      <c r="C131" s="35"/>
      <c r="D131" s="6"/>
      <c r="E131" s="35"/>
      <c r="G131" s="36"/>
      <c r="H131" s="14" t="s">
        <v>48</v>
      </c>
      <c r="I131" s="43"/>
      <c r="J131" s="146"/>
      <c r="K131" s="50">
        <f>SUM(K125:K130)</f>
        <v>0</v>
      </c>
      <c r="L131" s="51"/>
      <c r="M131" s="51">
        <f>SUM(M125:M130)</f>
        <v>0</v>
      </c>
      <c r="N131" s="35"/>
      <c r="O131" s="166"/>
    </row>
    <row r="132" spans="1:15" s="34" customFormat="1" ht="15">
      <c r="B132" s="35"/>
      <c r="C132" s="35"/>
      <c r="D132" s="6"/>
      <c r="E132" s="35"/>
      <c r="G132" s="36"/>
      <c r="H132" s="46"/>
      <c r="I132" s="38"/>
      <c r="J132" s="133"/>
      <c r="K132" s="134"/>
      <c r="L132" s="136"/>
      <c r="M132" s="136"/>
      <c r="N132" s="35"/>
      <c r="O132" s="166"/>
    </row>
    <row r="133" spans="1:15" s="91" customFormat="1" ht="15">
      <c r="A133" s="174" t="s">
        <v>187</v>
      </c>
      <c r="C133" s="72"/>
      <c r="D133" s="72"/>
      <c r="E133" s="72"/>
      <c r="G133" s="92"/>
      <c r="H133" s="93"/>
      <c r="I133" s="94"/>
      <c r="J133" s="95"/>
      <c r="K133" s="94"/>
      <c r="L133" s="157"/>
      <c r="M133" s="157"/>
      <c r="N133" s="72"/>
      <c r="O133" s="167"/>
    </row>
    <row r="134" spans="1:15" s="91" customFormat="1" ht="45">
      <c r="A134" s="77" t="s">
        <v>54</v>
      </c>
      <c r="B134" s="86" t="s">
        <v>0</v>
      </c>
      <c r="C134" s="77" t="s">
        <v>49</v>
      </c>
      <c r="D134" s="62" t="s">
        <v>138</v>
      </c>
      <c r="E134" s="77" t="s">
        <v>50</v>
      </c>
      <c r="F134" s="98" t="s">
        <v>55</v>
      </c>
      <c r="G134" s="78" t="s">
        <v>2</v>
      </c>
      <c r="H134" s="80" t="s">
        <v>3</v>
      </c>
      <c r="I134" s="81" t="s">
        <v>4</v>
      </c>
      <c r="J134" s="80" t="s">
        <v>5</v>
      </c>
      <c r="K134" s="82" t="s">
        <v>6</v>
      </c>
      <c r="L134" s="83" t="s">
        <v>7</v>
      </c>
      <c r="M134" s="82" t="s">
        <v>8</v>
      </c>
      <c r="N134" s="77" t="s">
        <v>1</v>
      </c>
      <c r="O134" s="84" t="s">
        <v>51</v>
      </c>
    </row>
    <row r="135" spans="1:15" s="1" customFormat="1" ht="85.5">
      <c r="A135" s="7">
        <v>1</v>
      </c>
      <c r="B135" s="59" t="s">
        <v>102</v>
      </c>
      <c r="C135" s="60" t="s">
        <v>72</v>
      </c>
      <c r="D135" s="60"/>
      <c r="E135" s="9"/>
      <c r="F135" s="57" t="s">
        <v>11</v>
      </c>
      <c r="G135" s="13">
        <v>200</v>
      </c>
      <c r="H135" s="14">
        <v>0</v>
      </c>
      <c r="I135" s="15">
        <v>0.08</v>
      </c>
      <c r="J135" s="14">
        <f>H135*1.08</f>
        <v>0</v>
      </c>
      <c r="K135" s="14">
        <f>H135*G135</f>
        <v>0</v>
      </c>
      <c r="L135" s="14"/>
      <c r="M135" s="14">
        <f>J135*G135</f>
        <v>0</v>
      </c>
      <c r="N135" s="9"/>
      <c r="O135" s="168" t="s">
        <v>95</v>
      </c>
    </row>
    <row r="136" spans="1:15" s="1" customFormat="1" ht="85.5">
      <c r="A136" s="7">
        <v>2</v>
      </c>
      <c r="B136" s="59" t="s">
        <v>47</v>
      </c>
      <c r="C136" s="58" t="s">
        <v>92</v>
      </c>
      <c r="D136" s="58"/>
      <c r="E136" s="9"/>
      <c r="F136" s="57" t="s">
        <v>11</v>
      </c>
      <c r="G136" s="13">
        <v>200</v>
      </c>
      <c r="H136" s="14">
        <v>0</v>
      </c>
      <c r="I136" s="15">
        <v>0.08</v>
      </c>
      <c r="J136" s="14">
        <f t="shared" ref="J136:J141" si="41">H136*1.08</f>
        <v>0</v>
      </c>
      <c r="K136" s="14">
        <f t="shared" ref="K136:K141" si="42">H136*G136</f>
        <v>0</v>
      </c>
      <c r="L136" s="14"/>
      <c r="M136" s="14">
        <f t="shared" ref="M136:M141" si="43">J136*G136</f>
        <v>0</v>
      </c>
      <c r="N136" s="9"/>
      <c r="O136" s="168" t="s">
        <v>95</v>
      </c>
    </row>
    <row r="137" spans="1:15" s="1" customFormat="1" ht="15">
      <c r="A137" s="23"/>
      <c r="B137" s="24"/>
      <c r="C137" s="6"/>
      <c r="D137" s="6"/>
      <c r="E137" s="6"/>
      <c r="F137" s="26"/>
      <c r="G137" s="26"/>
      <c r="H137" s="19" t="s">
        <v>48</v>
      </c>
      <c r="I137" s="27"/>
      <c r="J137" s="22"/>
      <c r="K137" s="51">
        <f>SUM(K135:K136)</f>
        <v>0</v>
      </c>
      <c r="L137" s="51"/>
      <c r="M137" s="162">
        <f>SUM(M135:M136)</f>
        <v>0</v>
      </c>
      <c r="N137" s="6"/>
      <c r="O137" s="158"/>
    </row>
    <row r="138" spans="1:15" s="1" customFormat="1" ht="15">
      <c r="A138" s="23"/>
      <c r="B138" s="24"/>
      <c r="C138" s="6"/>
      <c r="D138" s="6"/>
      <c r="E138" s="6"/>
      <c r="F138" s="26"/>
      <c r="G138" s="26"/>
      <c r="H138" s="138"/>
      <c r="I138" s="27"/>
      <c r="J138" s="28"/>
      <c r="K138" s="136"/>
      <c r="L138" s="136"/>
      <c r="M138" s="163"/>
      <c r="N138" s="6"/>
      <c r="O138" s="169"/>
    </row>
    <row r="139" spans="1:15" s="91" customFormat="1" ht="15">
      <c r="A139" s="174" t="s">
        <v>188</v>
      </c>
      <c r="C139" s="72"/>
      <c r="D139" s="72"/>
      <c r="E139" s="72"/>
      <c r="G139" s="92"/>
      <c r="H139" s="93"/>
      <c r="I139" s="94"/>
      <c r="J139" s="95"/>
      <c r="K139" s="94"/>
      <c r="L139" s="157"/>
      <c r="M139" s="157"/>
      <c r="N139" s="72"/>
      <c r="O139" s="167"/>
    </row>
    <row r="140" spans="1:15" s="91" customFormat="1" ht="45">
      <c r="A140" s="77" t="s">
        <v>54</v>
      </c>
      <c r="B140" s="86" t="s">
        <v>0</v>
      </c>
      <c r="C140" s="77" t="s">
        <v>49</v>
      </c>
      <c r="D140" s="62" t="s">
        <v>138</v>
      </c>
      <c r="E140" s="77" t="s">
        <v>50</v>
      </c>
      <c r="F140" s="98" t="s">
        <v>55</v>
      </c>
      <c r="G140" s="78" t="s">
        <v>2</v>
      </c>
      <c r="H140" s="80" t="s">
        <v>3</v>
      </c>
      <c r="I140" s="81" t="s">
        <v>4</v>
      </c>
      <c r="J140" s="80" t="s">
        <v>5</v>
      </c>
      <c r="K140" s="82" t="s">
        <v>6</v>
      </c>
      <c r="L140" s="83" t="s">
        <v>7</v>
      </c>
      <c r="M140" s="82" t="s">
        <v>8</v>
      </c>
      <c r="N140" s="77" t="s">
        <v>1</v>
      </c>
      <c r="O140" s="84" t="s">
        <v>51</v>
      </c>
    </row>
    <row r="141" spans="1:15" s="119" customFormat="1" ht="85.5">
      <c r="A141" s="100">
        <v>3</v>
      </c>
      <c r="B141" s="101" t="s">
        <v>103</v>
      </c>
      <c r="C141" s="118" t="s">
        <v>93</v>
      </c>
      <c r="D141" s="118"/>
      <c r="E141" s="112"/>
      <c r="F141" s="105" t="s">
        <v>11</v>
      </c>
      <c r="G141" s="105">
        <v>150</v>
      </c>
      <c r="H141" s="106">
        <v>0</v>
      </c>
      <c r="I141" s="107">
        <v>0.08</v>
      </c>
      <c r="J141" s="106">
        <f t="shared" si="41"/>
        <v>0</v>
      </c>
      <c r="K141" s="106">
        <f t="shared" si="42"/>
        <v>0</v>
      </c>
      <c r="L141" s="106"/>
      <c r="M141" s="106">
        <f t="shared" si="43"/>
        <v>0</v>
      </c>
      <c r="N141" s="112"/>
      <c r="O141" s="170" t="s">
        <v>95</v>
      </c>
    </row>
    <row r="142" spans="1:15" s="1" customFormat="1" ht="15">
      <c r="A142" s="23"/>
      <c r="B142" s="24"/>
      <c r="C142" s="6"/>
      <c r="D142" s="6"/>
      <c r="E142" s="6"/>
      <c r="F142" s="26"/>
      <c r="G142" s="26"/>
      <c r="H142" s="147" t="s">
        <v>48</v>
      </c>
      <c r="I142" s="15"/>
      <c r="J142" s="14"/>
      <c r="K142" s="51">
        <f>SUM(K141)</f>
        <v>0</v>
      </c>
      <c r="L142" s="51"/>
      <c r="M142" s="162">
        <f>SUM(M141)</f>
        <v>0</v>
      </c>
      <c r="N142" s="6"/>
      <c r="O142" s="158"/>
    </row>
    <row r="143" spans="1:15" s="1" customFormat="1">
      <c r="A143" s="23"/>
      <c r="B143" s="24"/>
      <c r="C143" s="6"/>
      <c r="D143" s="6"/>
      <c r="E143" s="6"/>
      <c r="F143" s="26"/>
      <c r="G143" s="26"/>
      <c r="H143" s="28"/>
      <c r="I143" s="27"/>
      <c r="J143" s="28"/>
      <c r="K143" s="29"/>
      <c r="L143" s="158"/>
      <c r="M143" s="150"/>
      <c r="N143" s="6"/>
      <c r="O143" s="158"/>
    </row>
    <row r="144" spans="1:15" s="91" customFormat="1" ht="15">
      <c r="A144" s="96"/>
      <c r="B144" s="88" t="s">
        <v>42</v>
      </c>
      <c r="C144" s="72"/>
      <c r="D144" s="72"/>
      <c r="E144" s="72"/>
      <c r="G144" s="92"/>
      <c r="H144" s="93"/>
      <c r="I144" s="94"/>
      <c r="J144" s="95"/>
      <c r="K144" s="94"/>
      <c r="L144" s="157"/>
      <c r="M144" s="157"/>
      <c r="N144" s="72"/>
      <c r="O144" s="167"/>
    </row>
    <row r="145" spans="1:19" s="91" customFormat="1" ht="45">
      <c r="A145" s="77" t="s">
        <v>54</v>
      </c>
      <c r="B145" s="77" t="s">
        <v>0</v>
      </c>
      <c r="C145" s="77" t="s">
        <v>49</v>
      </c>
      <c r="D145" s="62" t="s">
        <v>138</v>
      </c>
      <c r="E145" s="77" t="s">
        <v>50</v>
      </c>
      <c r="F145" s="78" t="s">
        <v>55</v>
      </c>
      <c r="G145" s="78" t="s">
        <v>2</v>
      </c>
      <c r="H145" s="80" t="s">
        <v>3</v>
      </c>
      <c r="I145" s="81" t="s">
        <v>4</v>
      </c>
      <c r="J145" s="80" t="s">
        <v>5</v>
      </c>
      <c r="K145" s="82" t="s">
        <v>6</v>
      </c>
      <c r="L145" s="83" t="s">
        <v>7</v>
      </c>
      <c r="M145" s="82" t="s">
        <v>8</v>
      </c>
      <c r="N145" s="77" t="s">
        <v>1</v>
      </c>
      <c r="O145" s="84" t="s">
        <v>51</v>
      </c>
    </row>
    <row r="146" spans="1:19" s="1" customFormat="1" ht="85.5">
      <c r="A146" s="7">
        <v>1</v>
      </c>
      <c r="B146" s="52" t="s">
        <v>104</v>
      </c>
      <c r="C146" s="60" t="s">
        <v>105</v>
      </c>
      <c r="D146" s="60"/>
      <c r="E146" s="9"/>
      <c r="F146" s="13" t="s">
        <v>53</v>
      </c>
      <c r="G146" s="13">
        <v>160</v>
      </c>
      <c r="H146" s="14">
        <v>0</v>
      </c>
      <c r="I146" s="15">
        <v>0.08</v>
      </c>
      <c r="J146" s="14">
        <f>H146*1.08</f>
        <v>0</v>
      </c>
      <c r="K146" s="14">
        <f>H146*G146</f>
        <v>0</v>
      </c>
      <c r="L146" s="14"/>
      <c r="M146" s="14">
        <f>J146*G146</f>
        <v>0</v>
      </c>
      <c r="N146" s="9"/>
      <c r="O146" s="171" t="s">
        <v>73</v>
      </c>
    </row>
    <row r="147" spans="1:19" s="1" customFormat="1">
      <c r="B147" s="6"/>
      <c r="C147" s="6"/>
      <c r="D147" s="6"/>
      <c r="E147" s="6"/>
      <c r="G147" s="8"/>
      <c r="H147" s="147" t="s">
        <v>48</v>
      </c>
      <c r="I147" s="17"/>
      <c r="J147" s="148"/>
      <c r="K147" s="61">
        <f>SUM(K146)</f>
        <v>0</v>
      </c>
      <c r="L147" s="159"/>
      <c r="M147" s="159">
        <f>SUM(M145:M146)</f>
        <v>0</v>
      </c>
      <c r="N147" s="6"/>
      <c r="O147" s="158"/>
      <c r="R147" s="3"/>
      <c r="S147" s="3"/>
    </row>
    <row r="148" spans="1:19">
      <c r="A148" s="25"/>
      <c r="B148" s="24"/>
      <c r="C148" s="30"/>
      <c r="D148" s="68"/>
      <c r="E148" s="30"/>
      <c r="F148" s="26"/>
      <c r="G148" s="31"/>
      <c r="H148" s="19"/>
      <c r="I148" s="27"/>
      <c r="J148" s="28"/>
      <c r="K148" s="29"/>
      <c r="L148" s="29"/>
      <c r="N148" s="30"/>
      <c r="R148" s="32"/>
    </row>
    <row r="149" spans="1:19" s="99" customFormat="1" ht="15">
      <c r="A149" s="96"/>
      <c r="B149" s="88" t="s">
        <v>136</v>
      </c>
      <c r="C149" s="72"/>
      <c r="D149" s="72"/>
      <c r="E149" s="72"/>
      <c r="F149" s="91"/>
      <c r="G149" s="92"/>
      <c r="H149" s="93"/>
      <c r="I149" s="94"/>
      <c r="J149" s="95"/>
      <c r="K149" s="94"/>
      <c r="L149" s="157"/>
      <c r="M149" s="157"/>
      <c r="N149" s="72"/>
      <c r="O149" s="167"/>
    </row>
    <row r="150" spans="1:19" s="99" customFormat="1" ht="45">
      <c r="A150" s="77" t="s">
        <v>54</v>
      </c>
      <c r="B150" s="77" t="s">
        <v>0</v>
      </c>
      <c r="C150" s="77" t="s">
        <v>49</v>
      </c>
      <c r="D150" s="62" t="s">
        <v>138</v>
      </c>
      <c r="E150" s="77" t="s">
        <v>50</v>
      </c>
      <c r="F150" s="78" t="s">
        <v>55</v>
      </c>
      <c r="G150" s="78" t="s">
        <v>2</v>
      </c>
      <c r="H150" s="80" t="s">
        <v>3</v>
      </c>
      <c r="I150" s="81" t="s">
        <v>4</v>
      </c>
      <c r="J150" s="80" t="s">
        <v>5</v>
      </c>
      <c r="K150" s="82" t="s">
        <v>6</v>
      </c>
      <c r="L150" s="83" t="s">
        <v>7</v>
      </c>
      <c r="M150" s="82" t="s">
        <v>8</v>
      </c>
      <c r="N150" s="77" t="s">
        <v>1</v>
      </c>
      <c r="O150" s="84" t="s">
        <v>51</v>
      </c>
    </row>
    <row r="151" spans="1:19" ht="28.5">
      <c r="A151" s="7">
        <v>1</v>
      </c>
      <c r="B151" s="52" t="s">
        <v>134</v>
      </c>
      <c r="C151" s="60"/>
      <c r="D151" s="60"/>
      <c r="E151" s="9"/>
      <c r="F151" s="13" t="s">
        <v>9</v>
      </c>
      <c r="G151" s="13">
        <v>100</v>
      </c>
      <c r="H151" s="14">
        <v>0</v>
      </c>
      <c r="I151" s="15">
        <v>0.08</v>
      </c>
      <c r="J151" s="14">
        <f>H151*1.08</f>
        <v>0</v>
      </c>
      <c r="K151" s="14">
        <f>G151*H151</f>
        <v>0</v>
      </c>
      <c r="L151" s="14"/>
      <c r="M151" s="14">
        <f>G151*J151</f>
        <v>0</v>
      </c>
      <c r="N151" s="9"/>
      <c r="O151" s="172" t="s">
        <v>137</v>
      </c>
    </row>
    <row r="152" spans="1:19" s="1" customFormat="1" ht="15">
      <c r="A152" s="23"/>
      <c r="B152" s="24"/>
      <c r="C152" s="6"/>
      <c r="D152" s="6"/>
      <c r="E152" s="6"/>
      <c r="F152" s="26"/>
      <c r="G152" s="26"/>
      <c r="H152" s="147" t="s">
        <v>48</v>
      </c>
      <c r="I152" s="15"/>
      <c r="J152" s="14"/>
      <c r="K152" s="51">
        <f>SUM(K148:K151)</f>
        <v>0</v>
      </c>
      <c r="L152" s="51"/>
      <c r="M152" s="162">
        <f>SUM(M148:M151)</f>
        <v>0</v>
      </c>
      <c r="N152" s="6"/>
      <c r="O152" s="158"/>
    </row>
    <row r="153" spans="1:19">
      <c r="K153" s="32"/>
      <c r="M153" s="164"/>
    </row>
    <row r="154" spans="1:19" ht="15">
      <c r="A154" s="96"/>
      <c r="B154" s="88" t="s">
        <v>140</v>
      </c>
      <c r="C154" s="71"/>
      <c r="D154" s="72"/>
      <c r="E154" s="71"/>
      <c r="F154" s="70"/>
      <c r="G154" s="73"/>
      <c r="H154" s="74"/>
      <c r="I154" s="75"/>
      <c r="J154" s="76"/>
      <c r="K154" s="75"/>
      <c r="L154" s="151"/>
      <c r="M154" s="151"/>
      <c r="N154" s="71"/>
      <c r="O154" s="165"/>
    </row>
    <row r="155" spans="1:19" ht="45">
      <c r="A155" s="77" t="s">
        <v>54</v>
      </c>
      <c r="B155" s="77" t="s">
        <v>0</v>
      </c>
      <c r="C155" s="77" t="s">
        <v>49</v>
      </c>
      <c r="D155" s="62" t="s">
        <v>138</v>
      </c>
      <c r="E155" s="77" t="s">
        <v>50</v>
      </c>
      <c r="F155" s="78" t="s">
        <v>55</v>
      </c>
      <c r="G155" s="78" t="s">
        <v>2</v>
      </c>
      <c r="H155" s="80" t="s">
        <v>3</v>
      </c>
      <c r="I155" s="81" t="s">
        <v>4</v>
      </c>
      <c r="J155" s="80" t="s">
        <v>5</v>
      </c>
      <c r="K155" s="82" t="s">
        <v>6</v>
      </c>
      <c r="L155" s="83" t="s">
        <v>7</v>
      </c>
      <c r="M155" s="82" t="s">
        <v>8</v>
      </c>
      <c r="N155" s="77" t="s">
        <v>1</v>
      </c>
      <c r="O155" s="84" t="s">
        <v>51</v>
      </c>
    </row>
    <row r="156" spans="1:19" ht="71.25">
      <c r="A156" s="7">
        <v>1</v>
      </c>
      <c r="B156" s="52" t="s">
        <v>141</v>
      </c>
      <c r="C156" s="47"/>
      <c r="D156" s="58"/>
      <c r="E156" s="42"/>
      <c r="F156" s="13" t="s">
        <v>142</v>
      </c>
      <c r="G156" s="13">
        <v>500</v>
      </c>
      <c r="H156" s="14">
        <v>0</v>
      </c>
      <c r="I156" s="15">
        <v>0.08</v>
      </c>
      <c r="J156" s="14">
        <f>H156*1.08</f>
        <v>0</v>
      </c>
      <c r="K156" s="14">
        <f>H156*G156</f>
        <v>0</v>
      </c>
      <c r="L156" s="14">
        <f>M156-K156</f>
        <v>0</v>
      </c>
      <c r="M156" s="14">
        <f>J156*G156</f>
        <v>0</v>
      </c>
      <c r="N156" s="45" t="s">
        <v>143</v>
      </c>
      <c r="O156" s="173" t="s">
        <v>80</v>
      </c>
    </row>
    <row r="157" spans="1:19" ht="99.75">
      <c r="A157" s="7">
        <v>2</v>
      </c>
      <c r="B157" s="52" t="s">
        <v>144</v>
      </c>
      <c r="C157" s="47"/>
      <c r="D157" s="58"/>
      <c r="E157" s="42"/>
      <c r="F157" s="13" t="s">
        <v>142</v>
      </c>
      <c r="G157" s="13">
        <v>1200</v>
      </c>
      <c r="H157" s="14">
        <v>0</v>
      </c>
      <c r="I157" s="15">
        <v>0.08</v>
      </c>
      <c r="J157" s="14">
        <f t="shared" ref="J157:J169" si="44">H157*1.08</f>
        <v>0</v>
      </c>
      <c r="K157" s="14">
        <f t="shared" ref="K157:K169" si="45">H157*G157</f>
        <v>0</v>
      </c>
      <c r="L157" s="14">
        <f t="shared" ref="L157:L173" si="46">M157-K157</f>
        <v>0</v>
      </c>
      <c r="M157" s="14">
        <f t="shared" ref="M157:M169" si="47">J157*G157</f>
        <v>0</v>
      </c>
      <c r="N157" s="45" t="s">
        <v>145</v>
      </c>
      <c r="O157" s="173" t="s">
        <v>80</v>
      </c>
    </row>
    <row r="158" spans="1:19" ht="42.75">
      <c r="A158" s="7">
        <v>3</v>
      </c>
      <c r="B158" s="52" t="s">
        <v>146</v>
      </c>
      <c r="C158" s="47"/>
      <c r="D158" s="58"/>
      <c r="E158" s="42"/>
      <c r="F158" s="13" t="s">
        <v>9</v>
      </c>
      <c r="G158" s="13">
        <v>1200</v>
      </c>
      <c r="H158" s="14">
        <v>0</v>
      </c>
      <c r="I158" s="15">
        <v>0.08</v>
      </c>
      <c r="J158" s="14">
        <f t="shared" si="44"/>
        <v>0</v>
      </c>
      <c r="K158" s="14">
        <f t="shared" si="45"/>
        <v>0</v>
      </c>
      <c r="L158" s="14">
        <f t="shared" si="46"/>
        <v>0</v>
      </c>
      <c r="M158" s="14">
        <f t="shared" si="47"/>
        <v>0</v>
      </c>
      <c r="N158" s="45" t="s">
        <v>147</v>
      </c>
      <c r="O158" s="173" t="s">
        <v>80</v>
      </c>
    </row>
    <row r="159" spans="1:19" ht="85.5">
      <c r="A159" s="7">
        <v>4</v>
      </c>
      <c r="B159" s="52" t="s">
        <v>148</v>
      </c>
      <c r="C159" s="47"/>
      <c r="D159" s="58"/>
      <c r="E159" s="42"/>
      <c r="F159" s="13" t="s">
        <v>142</v>
      </c>
      <c r="G159" s="13">
        <v>1000</v>
      </c>
      <c r="H159" s="14">
        <v>0</v>
      </c>
      <c r="I159" s="15">
        <v>0.08</v>
      </c>
      <c r="J159" s="14">
        <f t="shared" si="44"/>
        <v>0</v>
      </c>
      <c r="K159" s="14">
        <f t="shared" si="45"/>
        <v>0</v>
      </c>
      <c r="L159" s="14">
        <f t="shared" si="46"/>
        <v>0</v>
      </c>
      <c r="M159" s="14">
        <f t="shared" si="47"/>
        <v>0</v>
      </c>
      <c r="N159" s="45" t="s">
        <v>149</v>
      </c>
      <c r="O159" s="173" t="s">
        <v>80</v>
      </c>
    </row>
    <row r="160" spans="1:19" ht="71.25">
      <c r="A160" s="7">
        <v>5</v>
      </c>
      <c r="B160" s="52" t="s">
        <v>150</v>
      </c>
      <c r="C160" s="47"/>
      <c r="D160" s="58"/>
      <c r="E160" s="42"/>
      <c r="F160" s="13" t="s">
        <v>142</v>
      </c>
      <c r="G160" s="13">
        <v>1200</v>
      </c>
      <c r="H160" s="14">
        <v>0</v>
      </c>
      <c r="I160" s="15">
        <v>0.08</v>
      </c>
      <c r="J160" s="14">
        <f t="shared" si="44"/>
        <v>0</v>
      </c>
      <c r="K160" s="14">
        <f t="shared" si="45"/>
        <v>0</v>
      </c>
      <c r="L160" s="14">
        <f t="shared" si="46"/>
        <v>0</v>
      </c>
      <c r="M160" s="14">
        <f t="shared" si="47"/>
        <v>0</v>
      </c>
      <c r="N160" s="45" t="s">
        <v>151</v>
      </c>
      <c r="O160" s="173" t="s">
        <v>80</v>
      </c>
    </row>
    <row r="161" spans="1:15" ht="99.75">
      <c r="A161" s="7">
        <v>6</v>
      </c>
      <c r="B161" s="52" t="s">
        <v>152</v>
      </c>
      <c r="C161" s="47"/>
      <c r="D161" s="58"/>
      <c r="E161" s="42"/>
      <c r="F161" s="13" t="s">
        <v>9</v>
      </c>
      <c r="G161" s="13">
        <v>2500</v>
      </c>
      <c r="H161" s="14">
        <v>0</v>
      </c>
      <c r="I161" s="15">
        <v>0.08</v>
      </c>
      <c r="J161" s="14">
        <f t="shared" si="44"/>
        <v>0</v>
      </c>
      <c r="K161" s="14">
        <f t="shared" si="45"/>
        <v>0</v>
      </c>
      <c r="L161" s="14">
        <f t="shared" si="46"/>
        <v>0</v>
      </c>
      <c r="M161" s="14">
        <f t="shared" si="47"/>
        <v>0</v>
      </c>
      <c r="N161" s="45" t="s">
        <v>153</v>
      </c>
      <c r="O161" s="173" t="s">
        <v>80</v>
      </c>
    </row>
    <row r="162" spans="1:15" ht="99.75">
      <c r="A162" s="7">
        <v>7</v>
      </c>
      <c r="B162" s="52" t="s">
        <v>154</v>
      </c>
      <c r="C162" s="47"/>
      <c r="D162" s="58"/>
      <c r="E162" s="42"/>
      <c r="F162" s="13" t="s">
        <v>9</v>
      </c>
      <c r="G162" s="13">
        <v>3000</v>
      </c>
      <c r="H162" s="14">
        <v>0</v>
      </c>
      <c r="I162" s="15">
        <v>0.08</v>
      </c>
      <c r="J162" s="14">
        <f t="shared" si="44"/>
        <v>0</v>
      </c>
      <c r="K162" s="14">
        <f t="shared" si="45"/>
        <v>0</v>
      </c>
      <c r="L162" s="14">
        <f t="shared" si="46"/>
        <v>0</v>
      </c>
      <c r="M162" s="14">
        <f t="shared" si="47"/>
        <v>0</v>
      </c>
      <c r="N162" s="45" t="s">
        <v>155</v>
      </c>
      <c r="O162" s="173" t="s">
        <v>80</v>
      </c>
    </row>
    <row r="163" spans="1:15" ht="99.75">
      <c r="A163" s="7">
        <v>8</v>
      </c>
      <c r="B163" s="52" t="s">
        <v>156</v>
      </c>
      <c r="C163" s="47"/>
      <c r="D163" s="58"/>
      <c r="E163" s="42"/>
      <c r="F163" s="13" t="s">
        <v>9</v>
      </c>
      <c r="G163" s="13">
        <v>1800</v>
      </c>
      <c r="H163" s="14">
        <v>0</v>
      </c>
      <c r="I163" s="15">
        <v>0.08</v>
      </c>
      <c r="J163" s="14">
        <f t="shared" si="44"/>
        <v>0</v>
      </c>
      <c r="K163" s="14">
        <f t="shared" si="45"/>
        <v>0</v>
      </c>
      <c r="L163" s="14">
        <f t="shared" si="46"/>
        <v>0</v>
      </c>
      <c r="M163" s="14">
        <f t="shared" si="47"/>
        <v>0</v>
      </c>
      <c r="N163" s="45" t="s">
        <v>157</v>
      </c>
      <c r="O163" s="173" t="s">
        <v>80</v>
      </c>
    </row>
    <row r="164" spans="1:15" ht="99.75">
      <c r="A164" s="7">
        <v>9</v>
      </c>
      <c r="B164" s="52" t="s">
        <v>158</v>
      </c>
      <c r="C164" s="47"/>
      <c r="D164" s="58"/>
      <c r="E164" s="42"/>
      <c r="F164" s="13" t="s">
        <v>9</v>
      </c>
      <c r="G164" s="13">
        <v>600</v>
      </c>
      <c r="H164" s="14">
        <v>0</v>
      </c>
      <c r="I164" s="15">
        <v>0.08</v>
      </c>
      <c r="J164" s="14">
        <f t="shared" si="44"/>
        <v>0</v>
      </c>
      <c r="K164" s="14">
        <f t="shared" si="45"/>
        <v>0</v>
      </c>
      <c r="L164" s="14">
        <f t="shared" si="46"/>
        <v>0</v>
      </c>
      <c r="M164" s="14">
        <f t="shared" si="47"/>
        <v>0</v>
      </c>
      <c r="N164" s="45" t="s">
        <v>159</v>
      </c>
      <c r="O164" s="173" t="s">
        <v>80</v>
      </c>
    </row>
    <row r="165" spans="1:15" ht="57">
      <c r="A165" s="7">
        <v>10</v>
      </c>
      <c r="B165" s="52" t="s">
        <v>160</v>
      </c>
      <c r="C165" s="47"/>
      <c r="D165" s="58"/>
      <c r="E165" s="42"/>
      <c r="F165" s="13" t="s">
        <v>9</v>
      </c>
      <c r="G165" s="13">
        <v>1</v>
      </c>
      <c r="H165" s="14">
        <v>0</v>
      </c>
      <c r="I165" s="15">
        <v>0.08</v>
      </c>
      <c r="J165" s="14">
        <f t="shared" si="44"/>
        <v>0</v>
      </c>
      <c r="K165" s="14">
        <f t="shared" si="45"/>
        <v>0</v>
      </c>
      <c r="L165" s="14">
        <f t="shared" si="46"/>
        <v>0</v>
      </c>
      <c r="M165" s="14">
        <f t="shared" si="47"/>
        <v>0</v>
      </c>
      <c r="N165" s="45" t="s">
        <v>161</v>
      </c>
      <c r="O165" s="173" t="s">
        <v>80</v>
      </c>
    </row>
    <row r="166" spans="1:15" ht="99.75">
      <c r="A166" s="7">
        <v>11</v>
      </c>
      <c r="B166" s="52" t="s">
        <v>162</v>
      </c>
      <c r="C166" s="47"/>
      <c r="D166" s="58"/>
      <c r="E166" s="42"/>
      <c r="F166" s="13" t="s">
        <v>142</v>
      </c>
      <c r="G166" s="13">
        <v>2300</v>
      </c>
      <c r="H166" s="14">
        <v>0</v>
      </c>
      <c r="I166" s="15">
        <v>0.08</v>
      </c>
      <c r="J166" s="14">
        <f t="shared" si="44"/>
        <v>0</v>
      </c>
      <c r="K166" s="14">
        <f t="shared" si="45"/>
        <v>0</v>
      </c>
      <c r="L166" s="14">
        <f t="shared" si="46"/>
        <v>0</v>
      </c>
      <c r="M166" s="14">
        <f t="shared" si="47"/>
        <v>0</v>
      </c>
      <c r="N166" s="45" t="s">
        <v>163</v>
      </c>
      <c r="O166" s="173" t="s">
        <v>80</v>
      </c>
    </row>
    <row r="167" spans="1:15" ht="99.75">
      <c r="A167" s="7">
        <v>12</v>
      </c>
      <c r="B167" s="52" t="s">
        <v>164</v>
      </c>
      <c r="C167" s="47"/>
      <c r="D167" s="58"/>
      <c r="E167" s="42"/>
      <c r="F167" s="13" t="s">
        <v>9</v>
      </c>
      <c r="G167" s="13">
        <v>600</v>
      </c>
      <c r="H167" s="14">
        <v>0</v>
      </c>
      <c r="I167" s="15">
        <v>0.08</v>
      </c>
      <c r="J167" s="14">
        <f t="shared" si="44"/>
        <v>0</v>
      </c>
      <c r="K167" s="14">
        <f t="shared" si="45"/>
        <v>0</v>
      </c>
      <c r="L167" s="14">
        <f t="shared" si="46"/>
        <v>0</v>
      </c>
      <c r="M167" s="14">
        <f t="shared" si="47"/>
        <v>0</v>
      </c>
      <c r="N167" s="45" t="s">
        <v>165</v>
      </c>
      <c r="O167" s="173" t="s">
        <v>80</v>
      </c>
    </row>
    <row r="168" spans="1:15" ht="99.75">
      <c r="A168" s="7">
        <v>13</v>
      </c>
      <c r="B168" s="52" t="s">
        <v>166</v>
      </c>
      <c r="C168" s="47"/>
      <c r="D168" s="58"/>
      <c r="E168" s="42"/>
      <c r="F168" s="13" t="s">
        <v>9</v>
      </c>
      <c r="G168" s="13">
        <v>1200</v>
      </c>
      <c r="H168" s="14">
        <v>0</v>
      </c>
      <c r="I168" s="15">
        <v>0.08</v>
      </c>
      <c r="J168" s="14">
        <f t="shared" si="44"/>
        <v>0</v>
      </c>
      <c r="K168" s="14">
        <f t="shared" si="45"/>
        <v>0</v>
      </c>
      <c r="L168" s="14">
        <f t="shared" si="46"/>
        <v>0</v>
      </c>
      <c r="M168" s="14">
        <f t="shared" si="47"/>
        <v>0</v>
      </c>
      <c r="N168" s="45" t="s">
        <v>167</v>
      </c>
      <c r="O168" s="173" t="s">
        <v>80</v>
      </c>
    </row>
    <row r="169" spans="1:15" ht="99.75">
      <c r="A169" s="7">
        <v>14</v>
      </c>
      <c r="B169" s="52" t="s">
        <v>168</v>
      </c>
      <c r="C169" s="47"/>
      <c r="D169" s="58"/>
      <c r="E169" s="42"/>
      <c r="F169" s="13" t="s">
        <v>9</v>
      </c>
      <c r="G169" s="13">
        <v>600</v>
      </c>
      <c r="H169" s="14">
        <v>0</v>
      </c>
      <c r="I169" s="15">
        <v>0.08</v>
      </c>
      <c r="J169" s="14">
        <f t="shared" si="44"/>
        <v>0</v>
      </c>
      <c r="K169" s="14">
        <f t="shared" si="45"/>
        <v>0</v>
      </c>
      <c r="L169" s="14">
        <f t="shared" si="46"/>
        <v>0</v>
      </c>
      <c r="M169" s="14">
        <f t="shared" si="47"/>
        <v>0</v>
      </c>
      <c r="N169" s="45" t="s">
        <v>169</v>
      </c>
      <c r="O169" s="173" t="s">
        <v>80</v>
      </c>
    </row>
    <row r="170" spans="1:15" ht="99.75">
      <c r="A170" s="7">
        <v>15</v>
      </c>
      <c r="B170" s="52" t="s">
        <v>170</v>
      </c>
      <c r="C170" s="47" t="s">
        <v>171</v>
      </c>
      <c r="D170" s="58"/>
      <c r="E170" s="42"/>
      <c r="F170" s="13" t="s">
        <v>9</v>
      </c>
      <c r="G170" s="13">
        <v>50</v>
      </c>
      <c r="H170" s="14">
        <v>0</v>
      </c>
      <c r="I170" s="15">
        <v>0.08</v>
      </c>
      <c r="J170" s="14">
        <f>H170*1.08</f>
        <v>0</v>
      </c>
      <c r="K170" s="14">
        <f>H170*G170</f>
        <v>0</v>
      </c>
      <c r="L170" s="14">
        <f t="shared" si="46"/>
        <v>0</v>
      </c>
      <c r="M170" s="14">
        <f>J170*G170</f>
        <v>0</v>
      </c>
      <c r="N170" s="45" t="s">
        <v>172</v>
      </c>
      <c r="O170" s="127" t="s">
        <v>94</v>
      </c>
    </row>
    <row r="171" spans="1:15" ht="114">
      <c r="A171" s="7">
        <v>16</v>
      </c>
      <c r="B171" s="52" t="s">
        <v>173</v>
      </c>
      <c r="C171" s="47"/>
      <c r="D171" s="58"/>
      <c r="E171" s="42"/>
      <c r="F171" s="13" t="s">
        <v>9</v>
      </c>
      <c r="G171" s="13">
        <v>1000</v>
      </c>
      <c r="H171" s="14">
        <v>0</v>
      </c>
      <c r="I171" s="15">
        <v>0.08</v>
      </c>
      <c r="J171" s="14">
        <f t="shared" ref="J171:J173" si="48">H171*1.08</f>
        <v>0</v>
      </c>
      <c r="K171" s="14">
        <f t="shared" ref="K171:K173" si="49">H171*G171</f>
        <v>0</v>
      </c>
      <c r="L171" s="14">
        <f t="shared" si="46"/>
        <v>0</v>
      </c>
      <c r="M171" s="14">
        <f t="shared" ref="M171:M173" si="50">J171*G171</f>
        <v>0</v>
      </c>
      <c r="N171" s="45" t="s">
        <v>174</v>
      </c>
      <c r="O171" s="173" t="s">
        <v>79</v>
      </c>
    </row>
    <row r="172" spans="1:15" ht="57">
      <c r="A172" s="7">
        <v>17</v>
      </c>
      <c r="B172" s="52" t="s">
        <v>175</v>
      </c>
      <c r="C172" s="47"/>
      <c r="D172" s="58"/>
      <c r="E172" s="42"/>
      <c r="F172" s="13" t="s">
        <v>142</v>
      </c>
      <c r="G172" s="13">
        <v>700</v>
      </c>
      <c r="H172" s="14">
        <v>0</v>
      </c>
      <c r="I172" s="15">
        <v>0.08</v>
      </c>
      <c r="J172" s="14">
        <f t="shared" si="48"/>
        <v>0</v>
      </c>
      <c r="K172" s="14">
        <f t="shared" si="49"/>
        <v>0</v>
      </c>
      <c r="L172" s="14">
        <f t="shared" si="46"/>
        <v>0</v>
      </c>
      <c r="M172" s="14">
        <f t="shared" si="50"/>
        <v>0</v>
      </c>
      <c r="N172" s="45" t="s">
        <v>176</v>
      </c>
      <c r="O172" s="173" t="s">
        <v>79</v>
      </c>
    </row>
    <row r="173" spans="1:15" ht="57">
      <c r="A173" s="7">
        <v>18</v>
      </c>
      <c r="B173" s="52" t="s">
        <v>177</v>
      </c>
      <c r="C173" s="47"/>
      <c r="D173" s="58"/>
      <c r="E173" s="42"/>
      <c r="F173" s="13" t="s">
        <v>142</v>
      </c>
      <c r="G173" s="13">
        <v>500</v>
      </c>
      <c r="H173" s="14">
        <v>0</v>
      </c>
      <c r="I173" s="15">
        <v>0.08</v>
      </c>
      <c r="J173" s="14">
        <f t="shared" si="48"/>
        <v>0</v>
      </c>
      <c r="K173" s="14">
        <f t="shared" si="49"/>
        <v>0</v>
      </c>
      <c r="L173" s="14">
        <f t="shared" si="46"/>
        <v>0</v>
      </c>
      <c r="M173" s="14">
        <f t="shared" si="50"/>
        <v>0</v>
      </c>
      <c r="N173" s="45" t="s">
        <v>178</v>
      </c>
      <c r="O173" s="173" t="s">
        <v>79</v>
      </c>
    </row>
    <row r="174" spans="1:15" ht="15">
      <c r="A174" s="34"/>
      <c r="B174" s="35"/>
      <c r="C174" s="35"/>
      <c r="D174" s="6"/>
      <c r="E174" s="35"/>
      <c r="F174" s="34"/>
      <c r="G174" s="36"/>
      <c r="H174" s="46" t="s">
        <v>48</v>
      </c>
      <c r="I174" s="38"/>
      <c r="J174" s="49"/>
      <c r="K174" s="50">
        <f>SUM(K156:K173)</f>
        <v>0</v>
      </c>
      <c r="L174" s="51">
        <f>SUM(L156:L173)</f>
        <v>0</v>
      </c>
      <c r="M174" s="51">
        <f>SUM(M156:M173)</f>
        <v>0</v>
      </c>
      <c r="N174" s="35"/>
      <c r="O174" s="166"/>
    </row>
    <row r="176" spans="1:15">
      <c r="K176" s="32">
        <f>K174+K152+K147+K142+K137+K131+K121+K114+K106+K95+K83+K76+K68+K61+K44+K39+K31+K25+K18+K9</f>
        <v>0</v>
      </c>
      <c r="L176" s="32">
        <f t="shared" ref="L176:M176" si="51">L174+L152+L147+L142+L137+L131+L121+L114+L106+L95+L83+L76+L68+L61+L44+L39+L31+L25+L18+L9</f>
        <v>0</v>
      </c>
      <c r="M176" s="32">
        <f t="shared" si="51"/>
        <v>0</v>
      </c>
    </row>
  </sheetData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rowBreaks count="1" manualBreakCount="1">
    <brk id="15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Ceglarski</dc:creator>
  <cp:lastModifiedBy>Marcin Ceglarski</cp:lastModifiedBy>
  <cp:lastPrinted>2018-12-20T09:07:41Z</cp:lastPrinted>
  <dcterms:created xsi:type="dcterms:W3CDTF">2016-12-14T06:41:43Z</dcterms:created>
  <dcterms:modified xsi:type="dcterms:W3CDTF">2019-01-15T12:11:13Z</dcterms:modified>
</cp:coreProperties>
</file>