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s>
  <definedNames>
    <definedName name="_xlnm._FilterDatabase" localSheetId="0" hidden="1">Arkusz1!$K$1:$K$278</definedName>
    <definedName name="_xlnm.Print_Area" localSheetId="0">Arkusz1!$A$1:$M$271</definedName>
  </definedNames>
  <calcPr calcId="145621" iterateDelta="1E-4"/>
</workbook>
</file>

<file path=xl/calcChain.xml><?xml version="1.0" encoding="utf-8"?>
<calcChain xmlns="http://schemas.openxmlformats.org/spreadsheetml/2006/main">
  <c r="I215" i="1" l="1"/>
  <c r="H215" i="1"/>
  <c r="K215" i="1" s="1"/>
  <c r="I214" i="1"/>
  <c r="H214" i="1"/>
  <c r="K214" i="1" s="1"/>
  <c r="I213" i="1"/>
  <c r="H213" i="1"/>
  <c r="K213" i="1" s="1"/>
  <c r="I212" i="1"/>
  <c r="H212" i="1"/>
  <c r="K212" i="1" s="1"/>
  <c r="J212" i="1" s="1"/>
  <c r="I211" i="1"/>
  <c r="H211" i="1"/>
  <c r="K211" i="1" s="1"/>
  <c r="I210" i="1"/>
  <c r="H210" i="1"/>
  <c r="K210" i="1" s="1"/>
  <c r="I209" i="1"/>
  <c r="H209" i="1"/>
  <c r="K209" i="1" s="1"/>
  <c r="J210" i="1" l="1"/>
  <c r="J213" i="1"/>
  <c r="J215" i="1"/>
  <c r="J211" i="1"/>
  <c r="J209" i="1"/>
  <c r="J214" i="1"/>
  <c r="I192" i="1"/>
  <c r="I193" i="1" s="1"/>
  <c r="H192" i="1"/>
  <c r="K192" i="1" s="1"/>
  <c r="J192" i="1" l="1"/>
  <c r="J193" i="1" s="1"/>
  <c r="K193" i="1"/>
  <c r="I112" i="1"/>
  <c r="H112" i="1"/>
  <c r="K112" i="1" s="1"/>
  <c r="I111" i="1"/>
  <c r="H111" i="1"/>
  <c r="K111" i="1" s="1"/>
  <c r="I110" i="1"/>
  <c r="H110" i="1"/>
  <c r="K110" i="1" s="1"/>
  <c r="I10" i="1"/>
  <c r="H10" i="1"/>
  <c r="K10" i="1" s="1"/>
  <c r="I9" i="1"/>
  <c r="H9" i="1"/>
  <c r="K9" i="1" s="1"/>
  <c r="J112" i="1" l="1"/>
  <c r="I11" i="1"/>
  <c r="K113" i="1"/>
  <c r="J10" i="1"/>
  <c r="J111" i="1"/>
  <c r="I113" i="1"/>
  <c r="J110" i="1"/>
  <c r="K11" i="1"/>
  <c r="J9" i="1"/>
  <c r="J11" i="1" l="1"/>
  <c r="J113" i="1"/>
  <c r="I33" i="1"/>
  <c r="H33" i="1"/>
  <c r="K33" i="1" s="1"/>
  <c r="J33" i="1" s="1"/>
  <c r="I221" i="1" l="1"/>
  <c r="H221" i="1"/>
  <c r="K221" i="1" s="1"/>
  <c r="J221" i="1" l="1"/>
  <c r="I264" i="1"/>
  <c r="H264" i="1"/>
  <c r="K264" i="1" s="1"/>
  <c r="I263" i="1"/>
  <c r="H263" i="1"/>
  <c r="K263" i="1" s="1"/>
  <c r="I265" i="1" l="1"/>
  <c r="J264" i="1"/>
  <c r="K265" i="1"/>
  <c r="J263" i="1"/>
  <c r="I258" i="1"/>
  <c r="I259" i="1" s="1"/>
  <c r="H258" i="1"/>
  <c r="K258" i="1" s="1"/>
  <c r="K259" i="1" s="1"/>
  <c r="J265" i="1" l="1"/>
  <c r="J258" i="1"/>
  <c r="J259" i="1" s="1"/>
  <c r="H44" i="1"/>
  <c r="K44" i="1" s="1"/>
  <c r="I44" i="1"/>
  <c r="J44" i="1" l="1"/>
  <c r="H186" i="1"/>
  <c r="K186" i="1" s="1"/>
  <c r="I186" i="1"/>
  <c r="H187" i="1"/>
  <c r="K187" i="1" s="1"/>
  <c r="I187" i="1"/>
  <c r="J186" i="1" l="1"/>
  <c r="J187" i="1"/>
  <c r="I229" i="1"/>
  <c r="H229" i="1"/>
  <c r="K229" i="1" s="1"/>
  <c r="J229" i="1" l="1"/>
  <c r="H249" i="1"/>
  <c r="K249" i="1" s="1"/>
  <c r="I249" i="1"/>
  <c r="H250" i="1"/>
  <c r="K250" i="1" s="1"/>
  <c r="I250" i="1"/>
  <c r="H251" i="1"/>
  <c r="K251" i="1" s="1"/>
  <c r="I251" i="1"/>
  <c r="H252" i="1"/>
  <c r="K252" i="1" s="1"/>
  <c r="I252" i="1"/>
  <c r="H253" i="1"/>
  <c r="K253" i="1" s="1"/>
  <c r="I253" i="1"/>
  <c r="I248" i="1"/>
  <c r="H248" i="1"/>
  <c r="K248" i="1" s="1"/>
  <c r="J251" i="1" l="1"/>
  <c r="J248" i="1"/>
  <c r="J252" i="1"/>
  <c r="J253" i="1"/>
  <c r="J250" i="1"/>
  <c r="J249" i="1"/>
  <c r="I254" i="1"/>
  <c r="K254" i="1"/>
  <c r="H241" i="1"/>
  <c r="K241" i="1" s="1"/>
  <c r="I241" i="1"/>
  <c r="I243" i="1"/>
  <c r="H243" i="1"/>
  <c r="K243" i="1" s="1"/>
  <c r="I242" i="1"/>
  <c r="H242" i="1"/>
  <c r="K242" i="1" s="1"/>
  <c r="I240" i="1"/>
  <c r="H240" i="1"/>
  <c r="K240" i="1" s="1"/>
  <c r="I235" i="1"/>
  <c r="H235" i="1"/>
  <c r="K235" i="1" s="1"/>
  <c r="I234" i="1"/>
  <c r="H234" i="1"/>
  <c r="K234" i="1" s="1"/>
  <c r="I228" i="1"/>
  <c r="H228" i="1"/>
  <c r="K228" i="1" s="1"/>
  <c r="I236" i="1" l="1"/>
  <c r="J254" i="1"/>
  <c r="J235" i="1"/>
  <c r="J242" i="1"/>
  <c r="I244" i="1"/>
  <c r="J243" i="1"/>
  <c r="J241" i="1"/>
  <c r="K244" i="1"/>
  <c r="J240" i="1"/>
  <c r="K236" i="1"/>
  <c r="J234" i="1"/>
  <c r="I230" i="1"/>
  <c r="J228" i="1"/>
  <c r="K230" i="1"/>
  <c r="I223" i="1"/>
  <c r="H223" i="1"/>
  <c r="K223" i="1" s="1"/>
  <c r="I222" i="1"/>
  <c r="H222" i="1"/>
  <c r="K222" i="1" s="1"/>
  <c r="I208" i="1"/>
  <c r="I216" i="1" s="1"/>
  <c r="H208" i="1"/>
  <c r="K208" i="1" s="1"/>
  <c r="K216" i="1" s="1"/>
  <c r="I203" i="1"/>
  <c r="H203" i="1"/>
  <c r="K203" i="1" s="1"/>
  <c r="I202" i="1"/>
  <c r="H202" i="1"/>
  <c r="K202" i="1" s="1"/>
  <c r="I197" i="1"/>
  <c r="I198" i="1" s="1"/>
  <c r="H197" i="1"/>
  <c r="K197" i="1" s="1"/>
  <c r="K198" i="1" s="1"/>
  <c r="I185" i="1"/>
  <c r="I188" i="1" s="1"/>
  <c r="H185" i="1"/>
  <c r="K185" i="1" s="1"/>
  <c r="K188" i="1" s="1"/>
  <c r="H171" i="1"/>
  <c r="K171" i="1" s="1"/>
  <c r="I171" i="1"/>
  <c r="H172" i="1"/>
  <c r="K172" i="1" s="1"/>
  <c r="I172" i="1"/>
  <c r="H173" i="1"/>
  <c r="K173" i="1" s="1"/>
  <c r="I173" i="1"/>
  <c r="H174" i="1"/>
  <c r="K174" i="1" s="1"/>
  <c r="I174" i="1"/>
  <c r="H175" i="1"/>
  <c r="K175" i="1" s="1"/>
  <c r="I175" i="1"/>
  <c r="I164" i="1"/>
  <c r="I165" i="1" s="1"/>
  <c r="H164" i="1"/>
  <c r="K164" i="1" s="1"/>
  <c r="K165" i="1" s="1"/>
  <c r="I159" i="1"/>
  <c r="I160" i="1" s="1"/>
  <c r="H159" i="1"/>
  <c r="K159" i="1" s="1"/>
  <c r="K160" i="1" s="1"/>
  <c r="H153" i="1"/>
  <c r="K153" i="1" s="1"/>
  <c r="I153" i="1"/>
  <c r="H154" i="1"/>
  <c r="K154" i="1" s="1"/>
  <c r="I154" i="1"/>
  <c r="I152" i="1"/>
  <c r="H152" i="1"/>
  <c r="K152" i="1" s="1"/>
  <c r="I147" i="1"/>
  <c r="H147" i="1"/>
  <c r="K147" i="1" s="1"/>
  <c r="I146" i="1"/>
  <c r="H146" i="1"/>
  <c r="K146" i="1" s="1"/>
  <c r="I141" i="1"/>
  <c r="I142" i="1" s="1"/>
  <c r="H141" i="1"/>
  <c r="K141" i="1" s="1"/>
  <c r="K142" i="1" s="1"/>
  <c r="I136" i="1"/>
  <c r="H136" i="1"/>
  <c r="K136" i="1" s="1"/>
  <c r="I135" i="1"/>
  <c r="H135" i="1"/>
  <c r="K135" i="1" s="1"/>
  <c r="I129" i="1"/>
  <c r="H129" i="1"/>
  <c r="K129" i="1" s="1"/>
  <c r="I128" i="1"/>
  <c r="H128" i="1"/>
  <c r="K128" i="1" s="1"/>
  <c r="I105" i="1"/>
  <c r="H105" i="1"/>
  <c r="K105" i="1" s="1"/>
  <c r="H89" i="1"/>
  <c r="K89" i="1" s="1"/>
  <c r="I89" i="1"/>
  <c r="H90" i="1"/>
  <c r="K90" i="1" s="1"/>
  <c r="I90" i="1"/>
  <c r="H91" i="1"/>
  <c r="K91" i="1" s="1"/>
  <c r="I91" i="1"/>
  <c r="H92" i="1"/>
  <c r="K92" i="1" s="1"/>
  <c r="I92" i="1"/>
  <c r="H93" i="1"/>
  <c r="K93" i="1" s="1"/>
  <c r="I93" i="1"/>
  <c r="I77" i="1"/>
  <c r="H77" i="1"/>
  <c r="K77" i="1" s="1"/>
  <c r="I76" i="1"/>
  <c r="H76" i="1"/>
  <c r="K76" i="1" s="1"/>
  <c r="I75" i="1"/>
  <c r="H75" i="1"/>
  <c r="K75" i="1" s="1"/>
  <c r="I74" i="1"/>
  <c r="H74" i="1"/>
  <c r="K74" i="1" s="1"/>
  <c r="I73" i="1"/>
  <c r="H73" i="1"/>
  <c r="K73" i="1" s="1"/>
  <c r="I72" i="1"/>
  <c r="H72" i="1"/>
  <c r="K72" i="1" s="1"/>
  <c r="I71" i="1"/>
  <c r="H71" i="1"/>
  <c r="K71" i="1" s="1"/>
  <c r="I70" i="1"/>
  <c r="H70" i="1"/>
  <c r="K70" i="1" s="1"/>
  <c r="I69" i="1"/>
  <c r="H69" i="1"/>
  <c r="K69" i="1" s="1"/>
  <c r="I68" i="1"/>
  <c r="H68" i="1"/>
  <c r="K68" i="1" s="1"/>
  <c r="J203" i="1" l="1"/>
  <c r="I204" i="1"/>
  <c r="J222" i="1"/>
  <c r="I224" i="1"/>
  <c r="J154" i="1"/>
  <c r="J175" i="1"/>
  <c r="J171" i="1"/>
  <c r="J152" i="1"/>
  <c r="I155" i="1"/>
  <c r="J223" i="1"/>
  <c r="J244" i="1"/>
  <c r="J236" i="1"/>
  <c r="J230" i="1"/>
  <c r="K224" i="1"/>
  <c r="J208" i="1"/>
  <c r="J216" i="1" s="1"/>
  <c r="K204" i="1"/>
  <c r="J202" i="1"/>
  <c r="J197" i="1"/>
  <c r="J198" i="1" s="1"/>
  <c r="J136" i="1"/>
  <c r="J147" i="1"/>
  <c r="K148" i="1"/>
  <c r="J153" i="1"/>
  <c r="J172" i="1"/>
  <c r="I148" i="1"/>
  <c r="J72" i="1"/>
  <c r="J74" i="1"/>
  <c r="J135" i="1"/>
  <c r="J173" i="1"/>
  <c r="I130" i="1"/>
  <c r="I137" i="1"/>
  <c r="J146" i="1"/>
  <c r="J185" i="1"/>
  <c r="J188" i="1" s="1"/>
  <c r="J174" i="1"/>
  <c r="J164" i="1"/>
  <c r="J165" i="1" s="1"/>
  <c r="J159" i="1"/>
  <c r="J160" i="1" s="1"/>
  <c r="K155" i="1"/>
  <c r="J141" i="1"/>
  <c r="J142" i="1" s="1"/>
  <c r="J70" i="1"/>
  <c r="K137" i="1"/>
  <c r="K130" i="1"/>
  <c r="J129" i="1"/>
  <c r="J128" i="1"/>
  <c r="J93" i="1"/>
  <c r="J77" i="1"/>
  <c r="J105" i="1"/>
  <c r="J73" i="1"/>
  <c r="J89" i="1"/>
  <c r="J90" i="1"/>
  <c r="J91" i="1"/>
  <c r="J69" i="1"/>
  <c r="J92" i="1"/>
  <c r="J68" i="1"/>
  <c r="J76" i="1"/>
  <c r="J71" i="1"/>
  <c r="J75" i="1"/>
  <c r="J204" i="1" l="1"/>
  <c r="J224" i="1"/>
  <c r="J137" i="1"/>
  <c r="J155" i="1"/>
  <c r="J148" i="1"/>
  <c r="J130" i="1"/>
  <c r="H27" i="1" l="1"/>
  <c r="K27" i="1" s="1"/>
  <c r="H26" i="1"/>
  <c r="K26" i="1" s="1"/>
  <c r="H25" i="1"/>
  <c r="K25" i="1" s="1"/>
  <c r="I27" i="1"/>
  <c r="I26" i="1"/>
  <c r="I25" i="1"/>
  <c r="J26" i="1" l="1"/>
  <c r="J27" i="1"/>
  <c r="J25" i="1"/>
  <c r="H24" i="1"/>
  <c r="K24" i="1" s="1"/>
  <c r="I24" i="1"/>
  <c r="H23" i="1"/>
  <c r="K23" i="1" s="1"/>
  <c r="I23" i="1"/>
  <c r="H22" i="1"/>
  <c r="K22" i="1" s="1"/>
  <c r="I22" i="1"/>
  <c r="J24" i="1" l="1"/>
  <c r="J22" i="1"/>
  <c r="J23" i="1"/>
  <c r="K106" i="1" l="1"/>
  <c r="I106" i="1"/>
  <c r="J106" i="1" l="1"/>
  <c r="I34" i="1"/>
  <c r="K34" i="1"/>
  <c r="J34" i="1" l="1"/>
  <c r="I62" i="1" l="1"/>
  <c r="H62" i="1"/>
  <c r="K62" i="1" s="1"/>
  <c r="J62" i="1" l="1"/>
  <c r="I180" i="1" l="1"/>
  <c r="H180" i="1"/>
  <c r="K180" i="1" s="1"/>
  <c r="I170" i="1"/>
  <c r="H170" i="1"/>
  <c r="K170" i="1" s="1"/>
  <c r="J180" i="1" l="1"/>
  <c r="J170" i="1"/>
  <c r="I123" i="1"/>
  <c r="H123" i="1"/>
  <c r="K123" i="1" s="1"/>
  <c r="I118" i="1"/>
  <c r="H118" i="1"/>
  <c r="K118" i="1" s="1"/>
  <c r="I117" i="1"/>
  <c r="H117" i="1"/>
  <c r="K117" i="1" s="1"/>
  <c r="I99" i="1"/>
  <c r="H99" i="1"/>
  <c r="K99" i="1" s="1"/>
  <c r="I98" i="1"/>
  <c r="H98" i="1"/>
  <c r="K98" i="1" s="1"/>
  <c r="I88" i="1"/>
  <c r="H88" i="1"/>
  <c r="K88" i="1" s="1"/>
  <c r="I83" i="1"/>
  <c r="H83" i="1"/>
  <c r="K83" i="1" s="1"/>
  <c r="I82" i="1"/>
  <c r="H82" i="1"/>
  <c r="K82" i="1" s="1"/>
  <c r="I67" i="1"/>
  <c r="H67" i="1"/>
  <c r="K67" i="1" s="1"/>
  <c r="I57" i="1"/>
  <c r="H57" i="1"/>
  <c r="K57" i="1" s="1"/>
  <c r="I50" i="1"/>
  <c r="H50" i="1"/>
  <c r="K50" i="1" s="1"/>
  <c r="I49" i="1"/>
  <c r="H49" i="1"/>
  <c r="K49" i="1" s="1"/>
  <c r="I43" i="1"/>
  <c r="I45" i="1" s="1"/>
  <c r="H43" i="1"/>
  <c r="K43" i="1" s="1"/>
  <c r="K45" i="1" s="1"/>
  <c r="I38" i="1"/>
  <c r="H38" i="1"/>
  <c r="K38" i="1" s="1"/>
  <c r="I28" i="1"/>
  <c r="H28" i="1"/>
  <c r="K28" i="1" s="1"/>
  <c r="I21" i="1"/>
  <c r="H21" i="1"/>
  <c r="K21" i="1" s="1"/>
  <c r="I20" i="1"/>
  <c r="H20" i="1"/>
  <c r="K20" i="1" s="1"/>
  <c r="I19" i="1"/>
  <c r="H19" i="1"/>
  <c r="K19" i="1" s="1"/>
  <c r="I18" i="1"/>
  <c r="H18" i="1"/>
  <c r="K18" i="1" s="1"/>
  <c r="I17" i="1"/>
  <c r="H17" i="1"/>
  <c r="K17" i="1" s="1"/>
  <c r="I16" i="1"/>
  <c r="H16" i="1"/>
  <c r="K16" i="1" s="1"/>
  <c r="I15" i="1"/>
  <c r="H15" i="1"/>
  <c r="K15" i="1" s="1"/>
  <c r="J19" i="1" l="1"/>
  <c r="K39" i="1"/>
  <c r="J123" i="1"/>
  <c r="J49" i="1"/>
  <c r="I78" i="1"/>
  <c r="I84" i="1"/>
  <c r="J83" i="1"/>
  <c r="K58" i="1"/>
  <c r="J88" i="1"/>
  <c r="K94" i="1"/>
  <c r="J15" i="1"/>
  <c r="I29" i="1"/>
  <c r="J98" i="1"/>
  <c r="I100" i="1"/>
  <c r="K119" i="1"/>
  <c r="K29" i="1"/>
  <c r="J18" i="1"/>
  <c r="J28" i="1"/>
  <c r="K100" i="1"/>
  <c r="J17" i="1"/>
  <c r="J21" i="1"/>
  <c r="J38" i="1"/>
  <c r="I39" i="1"/>
  <c r="J57" i="1"/>
  <c r="I58" i="1"/>
  <c r="I94" i="1"/>
  <c r="J118" i="1"/>
  <c r="J16" i="1"/>
  <c r="J20" i="1"/>
  <c r="J43" i="1"/>
  <c r="J45" i="1" s="1"/>
  <c r="J50" i="1"/>
  <c r="J67" i="1"/>
  <c r="K78" i="1"/>
  <c r="J82" i="1"/>
  <c r="K84" i="1"/>
  <c r="J99" i="1"/>
  <c r="J117" i="1"/>
  <c r="I119" i="1"/>
  <c r="J39" i="1" l="1"/>
  <c r="J94" i="1"/>
  <c r="J84" i="1"/>
  <c r="J58" i="1"/>
  <c r="J119" i="1"/>
  <c r="J78" i="1"/>
  <c r="J100" i="1"/>
  <c r="J29" i="1"/>
  <c r="J181" i="1" l="1"/>
  <c r="I176" i="1"/>
  <c r="J63" i="1" l="1"/>
  <c r="I51" i="1"/>
  <c r="K63" i="1"/>
  <c r="I63" i="1"/>
  <c r="J51" i="1"/>
  <c r="K51" i="1"/>
  <c r="I124" i="1"/>
  <c r="J176" i="1"/>
  <c r="K176" i="1"/>
  <c r="K181" i="1"/>
  <c r="I181" i="1"/>
  <c r="I267" i="1" s="1"/>
  <c r="I269" i="1" l="1"/>
  <c r="J124" i="1"/>
  <c r="K124" i="1"/>
  <c r="K267" i="1" s="1"/>
  <c r="J267" i="1" l="1"/>
</calcChain>
</file>

<file path=xl/sharedStrings.xml><?xml version="1.0" encoding="utf-8"?>
<sst xmlns="http://schemas.openxmlformats.org/spreadsheetml/2006/main" count="930" uniqueCount="229">
  <si>
    <t>Lp.</t>
  </si>
  <si>
    <t>Nr katalogowy  /Nazwa jak na fakturze</t>
  </si>
  <si>
    <t>jm</t>
  </si>
  <si>
    <t>Ilość</t>
  </si>
  <si>
    <t>VAT %</t>
  </si>
  <si>
    <t>Wartość netto</t>
  </si>
  <si>
    <t>Wartość VAT</t>
  </si>
  <si>
    <t>Wartość brutto</t>
  </si>
  <si>
    <t>Próbki</t>
  </si>
  <si>
    <t>szt</t>
  </si>
  <si>
    <t>RAZEM</t>
  </si>
  <si>
    <t>szt.</t>
  </si>
  <si>
    <t>op</t>
  </si>
  <si>
    <t>Razem</t>
  </si>
  <si>
    <t>zestaw</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</si>
  <si>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</si>
  <si>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</si>
  <si>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</si>
  <si>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</si>
  <si>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Blok Oper.</t>
  </si>
  <si>
    <t>Baseny jednorazowe</t>
  </si>
  <si>
    <t>Kryterium jakościowe</t>
  </si>
  <si>
    <t>1 szt.</t>
  </si>
  <si>
    <t xml:space="preserve">Pakiet 2 </t>
  </si>
  <si>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</si>
  <si>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</si>
  <si>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</si>
  <si>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</si>
  <si>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</si>
  <si>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</si>
  <si>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</si>
  <si>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Opis produktu</t>
  </si>
  <si>
    <t>Cena jednostkowa brutto</t>
  </si>
  <si>
    <t>Cena jednostkowa netto</t>
  </si>
  <si>
    <t>opak.</t>
  </si>
  <si>
    <t>Produkt zgodny z opisem - 20 pkt. Produkt niezgodny w którymkolwiek parametrze ale dopuszczony przez Zamawiającego - 0 pkt.</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</si>
  <si>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t>
  </si>
  <si>
    <t>Produkt zgodny z opisem - 20 pkt. Produkt niezgodny w którymkolwiek parametrze ale dopuszczony przez Zamawiającego - 0 pkt.                                                                                                                                                                                                                                                                                           Gramatura w obszarze wzmocnień w zakresie od 100 do 110 g/m2                                                        Zamawiający przyzna 20 pkt. za gramaturę 110 g/m²   w obszarze wzmocnień,  0 pkt. za gramaturę 100 g/m²                                                                                                                                               Gramatura obłożeń w zakresie od 50 do 55 g/m².                                                                                                                           Zamawiającyu przyzna za obłożenia o gramaturze 55 g/m2 - 20 pkt.                                                     Za obłożenia o gramaturze 50 g/m2 - 0 pkt.</t>
  </si>
  <si>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</si>
  <si>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Zamawiający przyzna punkty za: podkład 4 warstwowy - 0 pkt. za 5 warstwowy 10 pkt. za 6 warstwowy 20 pkt.</t>
  </si>
  <si>
    <t>Pakiet 3</t>
  </si>
  <si>
    <t>Podklady ginekologiczne jałowe 34cm x 9cm</t>
  </si>
  <si>
    <t>Pakowane po 5 szt. - 20 pkt.                             Pakowane po 10 szt. - 0 pkt.</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</si>
  <si>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</si>
  <si>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</si>
  <si>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</si>
  <si>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</si>
  <si>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Za wdukolorowość obręczy, zamawiający przyzna 20 pkt. Za obręcze w jednym kolorze, ale dopuszczone przez Zamawiającego - 0 pkt.</t>
  </si>
  <si>
    <t>Retraktory ran chirurgiczmych - składający się z dwóch obręczy połączonych trwałym poliuretanem, umożliwiającym 360o retrakcję. Długość lini cięcia 5 - 9 cm.</t>
  </si>
  <si>
    <t>na żadanie</t>
  </si>
  <si>
    <t>Jałowa folia osłonowa przewodów urządzeń medycznych rozmiar 12-15 cm   x   250 cm</t>
  </si>
  <si>
    <t>Szerokość  15 cm - 20 pkt.                                Szerokość &lt; 15 cm - 0 pkt.</t>
  </si>
  <si>
    <t>Pakiet 7</t>
  </si>
  <si>
    <t>Jałowa osłona na sprzęt medyczny z gumką rozm. 110 - 130cm x 110-130cm</t>
  </si>
  <si>
    <t>w rozmiarze 120 x 120 cm Zamawiający przyzna 20 pkt. za rozmiar inny ale dopuszczony przez Zamawiającego - 0 pkt.</t>
  </si>
  <si>
    <t>Pakiet 8</t>
  </si>
  <si>
    <t xml:space="preserve">Pakiet 9 </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</si>
  <si>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</si>
  <si>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</si>
  <si>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Jałowe serwetki celulozowe do osuszania rąk, rozm. 50x40 cm, pakowane a'1 szt</t>
  </si>
  <si>
    <t>Zamawiający przyzna punkty za:                     serwety w rozm. 50cm x 40cm - 20 pkt.                                                                                     serwety w rozm. 50cm x 50cm - 0 pkt.</t>
  </si>
  <si>
    <t xml:space="preserve">Sterylne serwety operacyjne z nitką radiacyjną gazowe 17 nitek 4 warstwy 75x90 cm opak.a' 1szt </t>
  </si>
  <si>
    <t>Serweta jałowa, niebieska, roz. 90cm x 80cm zapakowana w opakowanie typu blister</t>
  </si>
  <si>
    <t xml:space="preserve">Serweta jałowa,ziniebieska, z włókniny typu TMS 35g/m2,wysterylizowana parą wodną,na opakowaniu podwójna metka z nr serii,datą ważności,nazwą producenta,Roz.80cm x 45cm </t>
  </si>
  <si>
    <t>Zamawiający dopuszcza 10% tolerancję dotyczącą gramatury i rozmiaru serwety.         20 pkt. - za serwetę zgodną z opisem Zamawiającego,                                                  0 pkt. - za serwetę w ramach tolerancji i dopuszczoną przez Zamawiającego</t>
  </si>
  <si>
    <t xml:space="preserve">Serweta jałowa,niebieska,z włókniny typu TMS 35g/m2,z otworem ø 8 cm ,wysterylizowana parą wodną,na opakowaniu podwójna metka z nr serii,datą ważności,nazwą producenta,Roz.45cm x 40cm bez przylepca
</t>
  </si>
  <si>
    <t xml:space="preserve">Serweta jałowa niebieska, z włókniny typu TMS 35g/m2,z otworem ø 5cm,wysterylizowana parą wodną,na opakowaniu podwójna metka z nr serii,datą ważności,nazwą producenta,Roz.45cm x 40cm, bez przylepca
</t>
  </si>
  <si>
    <t xml:space="preserve">Serweta włókninowa, foliowana, 43g/m2 jałowa,zielona,z otworm przylepnym 8cm, wysterylizowana EO,na opakowaniu podwójna metka z nr serii,datą ważności,nazwą producenta,Roz 75cm x 45cm
</t>
  </si>
  <si>
    <t xml:space="preserve">Serweta włókninowa, foliowana, 43g/m2 jałowa,zielona,z otworm przylepnym 5cm, wysterylizowana EO,na opakowaniu podwójna metka z nr serii,datą ważności,nazwą producenta,Roz 75cm x 45cm
</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</si>
  <si>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</si>
  <si>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</si>
  <si>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</si>
  <si>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</si>
  <si>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Waga 41 g - 20 pkt.                                              Powyżej 41 g - 0 pkt.</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</si>
  <si>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</si>
  <si>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t>Waga 29 g - 20 pkt.                                              Powyżej 29 g - 0 pkt.</t>
  </si>
  <si>
    <t xml:space="preserve">Pakiet 11 </t>
  </si>
  <si>
    <t>Obszerny okrągły czepek pielęgniarski w kształcie beretu, wykonany z lekkiej przewiewnej włókniny o gramaturze 18-25 g/m²,  ściągnięty lekką nieuciskającą bezlateksową gumką. Sposób pakowania: kartoniki pakowane po 100 lub 150 szt. gwarantujące higieniczne przechowywanie i łatwe wyjmowanie.</t>
  </si>
  <si>
    <t>Gramatura 25 g/m² - 20 pkt.                                   Poniżej 25 g/m² - 0 pkt.</t>
  </si>
  <si>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20-25g/m²</t>
  </si>
  <si>
    <t>Ochraniacze foliowe na buty a '100szt</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</si>
  <si>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</si>
  <si>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</si>
  <si>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</si>
  <si>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Szerokość w części tylnej 10cm - 20 pkt.         Powyżej 10cm - 0 pkt.</t>
  </si>
  <si>
    <t>Czepek chirurgiczny, włókninowy wykonany z włókniny wiskozowej typu printbonded o gramaturze 20-25g/m², ściągnięty z tyłu gumką. Pakowany w kartonik w formie podajnika/dyspensera. Kolor niebieski, zielony , fioletowy.</t>
  </si>
  <si>
    <t>op=100 szt.</t>
  </si>
  <si>
    <t>Pakiet 12</t>
  </si>
  <si>
    <t>1 rolka</t>
  </si>
  <si>
    <t>Perforacja co 50cm - 20 pkt.                                Perforacja co 80cm - 0 pkt.</t>
  </si>
  <si>
    <t>Perforacja co 80cm - 20 pkt.                                Perforacja co 100cm - 0 pkt.</t>
  </si>
  <si>
    <t>Przescieradło ju z włókniny typu TMS, gramatura w zakresie 35-45g/m2,roz.210x160</t>
  </si>
  <si>
    <t>Gramatura 45 g/m² - 20 pkt.                                   Poniżej 45 g/m² - 0 pkt.</t>
  </si>
  <si>
    <t>Pakiet 13</t>
  </si>
  <si>
    <t>Pakiet 15</t>
  </si>
  <si>
    <t>Z perforacją - 20 pkt.                                         Bez perforacji - 0 pkt.</t>
  </si>
  <si>
    <t>Fartuch dla odwiedzajacych wykonany z włókniny poliptopylenowej, gramatura 17-25g/m2,mankiet wykończony gumką,w pasie wiazany na troki</t>
  </si>
  <si>
    <t>Fartuch jednorazowy lekarski z mankietami i z wiązaniem przy szyi. Wykonany z włókniny polipropylenowej 20-25g/m2</t>
  </si>
  <si>
    <t>Pakiet 16</t>
  </si>
  <si>
    <t>Fartuch jednorazowy urologiczny ,w części przedniej oraz przedramiona 
podfoliowane zapewniający barierowość dla płynów.</t>
  </si>
  <si>
    <t>Pakiet 17</t>
  </si>
  <si>
    <t>Fartuch jednorazowy,przedni foliowy o gram. 40-50g/m2. Pakowany po 100 szt</t>
  </si>
  <si>
    <t>Gramatura 50 g/m² - 20 pkt.                                   Poniżej 50 g/m² - 0 pkt.</t>
  </si>
  <si>
    <t>Jednorazowe spodenki dla dorosłego pacjent (uniwersalne) 
z otworem z tyłu z włókniny na najmniej 40-50g/m2 włokninowe np. Granatowe</t>
  </si>
  <si>
    <t>Pakiet 18</t>
  </si>
  <si>
    <t xml:space="preserve">Myjki jednorazowe z jednym palcem do mycia chorych </t>
  </si>
  <si>
    <t xml:space="preserve">Pościel j.u. z włókniny typu TMS 35-50g/m2 powłoka 200x150cm,poszewka 
90x75cm,prześcieradło 210x150cm </t>
  </si>
  <si>
    <t>1 kpl.</t>
  </si>
  <si>
    <t>Pakiet 19</t>
  </si>
  <si>
    <t>Zatrzaskowe mocowanie cewnika do wkłuć centralnych, przylepne</t>
  </si>
  <si>
    <t>Z klejem hipoalergicznym - 20 pkt.                     Z klejem innym dopuszczonym przez Zamawiającego - 0 pkt.</t>
  </si>
  <si>
    <t>Pakiet 20</t>
  </si>
  <si>
    <t>Jałowy zestaw do wkłucia ledźwiowego w składzie: 1 szt. serweta laminowana o gramaturze 42g/m² rozm. 75x45cm, 1 szt. serweta 2-warstwowa o gramaturze 56g/m² rozm. 50x60cm z przylepnym otworem Ø10cm, 1 szt. sztrzykawka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</si>
  <si>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</si>
  <si>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Zgodność oferowanych produktów z opisem przedmiotu zamówienia. Produkt zgodny z opisem - 20 pkt.                                                                                                                   Produkt niezgodny w którymkolwiek parametrze ale dopuszczony przez Zamawiającego - 0 pkt.</t>
  </si>
  <si>
    <t>Pakiet 21</t>
  </si>
  <si>
    <t>Miski nerkowate jednorazowe, długość w zakresie 14-18cm</t>
  </si>
  <si>
    <t>Długość 14cm - 20 pkt.                                       Powyżej 14cm - 0 pkt.</t>
  </si>
  <si>
    <t>Wkład jednorazowy do basenu. Kompatybilny z basenem płaskim o pojemności 2000 ml produkcji firmy ROW-LAM, który Zamawiający posiada</t>
  </si>
  <si>
    <t>Pakiet 22</t>
  </si>
  <si>
    <t>Zestaw do biopsji aspiracyjnej macicy. Skład zestawu: pipeta zakończona łyżeczką o możliwości łyżeczkowania jamy macicy, średnica pipety 4 mm, strzykawka 10-20 ml z zabezpieczeniem cofania się tłoka, pojemnik na materiał histopatologiczny</t>
  </si>
  <si>
    <t>Strzykawka 10ml - 20 pkt.                                    Strzykawka 20 ml - 0 pkt.</t>
  </si>
  <si>
    <t>1 zestaw</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</si>
  <si>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</si>
  <si>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</si>
  <si>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5ml - 20 pkt.                                    Strzykawka 10 ml - 0 pkt.</t>
  </si>
  <si>
    <t>Pakiet 24</t>
  </si>
  <si>
    <t>Przepływ 120 ml/min. - 0 pkt.                                       Powyżej 120 ml/min. - 20 pkt.</t>
  </si>
  <si>
    <t>Pakiet 25</t>
  </si>
  <si>
    <t>Kaniula dotętnicza 20G x 45mm z zaworem odcinającym, zapobiegającym wstecznemu wypływowi krwi, sterylne, pojedyńczo pakowane, bez lateksu, bez PVC, elastyczny cewnik kaniuli. Czas utrzymania kaniuli w tętnicy (min. 3 dni) bez przeciekania krwii.</t>
  </si>
  <si>
    <t>Zgodne z opisem zamawiającego - 20 pkt.                                                                inne dopuszczone przez Zamawiającego - 0 pkt.</t>
  </si>
  <si>
    <t>Pakiet 26</t>
  </si>
  <si>
    <t>Podkład z możliwośćią przenoszenia pacjenta o wadze do 150 kg z wkładem chłonnym zawierającym superabsorbent, umożliwiający trwałe zatrzymanie płynu w rdzeniu, rozm. 210x80cm, wkład chłonny 200x60cm, redukujący zapach, zapewniający trwałe zatrzymanie bakteri MRSA, E.coli</t>
  </si>
  <si>
    <t>Zamawiający dopuszcza 10% tolerancję dotyczącą rozmiaru podkładu.                        20 pkt. - za podkład zgodny z opisem Zamawiającego,                                                  0 pkt. - za podkład w ramach tolerancji i dopuszczony przez Zamawiającego</t>
  </si>
  <si>
    <t>Pakiet 27</t>
  </si>
  <si>
    <t>Pakiet 28</t>
  </si>
  <si>
    <t xml:space="preserve">Zestaw cewnika dializacyjnego o składzie:
cewnik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</si>
  <si>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Pakiet 29</t>
  </si>
  <si>
    <t>długość 23 cm - 10 pkt
długość 24 cm - 0 pkt</t>
  </si>
  <si>
    <t>na żądanie</t>
  </si>
  <si>
    <t>Pakiet 30</t>
  </si>
  <si>
    <t xml:space="preserve">Zestaw do szynowania moczowodu typ D-J niesterowalny soft. W skład zestawu wchodzą : cewnik otwarty od strony pęcherza CH 4,7; atramautyczna pętla pęcherzowa, drenaż max. 6 miesięcy, wykonany z poliuretanu alifatycznego, widocznych w promieniach RTG. Długość 28 cm, popychacz dł. 70 cm, prowadnik powleczony teflonem dł. 120-125cm, zacisk </t>
  </si>
  <si>
    <t>Cewnik moczowodowy z zaokrąglonym końcem otwartym, prosty, dł. 70cm, średnica 4 Ch, mandryn</t>
  </si>
  <si>
    <t>Pakiet 31</t>
  </si>
  <si>
    <t>Pakiet 32</t>
  </si>
  <si>
    <t>Infusomat dren do pomp nutrition</t>
  </si>
  <si>
    <t xml:space="preserve">Infusomat dren do pomp standard </t>
  </si>
  <si>
    <t>Pakiet 33</t>
  </si>
  <si>
    <t>Pakiet 34</t>
  </si>
  <si>
    <t xml:space="preserve">Cewnik do żył centralnych, poliuretanowy, 2-światłowy(16 G/16G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</si>
  <si>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dlugości 50 cm, średnicy 0,89 mm. Z zastawkami dostepu bezigłowego do poszczegolnych świateł cewnika, z dwupunktowym systemem(stałe i ruchome skrzydełko) mocowania cewnika do skóry oraz przezroczystym drenikiem z zaciskiem ślizgowym.  W zestawie igła Seldingera 18G x 70 mm, rozszerzadło   oraz kabelek umożliwiający                                                                                                                                                                           identyfikację położenia cewnika w naczyniu za pomocą odczytu  EKG. </t>
  </si>
  <si>
    <t>Opaska do rurek tracheostomijnych niebieska</t>
  </si>
  <si>
    <t>Pakiet 35</t>
  </si>
  <si>
    <t>Pakiet 36</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</si>
  <si>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</si>
  <si>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</si>
  <si>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</si>
  <si>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 xml:space="preserve">Włókno laserowe 365um, do zastosowania z laserem CALCULASE II, który Zamawiający posiada lub równoważne, wielorazowe, dł. 300 cm sterylne , </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</si>
  <si>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</si>
  <si>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</si>
  <si>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</si>
  <si>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</si>
  <si>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</si>
  <si>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</si>
  <si>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</si>
  <si>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</si>
  <si>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</si>
  <si>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Z etykietą do opisu - 20 pkt.                              Bez etykiety - 0 pkt.</t>
  </si>
  <si>
    <t>Długość 125 cm -20 pkt.    Poniżej 125 cm - 0 pkt.</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</si>
  <si>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</si>
  <si>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Długości trzonu 36 cm - 20 pkt.                       Długość powyżej 36 cm - 0 pkt.</t>
  </si>
  <si>
    <t xml:space="preserve">Włókno laserowe 600um, do zastosowania z laserem CALCULASE II, który Zamawiający posiada lub równoważne, wielorazowe, dł. od min.  300 do max. 320 cm, sterylne , </t>
  </si>
  <si>
    <t>Długość włókna 300 cm - 20 pkt.                  Długość włókna powyżej 300 cm - 0 pkt</t>
  </si>
  <si>
    <t>Pakiet 37</t>
  </si>
  <si>
    <t>Podkłady medyczne celuloza, białe, rolka (np. WC-18) 2 warstwowe wym. 59-60x80 /rolki/; z perforacją lub bez perforacji</t>
  </si>
  <si>
    <t>Z klapką zakrywającą - 20 pkt.    Bez klapki zakrywającej - 0 pkt.</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</si>
  <si>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</si>
  <si>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</si>
  <si>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Długość wkłucia tętniczego 20 cm - 20 pkt.   Długość wkłucia poniżej 20 cm - 0 pkt.</t>
  </si>
  <si>
    <t>1 szt</t>
  </si>
  <si>
    <t>Długość cewnika 100 cm - 20 pkt.   Poniżej 100 cm - 0 pkt.</t>
  </si>
  <si>
    <t>Koszula dla położnic wykonana z włókniny SMS o gramaturze max 35 g/m2, z krótkim rekawem w kolorze niebieskim, wycięciem przy szyji w Y umożliwiajace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</si>
  <si>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ok..80 cm x 90 cm</t>
  </si>
  <si>
    <r>
      <t xml:space="preserve">Zestaw do ciągłych znieczuleń zewnątrzoponowych zawierający: cewnik wykonany z poliamidu dł. w zakresie 80-100 cm, czytelne znaczniki długości, całkowicie wtopione w materiał cwnika,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objetość wypełnienia 0,45 ml, wytrzymałość ciśnieniowa do 7 bar</t>
    </r>
  </si>
  <si>
    <t xml:space="preserve">Kaniula donosowa dla dorosłych (S, M, L ) i dzieci powyżej 22 kg (S, M)
Przeznaczone do współpracy z układem oddechowym opisanym w poz. nr 2
</t>
  </si>
  <si>
    <t>Interfejs do tracheostomii przeznaczony do współpracy z układem oddechowym opisanym w poz. nr 2</t>
  </si>
  <si>
    <t>Załącznik nr 5 do SIWZ</t>
  </si>
  <si>
    <t>Opis wymagań  minimalnych i ilość przewidywanego zużycia w okresie 12 miesięcy</t>
  </si>
  <si>
    <t xml:space="preserve">Nożyczki do episiotomi 
Braun-Stadler 14,5 cm lub równoważne, sterylne jednorazowe narzędzia chirurgiczne wykonane ze stali. Symbol graficzny - do jednorazowego użycia, zgodnie z normą EN 980 umieszczony w sposób trwały na obu stronach narzędzia. Wyr ób zgodny z Dyrektywą UE 93/42/EWG. Wyrób medyczny klasa I reguła 6 </t>
  </si>
  <si>
    <t>Gramatura powyżej 25 g/m² - 20 pkt.                                   Poniżej 25 g/m² - 0 pkt.</t>
  </si>
  <si>
    <t>Absorbac. Jednorazowe jałowe narzędzie przeznaczone do mocowania siatek, o długości trzonu 36 cm i średnicy 5 mm, z 30 niewchłanialnymi, polimerowymi wkrętami o wielkości 5,1 mm. Trzon narzędzia musi posiadać możliwość odkręcenia podczas zabiegu wkrętek przymocowanych w niewłaściwym miejscu</t>
  </si>
  <si>
    <t>opak.= 25 szt.</t>
  </si>
  <si>
    <t>Sprawa P/3/01/2019/SJU-OBŁ</t>
  </si>
  <si>
    <r>
      <rPr>
        <b/>
        <sz val="9"/>
        <rFont val="Arial"/>
        <family val="2"/>
      </rPr>
      <t xml:space="preserve">UWAGA! </t>
    </r>
    <r>
      <rPr>
        <sz val="9"/>
        <rFont val="Arial"/>
        <family val="2"/>
      </rPr>
      <t>Zamawiający oceni wg przedstawionego w ofercie opisu (folder, karta katalogowa). Zamawiający nie wymaga dostarczenia próbek wraz z ofertą.  Zamawiający zastrzega sobie prawo wezwania oferenta do dostarczenia próbek na żądanie w wyznaczonym terminie</t>
    </r>
  </si>
  <si>
    <t>Pakiet 1 - Pojemniki na odpoady medyczne laboratoryjne</t>
  </si>
  <si>
    <t>Pojemnik na odpady medyczne laboratoryjne o pojemności 0,7 litra, kształt prostopadłościanu o wymiarach: wysokość 12 +/-2 cm, szerokość 10 cm +/-2 cm, głębokość 5 cm +/-1 cm</t>
  </si>
  <si>
    <t>Pojemnik na odpady medyczne laboratoryjne o pojemności w zakresie od 2,5 do 3,5 litra, kształt prostopadłościanu lub walca o wymiarach: wysokość  w zakresie od min. 25 do max. 30 cm, szerokość, głębokość, średnica w zakresie od min. 12 cm do max. 15 cm</t>
  </si>
  <si>
    <t>Wymiary 12 x 10 x 5 cm - 20 pkt. Wymiary inne niż 12 x 10 x 5 cm ale w granicach tolerancji - 0 pkt.</t>
  </si>
  <si>
    <t>Pakiet 14</t>
  </si>
  <si>
    <t>Zestaw do odsysania pola operacyjnego - ortopedyczny ,(dren 230-250 cm, CH30 - średnica zewnętrzna 10,10mm, średnica wewnętrzna 6,4 mm + końcówka długości 23cm średnica zewnętrzna 8,1mm, średnica wewnętrzna 5,7mm + filtr o długości 12,3 cm średnica filtra 1,6 cm) z dodatkowym filtrem. Sterylny, pakowany podwójnie (opakowanie: zewnętrzne papier/folia i  wewnętrzne papier/folia).</t>
  </si>
  <si>
    <t>Wymienne końcówki do zestawu do odsysania pola operacyjnego - ortopedycznego. Ergonomiczny uchwyt zapewniający kontrolę użytkowania, krzyżowa perforacja filtra zatrzymująca fragmenty kości, cement i skrzepy krwi. Końcówka CH 25 - średnica wewnętrzna 5,70 mm zewnętrzna 8,10mm, o długości 23-25cm posiadająca 2 otwory boczne. Długość filtra 12,3 cm, średnica filtra 1,6cm. Sterylna, pakowane podwójnie (opakowanie zewnętrzne papier/folia i wewnętrzne papier/folia). Kompatybilna z zestawem ortopedycznym do odsysania pola operacyjnego.</t>
  </si>
  <si>
    <t>dren o długości  230cm - 0 pkt.                         dren o długości 240cm - 10 pkt.                        dren o długości 250cm - 20 pkt.</t>
  </si>
  <si>
    <t>długość końcówki 23cm - 20 pkt.                      długość końcówki 24cm - 10 pkt.                      długość końcówki 25cm - 0 pkt.</t>
  </si>
  <si>
    <t>Kaniula G 16 1,7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170-180 ml/min.</t>
  </si>
  <si>
    <t>Kaniula G 17 1,4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120-125 ml/min.</t>
  </si>
  <si>
    <t>Kaniula G 18 1,2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75-80 ml/min.</t>
  </si>
  <si>
    <t>Kaniula G 20 1,0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50-54 ml/min.</t>
  </si>
  <si>
    <t>Kaniula G 22 0,8 x 25mm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28-31 ml/min.</t>
  </si>
  <si>
    <t>Koreczki do kaniul luer-lock jednorazowego użytku, sterylne, niepirogenne. Pakowane po 1 szt. Opakowanie posiada duży znacznik otwarcia na całej szerokości. Sposób pakowania umożliwia aseptyczne wyjęcie koreczka z opakowania. Trzpień wewnętrzny położony poniżej krawędzi korka.</t>
  </si>
  <si>
    <t>Przepływ 170 ml/min. - 0 pkt.                                       Powyżej 170 ml/min. - 20 pkt.</t>
  </si>
  <si>
    <t>Przepływ 75 ml/min. - 0 pkt.                                       Powyżej 75 ml/min. - 20 pkt.</t>
  </si>
  <si>
    <t>Przepływ 50 ml/min. - 0 pkt.                                       Powyżej 50 ml/min. - 20 pkt.</t>
  </si>
  <si>
    <t>Przepływ 28 ml/min. - 0 pkt.                                       Powyżej 28 ml/min. - 20 pkt.</t>
  </si>
  <si>
    <t>System do kontrolowanej zbiórki stolca wykorzystujący technologię super-absorbentu zawierający silikonowy cewnik z pierścieniem uszczelniającym o pojemności 45-55 ml, znacznik pozycyjny widoczny w badaniu RTG, część cewnika mająca bezpośredni kontakt z ciałem pacjenta wykonana z materiału o zwiększonym poślizgu po kontakcie z cieczą, port irygacyjny(oznaczony kolorem), port do pobierania próbek na drenie z silikonowym zabezpieczeniem klapką, cewnik przezierny dla promieni rtg o długości 160 cm+/-5 cm min., czas użytkowania 29 dni,  wszystkie elementy trwale ze sobą połączone, bez lateksu, min. 3 worki o pojemności ml z wkładką z super-absorbentu, wykonanego z poliakrylanu sodu oraz filtra/wentyla dezodoryzującego, podstawa do montowania do łóżka z nadającym się do czyszczenia plastikowym paskiem oraz centralną rurą obrotową, w opakowaniu zbiorczym strzykawka 3-częściowa z gumowym tłokiem o pojemności 45 ml , zacisk irygacyjny, instrukcja obsługi w języku polskim</t>
  </si>
  <si>
    <t>Pojemność pierścienia uszczelniającego 45 ml - 20 pkt., Powyżej 45 ml - 0 pkt.</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</si>
  <si>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150 x 240 cm 1 x osłona na kończynę 25 x 80 cm 1x taśma samoprzylepna 10 x 50 cm 1 x ręcznik celulozowy 33 x 33 cm, 1 x uchwyt velcro 2 x 23 cm, 2 x opaska elastyczna 4 x 15 cm</t>
  </si>
  <si>
    <r>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t>
    </r>
    <r>
      <rPr>
        <sz val="9"/>
        <rFont val="Calibri"/>
        <family val="2"/>
        <charset val="238"/>
      </rPr>
      <t>₂</t>
    </r>
    <r>
      <rPr>
        <sz val="9"/>
        <rFont val="Arial"/>
        <family val="2"/>
      </rPr>
      <t>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r>
  </si>
  <si>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1x obłożenie stolika Mayo, złożone teleskopowo 80 x 145 cm (wzmocnienie 60 x 80 cm)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</si>
  <si>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25 x 10 cm
2 x fartuch chirurgiczny rozm, M                                                                                                                                2 x fartuch chirurgiczny rozm. L                                                                                                                                                          1 x serweta włóknionowa dla noworodka 87 x 90 cm                                                                 1x uchwyt velcro 2 x 23                                                                                                                       1x kieszeń przylepna , 2 sekcje 43 x 38
</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</si>
  <si>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2 x fartuch chirurgiczny Foliodress Protect rozm. XL                                                                    1 x fartuch Standard rozm. M
</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</si>
  <si>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                                                                                                       1 x uchwyt velcro 2 x 23 cm                                                                                                                 1 x fartuch chirurgiczny Foliodres Protect rozm. M                                                                         3 x fartuch chirurgiczny Foliodress Protect Standard rozm. L</t>
  </si>
  <si>
    <t>Wkład kleszczy chwytających, atraumatycznych, fenestracyjnych, jedna bransza ruchoma, długość bransz 26mm</t>
  </si>
  <si>
    <t>Wkład kleszczy chwytających, atraumatycnych, fenestracyjnych, obie bransze ruchome, długość bransz 24 mm</t>
  </si>
  <si>
    <t>Tubus monopolarny, do narzędzi laparoskopowych z przyłączem typu luer-lock do przepłukiwania, długość 36cm, średnica 5mm</t>
  </si>
  <si>
    <t>Dren ssący, dwuczęściowy, silikonowy, nadający się do sterylizacji parowej, do zastosowania z pompami firmy KARL STORZ, który Zamawiający posiada.</t>
  </si>
  <si>
    <t>Dren płuczący, dwuczęściowy, silikonowy, nadający się do sterylizacji parowej, do zastosowania z pompami firmy KARL STORZ, które Zamawiający posiada.</t>
  </si>
  <si>
    <t>Dren insuflacyjny CO2, wielorazowy, silikonowy, do zastosowania z insuflatorem Electronic Endoflator firmy KARL STORZ, który Zamawiający posiada.</t>
  </si>
  <si>
    <t xml:space="preserve">Zestaw do oddychania ogrzewanym powietrzem dla dorosłych i dzieci o wadze powyżej 22 kg, z samonapełniającą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</si>
  <si>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Długość zestawu 175 cm - 20 pkt.                 Długość zestawu poniżej 175 cm - 0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</si>
</sst>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0.00_ ;[Red]\-#,##0.00,"/>
    <numFmt numFmtId="165" formatCode="#,##0_ ;[Red]\-#,##0,"/>
    <numFmt numFmtId="166" formatCode="#,###.00"/>
    <numFmt numFmtId="167" formatCode="[$-415]General"/>
    <numFmt numFmtId="168" formatCode="[$-415]#,##0"/>
    <numFmt numFmtId="169" formatCode="[$-415]#,##0.00"/>
    <numFmt numFmtId="170" formatCode="&quot; &quot;#,##0.00&quot;      &quot;;&quot;-&quot;#,##0.00&quot;      &quot;;&quot; -&quot;#&quot;      &quot;;@&quot; &quot;"/>
    <numFmt numFmtId="171" formatCode="#,##0.00&quot; &quot;;[Red]&quot;-&quot;#,##0.00,"/>
    <numFmt numFmtId="172" formatCode="[$-415]0%"/>
  </numFmts>
  <fonts count="27"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9"/>
      <name val="Calibri"/>
      <family val="2"/>
      <charset val="238"/>
    </font>
    <font>
      <b/>
      <sz val="8"/>
      <name val="Arial"/>
      <family val="2"/>
      <charset val="238"/>
    </font>
    <font>
      <sz val="10"/>
      <color rgb="FFFF0000"/>
      <name val="Arial"/>
      <family val="2"/>
    </font>
    <font>
      <sz val="9"/>
      <color rgb="FFFF0000"/>
      <name val="Arial"/>
      <family val="2"/>
    </font>
    <font>
      <b/>
      <sz val="8"/>
      <color rgb="FFFF0000"/>
      <name val="Arial"/>
      <family val="2"/>
      <charset val="238"/>
    </font>
    <font>
      <sz val="10"/>
      <color theme="1"/>
      <name val="Arial"/>
      <family val="2"/>
      <charset val="238"/>
    </font>
    <font>
      <sz val="9"/>
      <color theme="1"/>
      <name val="Arial"/>
      <family val="2"/>
      <charset val="238"/>
    </font>
    <font>
      <sz val="8"/>
      <color theme="1"/>
      <name val="Arial"/>
      <family val="2"/>
      <charset val="238"/>
    </font>
    <font>
      <b/>
      <sz val="9"/>
      <color theme="1"/>
      <name val="Arial"/>
      <family val="2"/>
      <charset val="238"/>
    </font>
    <font>
      <b/>
      <sz val="8"/>
      <color theme="1"/>
      <name val="Arial"/>
      <family val="2"/>
      <charset val="238"/>
    </font>
    <font>
      <b/>
      <sz val="10"/>
      <color theme="1"/>
      <name val="Arial"/>
      <family val="2"/>
      <charset val="238"/>
    </font>
    <font>
      <i/>
      <sz val="9"/>
      <name val="Arial"/>
      <family val="2"/>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rgb="FFCCFFCC"/>
        <bgColor rgb="FFCCFFCC"/>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1" fillId="0" borderId="0"/>
    <xf numFmtId="0" fontId="14" fillId="0" borderId="0"/>
    <xf numFmtId="0" fontId="12" fillId="0" borderId="0"/>
    <xf numFmtId="0" fontId="12" fillId="0" borderId="0"/>
    <xf numFmtId="167" fontId="20" fillId="0" borderId="0"/>
    <xf numFmtId="170" fontId="20" fillId="0" borderId="0"/>
    <xf numFmtId="172" fontId="20" fillId="0" borderId="0"/>
  </cellStyleXfs>
  <cellXfs count="344">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9" fontId="7" fillId="0" borderId="1" xfId="0" applyNumberFormat="1"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0" fontId="5" fillId="0" borderId="0" xfId="0" applyFont="1" applyFill="1" applyBorder="1" applyAlignment="1">
      <alignment wrapText="1"/>
    </xf>
    <xf numFmtId="4" fontId="4" fillId="0" borderId="7"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9" fillId="0" borderId="1" xfId="0" applyFont="1" applyBorder="1" applyAlignment="1">
      <alignment vertical="center" wrapText="1"/>
    </xf>
    <xf numFmtId="0" fontId="3" fillId="0" borderId="0" xfId="0" applyFont="1" applyFill="1" applyBorder="1"/>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0" fontId="7" fillId="0" borderId="2" xfId="0" applyFont="1" applyFill="1" applyBorder="1"/>
    <xf numFmtId="0" fontId="7" fillId="0" borderId="1" xfId="4"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7" fillId="0" borderId="3" xfId="0" applyFont="1" applyFill="1" applyBorder="1" applyAlignment="1">
      <alignment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4" applyFont="1" applyFill="1" applyBorder="1" applyAlignment="1">
      <alignment horizontal="center" vertical="center" wrapText="1"/>
    </xf>
    <xf numFmtId="9" fontId="7" fillId="0" borderId="1" xfId="3"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Fill="1" applyBorder="1" applyAlignment="1">
      <alignment vertical="center" wrapText="1"/>
    </xf>
    <xf numFmtId="4" fontId="6" fillId="0" borderId="7"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7" fillId="0" borderId="1" xfId="0" applyFont="1" applyBorder="1" applyAlignment="1">
      <alignment vertical="center"/>
    </xf>
    <xf numFmtId="0" fontId="3" fillId="0" borderId="7" xfId="0" applyFont="1" applyBorder="1"/>
    <xf numFmtId="9" fontId="3" fillId="0" borderId="7" xfId="0" applyNumberFormat="1" applyFont="1" applyBorder="1"/>
    <xf numFmtId="4" fontId="4" fillId="0" borderId="1" xfId="1" applyNumberFormat="1" applyFont="1" applyFill="1" applyBorder="1" applyAlignment="1" applyProtection="1">
      <alignment vertical="center"/>
    </xf>
    <xf numFmtId="4" fontId="3" fillId="0" borderId="0" xfId="0" applyNumberFormat="1" applyFont="1" applyBorder="1"/>
    <xf numFmtId="0" fontId="3" fillId="0" borderId="10" xfId="0" applyFont="1" applyBorder="1"/>
    <xf numFmtId="0" fontId="3" fillId="0" borderId="11" xfId="0" applyFont="1" applyBorder="1"/>
    <xf numFmtId="4" fontId="3" fillId="0" borderId="11" xfId="0" applyNumberFormat="1" applyFont="1" applyBorder="1"/>
    <xf numFmtId="0" fontId="3" fillId="0" borderId="1" xfId="0" applyFont="1" applyBorder="1"/>
    <xf numFmtId="4" fontId="3" fillId="0" borderId="7"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0" fontId="7" fillId="0" borderId="1" xfId="4" applyFont="1" applyFill="1" applyBorder="1" applyAlignment="1">
      <alignment wrapText="1"/>
    </xf>
    <xf numFmtId="0" fontId="5" fillId="0" borderId="1"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3" fillId="0" borderId="0" xfId="0" applyFont="1" applyFill="1" applyBorder="1" applyAlignment="1">
      <alignment vertical="center" wrapText="1"/>
    </xf>
    <xf numFmtId="0" fontId="7" fillId="0" borderId="0" xfId="0" applyFont="1" applyFill="1" applyBorder="1" applyAlignment="1">
      <alignment vertical="center"/>
    </xf>
    <xf numFmtId="3" fontId="7" fillId="0" borderId="1" xfId="0" applyNumberFormat="1" applyFont="1" applyFill="1" applyBorder="1" applyAlignment="1" applyProtection="1">
      <alignment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0" xfId="0" applyFont="1" applyBorder="1" applyAlignment="1">
      <alignment wrapText="1"/>
    </xf>
    <xf numFmtId="0" fontId="7" fillId="0" borderId="5" xfId="0" applyFont="1" applyBorder="1" applyAlignment="1">
      <alignment vertical="center" wrapText="1"/>
    </xf>
    <xf numFmtId="4" fontId="10" fillId="0" borderId="0" xfId="0" applyNumberFormat="1" applyFont="1" applyFill="1" applyBorder="1" applyAlignment="1">
      <alignment horizontal="center" vertical="center"/>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4" fontId="10" fillId="0" borderId="0" xfId="0" applyNumberFormat="1" applyFont="1"/>
    <xf numFmtId="4" fontId="4" fillId="0" borderId="0" xfId="0" applyNumberFormat="1" applyFont="1" applyFill="1" applyBorder="1" applyAlignment="1">
      <alignment horizontal="center" vertical="center"/>
    </xf>
    <xf numFmtId="0" fontId="3" fillId="0" borderId="1" xfId="0" applyFont="1" applyBorder="1" applyAlignment="1">
      <alignment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3" fillId="0" borderId="15" xfId="0" applyFont="1" applyBorder="1" applyAlignment="1">
      <alignment wrapText="1"/>
    </xf>
    <xf numFmtId="166" fontId="3" fillId="0" borderId="1" xfId="1" applyNumberFormat="1" applyFont="1" applyFill="1" applyBorder="1" applyAlignment="1" applyProtection="1">
      <alignment vertical="center"/>
    </xf>
    <xf numFmtId="0" fontId="9" fillId="0" borderId="0" xfId="0" applyFont="1" applyBorder="1" applyAlignment="1">
      <alignment vertical="center" wrapText="1"/>
    </xf>
    <xf numFmtId="0" fontId="7" fillId="0" borderId="2" xfId="0" applyFont="1" applyFill="1" applyBorder="1" applyAlignment="1">
      <alignment vertical="center"/>
    </xf>
    <xf numFmtId="3" fontId="7" fillId="0" borderId="1" xfId="0" applyNumberFormat="1" applyFont="1" applyFill="1" applyBorder="1" applyAlignment="1" applyProtection="1">
      <alignment vertical="center" wrapText="1"/>
    </xf>
    <xf numFmtId="4" fontId="3" fillId="0" borderId="1" xfId="1" applyNumberFormat="1" applyFont="1" applyFill="1" applyBorder="1" applyAlignment="1" applyProtection="1">
      <alignment vertical="center"/>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9" fontId="7" fillId="0" borderId="1" xfId="1" applyNumberFormat="1" applyFont="1" applyFill="1" applyBorder="1" applyAlignment="1" applyProtection="1">
      <alignment vertical="center"/>
    </xf>
    <xf numFmtId="4" fontId="4" fillId="0" borderId="1" xfId="1" applyNumberFormat="1" applyFont="1" applyFill="1" applyBorder="1" applyAlignment="1" applyProtection="1"/>
    <xf numFmtId="4" fontId="4" fillId="0" borderId="10" xfId="1" applyNumberFormat="1" applyFont="1" applyFill="1" applyBorder="1" applyAlignment="1" applyProtection="1">
      <alignment horizontal="center"/>
    </xf>
    <xf numFmtId="4" fontId="4" fillId="0" borderId="10" xfId="0" applyNumberFormat="1" applyFont="1" applyFill="1" applyBorder="1" applyAlignment="1">
      <alignment horizontal="center"/>
    </xf>
    <xf numFmtId="9" fontId="7" fillId="0" borderId="0"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4" fontId="10" fillId="0" borderId="1" xfId="0" applyNumberFormat="1" applyFont="1" applyFill="1" applyBorder="1" applyAlignment="1" applyProtection="1">
      <alignment vertical="center" wrapText="1"/>
    </xf>
    <xf numFmtId="4" fontId="10" fillId="0" borderId="0" xfId="0" applyNumberFormat="1" applyFont="1" applyFill="1" applyBorder="1" applyAlignment="1">
      <alignment horizontal="center"/>
    </xf>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8" fillId="0"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8" fillId="0" borderId="0" xfId="4" applyFont="1" applyFill="1" applyBorder="1" applyAlignment="1">
      <alignment wrapText="1"/>
    </xf>
    <xf numFmtId="0" fontId="8" fillId="0" borderId="0" xfId="0" applyFont="1" applyBorder="1"/>
    <xf numFmtId="0" fontId="8" fillId="0" borderId="0" xfId="0" applyFont="1" applyFill="1" applyBorder="1" applyAlignment="1">
      <alignment wrapText="1"/>
    </xf>
    <xf numFmtId="0" fontId="7" fillId="0" borderId="7" xfId="0" applyFont="1" applyBorder="1"/>
    <xf numFmtId="0" fontId="7" fillId="0" borderId="1" xfId="0" applyFont="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vertical="top" wrapText="1"/>
    </xf>
    <xf numFmtId="0" fontId="13"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1"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4" fillId="0" borderId="10"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4" fontId="7" fillId="0" borderId="5"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4" fillId="0" borderId="15" xfId="0" applyNumberFormat="1" applyFont="1" applyFill="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7" fillId="0" borderId="0"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3" fillId="0" borderId="1" xfId="0" applyFont="1" applyBorder="1" applyAlignment="1">
      <alignment horizontal="left" vertical="center"/>
    </xf>
    <xf numFmtId="3" fontId="3" fillId="0" borderId="1" xfId="0" applyNumberFormat="1" applyFont="1" applyFill="1" applyBorder="1" applyAlignment="1" applyProtection="1">
      <alignment horizontal="left" vertical="center" wrapText="1"/>
    </xf>
    <xf numFmtId="0" fontId="7" fillId="0" borderId="0" xfId="0" applyFont="1" applyAlignment="1">
      <alignment horizontal="center" vertical="center"/>
    </xf>
    <xf numFmtId="166" fontId="7" fillId="0" borderId="4" xfId="1" applyNumberFormat="1" applyFont="1" applyFill="1" applyBorder="1" applyAlignment="1" applyProtection="1">
      <alignment horizontal="center" vertical="center"/>
    </xf>
    <xf numFmtId="166" fontId="7" fillId="0" borderId="8" xfId="1" applyNumberFormat="1" applyFont="1" applyFill="1" applyBorder="1" applyAlignment="1" applyProtection="1">
      <alignment horizontal="center" vertical="center"/>
    </xf>
    <xf numFmtId="166" fontId="7" fillId="0" borderId="1" xfId="1" applyNumberFormat="1" applyFont="1" applyFill="1" applyBorder="1" applyAlignment="1" applyProtection="1">
      <alignment horizontal="center" vertical="center"/>
    </xf>
    <xf numFmtId="166" fontId="7" fillId="0" borderId="0"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vertical="center"/>
    </xf>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1" xfId="0" applyNumberFormat="1" applyFont="1" applyFill="1" applyBorder="1" applyAlignment="1">
      <alignment horizontal="right" vertical="center"/>
    </xf>
    <xf numFmtId="3" fontId="7" fillId="0" borderId="0" xfId="0" applyNumberFormat="1" applyFont="1" applyAlignment="1">
      <alignment vertical="center"/>
    </xf>
    <xf numFmtId="3" fontId="5" fillId="0" borderId="0"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0" xfId="0" applyNumberFormat="1" applyFont="1"/>
    <xf numFmtId="3" fontId="7" fillId="0" borderId="1" xfId="0" applyNumberFormat="1" applyFont="1" applyBorder="1" applyAlignment="1">
      <alignment vertical="center"/>
    </xf>
    <xf numFmtId="3" fontId="7" fillId="0" borderId="4" xfId="1" applyNumberFormat="1" applyFont="1" applyFill="1" applyBorder="1" applyAlignment="1" applyProtection="1">
      <alignment vertical="center"/>
    </xf>
    <xf numFmtId="3" fontId="3" fillId="0" borderId="7" xfId="0" applyNumberFormat="1" applyFont="1" applyBorder="1"/>
    <xf numFmtId="3" fontId="3" fillId="0" borderId="11" xfId="0" applyNumberFormat="1" applyFont="1" applyBorder="1"/>
    <xf numFmtId="3" fontId="7" fillId="0" borderId="8" xfId="1" applyNumberFormat="1" applyFont="1" applyFill="1" applyBorder="1" applyAlignment="1" applyProtection="1">
      <alignment vertical="center"/>
    </xf>
    <xf numFmtId="3" fontId="7" fillId="0" borderId="1" xfId="1" applyNumberFormat="1" applyFont="1" applyFill="1" applyBorder="1" applyAlignment="1" applyProtection="1">
      <alignment vertical="center"/>
    </xf>
    <xf numFmtId="3" fontId="7" fillId="0" borderId="0" xfId="1" applyNumberFormat="1" applyFont="1" applyFill="1" applyBorder="1" applyAlignment="1" applyProtection="1">
      <alignment vertical="center"/>
    </xf>
    <xf numFmtId="3" fontId="7" fillId="0" borderId="5" xfId="1" applyNumberFormat="1" applyFont="1" applyFill="1" applyBorder="1" applyAlignment="1" applyProtection="1">
      <alignment vertical="center"/>
    </xf>
    <xf numFmtId="3" fontId="7" fillId="0" borderId="0" xfId="0" applyNumberFormat="1" applyFont="1" applyBorder="1"/>
    <xf numFmtId="3" fontId="5" fillId="0" borderId="1"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166" fontId="4" fillId="0" borderId="1" xfId="1" applyNumberFormat="1" applyFont="1" applyFill="1" applyBorder="1" applyAlignment="1" applyProtection="1"/>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vertical="center"/>
    </xf>
    <xf numFmtId="0" fontId="7" fillId="0" borderId="14" xfId="0"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4" fontId="8" fillId="0" borderId="1" xfId="1" applyNumberFormat="1" applyFont="1" applyFill="1" applyBorder="1" applyAlignment="1" applyProtection="1">
      <alignment vertical="center"/>
    </xf>
    <xf numFmtId="4" fontId="8" fillId="0" borderId="6" xfId="1" applyNumberFormat="1" applyFont="1" applyFill="1" applyBorder="1" applyAlignment="1" applyProtection="1">
      <alignment vertical="center"/>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5" fillId="0" borderId="0" xfId="0" applyFont="1" applyFill="1" applyBorder="1" applyAlignment="1"/>
    <xf numFmtId="4" fontId="3" fillId="0" borderId="0" xfId="0" applyNumberFormat="1" applyFont="1" applyFill="1" applyBorder="1"/>
    <xf numFmtId="3" fontId="7" fillId="0" borderId="1" xfId="0" applyNumberFormat="1" applyFont="1" applyBorder="1" applyAlignment="1">
      <alignment horizontal="center" vertical="center"/>
    </xf>
    <xf numFmtId="0" fontId="6" fillId="0" borderId="11" xfId="0" applyFont="1" applyBorder="1"/>
    <xf numFmtId="4" fontId="8" fillId="0" borderId="11" xfId="0" applyNumberFormat="1" applyFont="1" applyBorder="1"/>
    <xf numFmtId="9" fontId="7" fillId="0" borderId="1" xfId="1" applyNumberFormat="1" applyFont="1" applyFill="1" applyBorder="1" applyAlignment="1" applyProtection="1">
      <alignment horizontal="center" vertical="center"/>
    </xf>
    <xf numFmtId="4" fontId="4" fillId="0" borderId="10" xfId="1" applyNumberFormat="1" applyFont="1" applyFill="1" applyBorder="1" applyAlignment="1" applyProtection="1">
      <alignment horizontal="center" vertical="center"/>
    </xf>
    <xf numFmtId="4" fontId="4" fillId="0" borderId="10" xfId="0" applyNumberFormat="1" applyFont="1" applyFill="1" applyBorder="1" applyAlignment="1">
      <alignment horizontal="center" vertical="center"/>
    </xf>
    <xf numFmtId="0" fontId="7" fillId="4" borderId="0" xfId="0" applyFont="1" applyFill="1" applyBorder="1" applyAlignment="1">
      <alignment vertical="center" wrapText="1"/>
    </xf>
    <xf numFmtId="0" fontId="7" fillId="4" borderId="0" xfId="0" applyFont="1" applyFill="1" applyBorder="1" applyAlignment="1">
      <alignment vertical="center"/>
    </xf>
    <xf numFmtId="0" fontId="7" fillId="4" borderId="0" xfId="0" applyFont="1" applyFill="1" applyBorder="1" applyAlignment="1">
      <alignment horizontal="center" vertical="center" wrapText="1"/>
    </xf>
    <xf numFmtId="3" fontId="7" fillId="4" borderId="0" xfId="0" applyNumberFormat="1" applyFont="1" applyFill="1" applyBorder="1" applyAlignment="1">
      <alignment horizontal="center" vertical="center"/>
    </xf>
    <xf numFmtId="4" fontId="10" fillId="4" borderId="0" xfId="0" applyNumberFormat="1" applyFont="1" applyFill="1" applyBorder="1" applyAlignment="1" applyProtection="1">
      <alignment horizontal="center" vertical="center" wrapText="1"/>
    </xf>
    <xf numFmtId="9" fontId="7" fillId="4" borderId="0" xfId="0" applyNumberFormat="1" applyFont="1" applyFill="1" applyBorder="1" applyAlignment="1">
      <alignment horizontal="center" vertical="center"/>
    </xf>
    <xf numFmtId="4" fontId="7" fillId="4" borderId="0" xfId="0" applyNumberFormat="1" applyFont="1" applyFill="1" applyBorder="1" applyAlignment="1">
      <alignment horizontal="center" vertical="center"/>
    </xf>
    <xf numFmtId="4" fontId="7" fillId="4" borderId="0" xfId="1" applyNumberFormat="1" applyFont="1" applyFill="1" applyBorder="1" applyAlignment="1" applyProtection="1">
      <alignment horizontal="center" vertical="center"/>
    </xf>
    <xf numFmtId="4" fontId="7" fillId="4" borderId="0" xfId="0" applyNumberFormat="1" applyFont="1" applyFill="1" applyBorder="1" applyAlignment="1">
      <alignment horizontal="right" vertical="center"/>
    </xf>
    <xf numFmtId="4" fontId="7" fillId="4" borderId="0" xfId="0" applyNumberFormat="1" applyFont="1" applyFill="1" applyBorder="1" applyAlignment="1">
      <alignment horizontal="left" vertical="center" wrapText="1"/>
    </xf>
    <xf numFmtId="3" fontId="3" fillId="0" borderId="1" xfId="0" applyNumberFormat="1" applyFont="1" applyFill="1" applyBorder="1" applyAlignment="1" applyProtection="1">
      <alignment vertical="center" wrapText="1"/>
    </xf>
    <xf numFmtId="166" fontId="7" fillId="0" borderId="1" xfId="1" applyNumberFormat="1" applyFont="1" applyFill="1" applyBorder="1" applyAlignment="1" applyProtection="1">
      <alignment horizontal="center" vertical="center" wrapText="1"/>
    </xf>
    <xf numFmtId="3" fontId="7" fillId="0" borderId="1" xfId="0" applyNumberFormat="1" applyFont="1" applyFill="1" applyBorder="1" applyAlignment="1" applyProtection="1">
      <alignment vertical="center" wrapText="1"/>
      <protection locked="0"/>
    </xf>
    <xf numFmtId="0" fontId="16" fillId="0" borderId="0" xfId="0" applyFont="1" applyFill="1" applyBorder="1"/>
    <xf numFmtId="0" fontId="6" fillId="0" borderId="0" xfId="0" applyFont="1" applyFill="1" applyBorder="1"/>
    <xf numFmtId="4" fontId="8" fillId="0" borderId="0" xfId="0" applyNumberFormat="1" applyFont="1" applyFill="1" applyBorder="1" applyAlignment="1">
      <alignment horizontal="center"/>
    </xf>
    <xf numFmtId="4" fontId="8" fillId="0" borderId="1" xfId="0" applyNumberFormat="1" applyFont="1" applyFill="1" applyBorder="1" applyAlignment="1" applyProtection="1">
      <alignment horizontal="right" vertical="center" wrapText="1"/>
    </xf>
    <xf numFmtId="4" fontId="8" fillId="0" borderId="1" xfId="0" applyNumberFormat="1" applyFont="1" applyFill="1" applyBorder="1" applyAlignment="1" applyProtection="1">
      <alignment horizontal="center" vertical="center" wrapText="1"/>
    </xf>
    <xf numFmtId="0" fontId="7" fillId="0" borderId="0" xfId="0" applyFont="1" applyBorder="1" applyAlignment="1">
      <alignment vertical="center" wrapText="1"/>
    </xf>
    <xf numFmtId="4" fontId="8" fillId="0" borderId="0" xfId="0" applyNumberFormat="1" applyFont="1" applyFill="1" applyBorder="1" applyAlignment="1" applyProtection="1">
      <alignment horizontal="center" vertical="center" wrapText="1"/>
    </xf>
    <xf numFmtId="4" fontId="8" fillId="0" borderId="1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4" fontId="8" fillId="0" borderId="3" xfId="0" applyNumberFormat="1" applyFont="1" applyFill="1" applyBorder="1" applyAlignment="1" applyProtection="1">
      <alignment horizontal="right" vertical="center" wrapText="1"/>
    </xf>
    <xf numFmtId="4" fontId="8" fillId="0" borderId="1" xfId="2" applyNumberFormat="1" applyFont="1" applyFill="1" applyBorder="1" applyAlignment="1" applyProtection="1">
      <alignment horizontal="right" vertical="center" wrapText="1"/>
    </xf>
    <xf numFmtId="4" fontId="8" fillId="0" borderId="7" xfId="0" applyNumberFormat="1" applyFont="1" applyFill="1" applyBorder="1" applyAlignment="1" applyProtection="1">
      <alignment horizontal="center" vertical="center" wrapText="1"/>
    </xf>
    <xf numFmtId="0" fontId="6" fillId="0" borderId="0" xfId="0" applyFont="1" applyFill="1" applyBorder="1" applyAlignment="1">
      <alignment wrapText="1"/>
    </xf>
    <xf numFmtId="0" fontId="7" fillId="0" borderId="0" xfId="0" applyFont="1" applyFill="1" applyBorder="1" applyAlignment="1">
      <alignment horizontal="right" wrapText="1"/>
    </xf>
    <xf numFmtId="2" fontId="5" fillId="0" borderId="0" xfId="0" applyNumberFormat="1" applyFont="1" applyFill="1" applyBorder="1"/>
    <xf numFmtId="2" fontId="5"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0" fontId="6" fillId="0" borderId="0" xfId="0" applyFont="1"/>
    <xf numFmtId="4" fontId="8" fillId="0" borderId="0" xfId="0" applyNumberFormat="1" applyFont="1"/>
    <xf numFmtId="4" fontId="8" fillId="0" borderId="1" xfId="0" applyNumberFormat="1" applyFont="1" applyBorder="1" applyAlignment="1">
      <alignment vertical="center"/>
    </xf>
    <xf numFmtId="4" fontId="8" fillId="0" borderId="4" xfId="1" applyNumberFormat="1" applyFont="1" applyFill="1" applyBorder="1" applyAlignment="1" applyProtection="1">
      <alignment vertical="center"/>
    </xf>
    <xf numFmtId="4" fontId="8" fillId="0" borderId="1" xfId="0" applyNumberFormat="1" applyFont="1" applyBorder="1"/>
    <xf numFmtId="4" fontId="10" fillId="0" borderId="0" xfId="0" applyNumberFormat="1" applyFont="1" applyBorder="1"/>
    <xf numFmtId="4" fontId="8" fillId="0" borderId="8"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4" fontId="10"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8" fillId="0" borderId="1" xfId="1" applyNumberFormat="1" applyFont="1" applyFill="1" applyBorder="1" applyAlignment="1" applyProtection="1"/>
    <xf numFmtId="4" fontId="10" fillId="0" borderId="7" xfId="0" applyNumberFormat="1" applyFont="1" applyBorder="1"/>
    <xf numFmtId="0" fontId="5" fillId="0" borderId="0" xfId="4" applyFont="1" applyFill="1" applyBorder="1" applyAlignment="1">
      <alignment wrapText="1"/>
    </xf>
    <xf numFmtId="3" fontId="5" fillId="0" borderId="0" xfId="4" applyNumberFormat="1" applyFont="1" applyFill="1" applyBorder="1" applyAlignment="1">
      <alignment horizontal="center"/>
    </xf>
    <xf numFmtId="165" fontId="5" fillId="0" borderId="0" xfId="0" applyNumberFormat="1" applyFont="1" applyFill="1" applyBorder="1" applyAlignment="1">
      <alignment vertical="center"/>
    </xf>
    <xf numFmtId="4" fontId="8" fillId="0" borderId="0" xfId="0" applyNumberFormat="1" applyFont="1" applyFill="1" applyBorder="1" applyAlignment="1" applyProtection="1">
      <alignment vertical="center" wrapText="1"/>
    </xf>
    <xf numFmtId="0" fontId="6" fillId="0" borderId="0" xfId="0" applyFont="1" applyFill="1" applyBorder="1" applyAlignment="1">
      <alignment horizontal="center" wrapText="1"/>
    </xf>
    <xf numFmtId="0" fontId="5" fillId="0" borderId="0" xfId="0" applyFont="1" applyFill="1" applyBorder="1" applyAlignment="1">
      <alignment horizontal="center"/>
    </xf>
    <xf numFmtId="4" fontId="8" fillId="0" borderId="0" xfId="0" applyNumberFormat="1" applyFont="1" applyFill="1" applyBorder="1" applyAlignment="1">
      <alignment horizontal="center" vertical="center"/>
    </xf>
    <xf numFmtId="4" fontId="4" fillId="0" borderId="0" xfId="0" applyNumberFormat="1" applyFont="1" applyFill="1" applyBorder="1"/>
    <xf numFmtId="0" fontId="0" fillId="0" borderId="0" xfId="0" applyFont="1"/>
    <xf numFmtId="4" fontId="10" fillId="0" borderId="0" xfId="0" applyNumberFormat="1" applyFont="1" applyFill="1" applyBorder="1" applyAlignment="1" applyProtection="1">
      <alignment horizontal="center" vertical="center"/>
    </xf>
    <xf numFmtId="9" fontId="11"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1" fillId="0" borderId="0" xfId="0" applyFont="1"/>
    <xf numFmtId="4" fontId="11" fillId="0" borderId="0" xfId="0" applyNumberFormat="1" applyFont="1"/>
    <xf numFmtId="4" fontId="11" fillId="0" borderId="0" xfId="2" applyNumberFormat="1" applyFont="1" applyFill="1" applyBorder="1" applyAlignment="1">
      <alignment horizontal="center" vertical="center"/>
    </xf>
    <xf numFmtId="4" fontId="11" fillId="0" borderId="0" xfId="2" applyNumberFormat="1" applyFont="1" applyFill="1" applyBorder="1" applyAlignment="1">
      <alignment horizontal="right" vertical="center"/>
    </xf>
    <xf numFmtId="4" fontId="11" fillId="0" borderId="0" xfId="2" applyNumberFormat="1" applyFont="1" applyFill="1" applyBorder="1" applyAlignment="1">
      <alignment horizontal="left" vertical="center" wrapText="1"/>
    </xf>
    <xf numFmtId="4" fontId="11" fillId="0" borderId="0" xfId="0" applyNumberFormat="1" applyFont="1" applyAlignment="1">
      <alignment horizontal="right" vertical="center"/>
    </xf>
    <xf numFmtId="4" fontId="11" fillId="0" borderId="0" xfId="0" applyNumberFormat="1" applyFont="1" applyAlignment="1">
      <alignment horizontal="left" vertical="center" wrapText="1"/>
    </xf>
    <xf numFmtId="0" fontId="7" fillId="4" borderId="0" xfId="4" applyFont="1" applyFill="1" applyBorder="1" applyAlignment="1">
      <alignment wrapText="1"/>
    </xf>
    <xf numFmtId="0" fontId="5" fillId="4" borderId="0" xfId="4" applyFont="1" applyFill="1" applyBorder="1" applyAlignment="1">
      <alignment wrapText="1"/>
    </xf>
    <xf numFmtId="0" fontId="5" fillId="4" borderId="0" xfId="4" applyFont="1" applyFill="1" applyBorder="1" applyAlignment="1">
      <alignment horizontal="center" vertical="center" wrapText="1"/>
    </xf>
    <xf numFmtId="4" fontId="8" fillId="0" borderId="0" xfId="1" applyNumberFormat="1" applyFont="1" applyFill="1" applyBorder="1" applyAlignment="1" applyProtection="1">
      <alignment vertical="center"/>
    </xf>
    <xf numFmtId="0" fontId="18" fillId="0" borderId="0" xfId="0" applyFont="1" applyFill="1" applyBorder="1"/>
    <xf numFmtId="0" fontId="17" fillId="0" borderId="0" xfId="0" applyFont="1" applyFill="1" applyBorder="1"/>
    <xf numFmtId="4" fontId="7" fillId="0" borderId="2" xfId="0" applyNumberFormat="1" applyFont="1" applyFill="1" applyBorder="1" applyAlignment="1">
      <alignment horizontal="right" vertical="center"/>
    </xf>
    <xf numFmtId="4" fontId="8" fillId="2" borderId="5" xfId="0" applyNumberFormat="1" applyFont="1" applyFill="1" applyBorder="1" applyAlignment="1">
      <alignment horizontal="left" vertical="center" wrapText="1"/>
    </xf>
    <xf numFmtId="4" fontId="7" fillId="0" borderId="15" xfId="0" applyNumberFormat="1" applyFont="1" applyFill="1" applyBorder="1" applyAlignment="1">
      <alignment horizontal="left" vertical="center" wrapText="1"/>
    </xf>
    <xf numFmtId="0" fontId="8" fillId="2" borderId="16" xfId="0" applyFont="1" applyFill="1" applyBorder="1" applyAlignment="1">
      <alignment horizontal="center" vertical="center"/>
    </xf>
    <xf numFmtId="168" fontId="21" fillId="0" borderId="17" xfId="11" applyNumberFormat="1" applyFont="1" applyFill="1" applyBorder="1" applyAlignment="1">
      <alignment horizontal="center" vertical="center"/>
    </xf>
    <xf numFmtId="167" fontId="22" fillId="0" borderId="0" xfId="11" applyFont="1" applyFill="1" applyBorder="1"/>
    <xf numFmtId="167" fontId="19" fillId="0" borderId="0" xfId="11" applyFont="1" applyFill="1" applyBorder="1" applyAlignment="1">
      <alignment horizontal="center" wrapText="1"/>
    </xf>
    <xf numFmtId="167" fontId="22" fillId="0" borderId="0" xfId="11" applyFont="1" applyFill="1" applyBorder="1" applyAlignment="1">
      <alignment horizontal="center" vertical="center" wrapText="1"/>
    </xf>
    <xf numFmtId="168" fontId="22" fillId="0" borderId="0" xfId="11" applyNumberFormat="1" applyFont="1" applyFill="1" applyBorder="1" applyAlignment="1">
      <alignment horizontal="center"/>
    </xf>
    <xf numFmtId="169" fontId="23" fillId="0" borderId="0" xfId="11" applyNumberFormat="1" applyFont="1" applyFill="1" applyBorder="1" applyAlignment="1">
      <alignment horizontal="center"/>
    </xf>
    <xf numFmtId="169" fontId="22" fillId="0" borderId="0" xfId="11" applyNumberFormat="1" applyFont="1" applyFill="1" applyBorder="1" applyAlignment="1" applyProtection="1">
      <alignment vertical="center" wrapText="1"/>
    </xf>
    <xf numFmtId="169" fontId="22" fillId="0" borderId="0" xfId="11" applyNumberFormat="1" applyFont="1" applyFill="1" applyBorder="1"/>
    <xf numFmtId="169" fontId="22" fillId="0" borderId="0" xfId="12" applyNumberFormat="1" applyFont="1" applyFill="1" applyBorder="1" applyAlignment="1" applyProtection="1"/>
    <xf numFmtId="169" fontId="22" fillId="0" borderId="0" xfId="11" applyNumberFormat="1" applyFont="1" applyFill="1" applyBorder="1" applyAlignment="1">
      <alignment horizontal="right" vertical="center"/>
    </xf>
    <xf numFmtId="169" fontId="22" fillId="0" borderId="0" xfId="11" applyNumberFormat="1" applyFont="1" applyFill="1" applyBorder="1" applyAlignment="1">
      <alignment horizontal="left" vertical="center" wrapText="1"/>
    </xf>
    <xf numFmtId="167" fontId="21" fillId="0" borderId="0" xfId="11" applyFont="1" applyFill="1" applyBorder="1" applyAlignment="1">
      <alignment wrapText="1"/>
    </xf>
    <xf numFmtId="167" fontId="23" fillId="5" borderId="17" xfId="11" applyFont="1" applyFill="1" applyBorder="1" applyAlignment="1">
      <alignment horizontal="center" vertical="center"/>
    </xf>
    <xf numFmtId="167" fontId="23" fillId="5" borderId="18" xfId="11" applyFont="1" applyFill="1" applyBorder="1" applyAlignment="1">
      <alignment horizontal="center" vertical="center"/>
    </xf>
    <xf numFmtId="167" fontId="23" fillId="5" borderId="17" xfId="11" applyFont="1" applyFill="1" applyBorder="1" applyAlignment="1">
      <alignment vertical="center" wrapText="1"/>
    </xf>
    <xf numFmtId="168" fontId="23" fillId="5" borderId="17" xfId="11" applyNumberFormat="1" applyFont="1" applyFill="1" applyBorder="1" applyAlignment="1">
      <alignment horizontal="center" vertical="center" wrapText="1"/>
    </xf>
    <xf numFmtId="169" fontId="23" fillId="5" borderId="17" xfId="11" applyNumberFormat="1" applyFont="1" applyFill="1" applyBorder="1" applyAlignment="1">
      <alignment horizontal="center" vertical="center" wrapText="1"/>
    </xf>
    <xf numFmtId="171" fontId="23" fillId="5" borderId="17" xfId="11" applyNumberFormat="1" applyFont="1" applyFill="1" applyBorder="1" applyAlignment="1">
      <alignment horizontal="center" vertical="center"/>
    </xf>
    <xf numFmtId="169" fontId="23" fillId="5" borderId="17" xfId="12" applyNumberFormat="1" applyFont="1" applyFill="1" applyBorder="1" applyAlignment="1" applyProtection="1">
      <alignment horizontal="center" vertical="center" wrapText="1"/>
    </xf>
    <xf numFmtId="169" fontId="23" fillId="5" borderId="17" xfId="11" applyNumberFormat="1" applyFont="1" applyFill="1" applyBorder="1" applyAlignment="1">
      <alignment horizontal="right" vertical="center" wrapText="1"/>
    </xf>
    <xf numFmtId="169" fontId="23" fillId="5" borderId="17" xfId="11" applyNumberFormat="1" applyFont="1" applyFill="1" applyBorder="1" applyAlignment="1">
      <alignment horizontal="left" vertical="center" wrapText="1"/>
    </xf>
    <xf numFmtId="167" fontId="21" fillId="0" borderId="17" xfId="11" applyFont="1" applyFill="1" applyBorder="1" applyAlignment="1">
      <alignment horizontal="center" vertical="center"/>
    </xf>
    <xf numFmtId="0" fontId="21" fillId="0" borderId="17" xfId="4" applyFont="1" applyFill="1" applyBorder="1" applyAlignment="1">
      <alignment vertical="center" wrapText="1"/>
    </xf>
    <xf numFmtId="169" fontId="23" fillId="0" borderId="17" xfId="11" applyNumberFormat="1" applyFont="1" applyFill="1" applyBorder="1" applyAlignment="1" applyProtection="1">
      <alignment vertical="center" wrapText="1"/>
    </xf>
    <xf numFmtId="172" fontId="21" fillId="0" borderId="17" xfId="13" applyFont="1" applyFill="1" applyBorder="1" applyAlignment="1" applyProtection="1">
      <alignment horizontal="center" vertical="center" wrapText="1"/>
    </xf>
    <xf numFmtId="169" fontId="21" fillId="0" borderId="17" xfId="11" applyNumberFormat="1" applyFont="1" applyFill="1" applyBorder="1" applyAlignment="1">
      <alignment horizontal="left" vertical="center" wrapText="1"/>
    </xf>
    <xf numFmtId="167" fontId="21" fillId="0" borderId="19" xfId="11" applyFont="1" applyFill="1" applyBorder="1" applyAlignment="1">
      <alignment horizontal="center" vertical="center" wrapText="1"/>
    </xf>
    <xf numFmtId="167" fontId="21" fillId="0" borderId="0" xfId="11" applyFont="1" applyFill="1" applyBorder="1" applyAlignment="1">
      <alignment vertical="top" wrapText="1"/>
    </xf>
    <xf numFmtId="167" fontId="22" fillId="0" borderId="0" xfId="11" applyFont="1" applyFill="1" applyBorder="1" applyAlignment="1">
      <alignment horizontal="center" wrapText="1"/>
    </xf>
    <xf numFmtId="167" fontId="22" fillId="0" borderId="0" xfId="11" applyFont="1" applyFill="1" applyBorder="1" applyAlignment="1">
      <alignment horizontal="center" vertical="center"/>
    </xf>
    <xf numFmtId="169" fontId="23" fillId="0" borderId="17" xfId="11" applyNumberFormat="1" applyFont="1" applyFill="1" applyBorder="1" applyAlignment="1" applyProtection="1">
      <alignment horizontal="center" vertical="center" wrapText="1"/>
    </xf>
    <xf numFmtId="169" fontId="24" fillId="0" borderId="0" xfId="11" applyNumberFormat="1" applyFont="1" applyFill="1" applyBorder="1" applyAlignment="1" applyProtection="1">
      <alignment horizontal="center" vertical="center" wrapText="1"/>
    </xf>
    <xf numFmtId="169" fontId="25" fillId="0" borderId="17" xfId="12" applyNumberFormat="1" applyFont="1" applyFill="1" applyBorder="1" applyAlignment="1" applyProtection="1">
      <alignment horizontal="center"/>
    </xf>
    <xf numFmtId="169" fontId="25" fillId="0" borderId="17" xfId="11" applyNumberFormat="1" applyFont="1" applyFill="1" applyBorder="1" applyAlignment="1">
      <alignment horizontal="center"/>
    </xf>
    <xf numFmtId="169" fontId="25" fillId="0" borderId="17" xfId="11" applyNumberFormat="1" applyFont="1" applyFill="1" applyBorder="1" applyAlignment="1">
      <alignment horizontal="right" vertical="center"/>
    </xf>
    <xf numFmtId="169" fontId="25" fillId="0" borderId="0" xfId="11" applyNumberFormat="1" applyFont="1" applyFill="1" applyBorder="1" applyAlignment="1">
      <alignment horizontal="left" vertical="center" wrapText="1"/>
    </xf>
    <xf numFmtId="4" fontId="8" fillId="0" borderId="0" xfId="0" applyNumberFormat="1" applyFont="1" applyBorder="1"/>
    <xf numFmtId="0" fontId="26" fillId="0" borderId="1" xfId="4" applyFont="1" applyFill="1" applyBorder="1" applyAlignment="1">
      <alignment vertical="center" wrapText="1"/>
    </xf>
    <xf numFmtId="4" fontId="10" fillId="0" borderId="1" xfId="0" applyNumberFormat="1" applyFont="1" applyBorder="1" applyAlignment="1">
      <alignment vertical="center"/>
    </xf>
    <xf numFmtId="0" fontId="9" fillId="0" borderId="1" xfId="0" applyFont="1" applyFill="1" applyBorder="1" applyAlignment="1">
      <alignment vertical="center" wrapText="1"/>
    </xf>
    <xf numFmtId="167" fontId="23" fillId="0" borderId="0" xfId="11" applyFont="1" applyFill="1" applyBorder="1" applyAlignment="1">
      <alignment horizontal="left" wrapText="1"/>
    </xf>
    <xf numFmtId="4" fontId="7" fillId="0" borderId="5" xfId="0" applyNumberFormat="1" applyFont="1" applyFill="1" applyBorder="1" applyAlignment="1">
      <alignment horizontal="center" vertical="center" wrapText="1"/>
    </xf>
    <xf numFmtId="4" fontId="7" fillId="0" borderId="10" xfId="0" applyNumberFormat="1" applyFont="1" applyFill="1" applyBorder="1" applyAlignment="1">
      <alignment horizontal="center" vertical="center" wrapText="1"/>
    </xf>
  </cellXfs>
  <cellStyles count="14">
    <cellStyle name="Dziesiętny" xfId="1" builtinId="3"/>
    <cellStyle name="Excel Built-in Comma" xfId="12"/>
    <cellStyle name="Excel Built-in Normal" xfId="11"/>
    <cellStyle name="Excel Built-in Percent" xfId="1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8"/>
  <sheetViews>
    <sheetView tabSelected="1" zoomScale="85" zoomScaleNormal="85" zoomScaleSheetLayoutView="55" workbookViewId="0">
      <selection activeCell="H9" sqref="H9"/>
    </sheetView>
  </sheetViews>
  <sheetFormatPr defaultRowHeight="12.75" x14ac:dyDescent="0.2"/>
  <cols>
    <col min="1" max="1" width="2.85546875" style="1" customWidth="1"/>
    <col min="2" max="2" width="69" style="42" customWidth="1"/>
    <col min="3" max="3" width="31" style="1" customWidth="1"/>
    <col min="4" max="4" width="8" style="178" customWidth="1"/>
    <col min="5" max="5" width="6.7109375" style="184" customWidth="1"/>
    <col min="6" max="6" width="11.42578125" style="86" customWidth="1"/>
    <col min="7" max="7" width="11.28515625" style="1" customWidth="1"/>
    <col min="8" max="8" width="11.28515625" style="2" customWidth="1"/>
    <col min="9" max="9" width="11.140625" style="2" customWidth="1"/>
    <col min="10" max="10" width="10.42578125" style="2" customWidth="1"/>
    <col min="11" max="11" width="12.7109375" style="133" customWidth="1"/>
    <col min="12" max="12" width="35.7109375" style="155" customWidth="1"/>
    <col min="13" max="13" width="9.42578125" style="3" bestFit="1" customWidth="1"/>
    <col min="14" max="16384" width="9.140625" style="1"/>
  </cols>
  <sheetData>
    <row r="1" spans="1:13" x14ac:dyDescent="0.2">
      <c r="A1" s="1" t="s">
        <v>192</v>
      </c>
    </row>
    <row r="3" spans="1:13" x14ac:dyDescent="0.2">
      <c r="A3" s="4"/>
      <c r="B3" s="123" t="s">
        <v>186</v>
      </c>
    </row>
    <row r="4" spans="1:13" x14ac:dyDescent="0.2">
      <c r="A4" s="4"/>
      <c r="B4" s="123"/>
    </row>
    <row r="5" spans="1:13" x14ac:dyDescent="0.2">
      <c r="A5" s="4"/>
      <c r="B5" s="123" t="s">
        <v>187</v>
      </c>
    </row>
    <row r="6" spans="1:13" x14ac:dyDescent="0.2">
      <c r="A6" s="4"/>
      <c r="B6" s="123"/>
    </row>
    <row r="7" spans="1:13" x14ac:dyDescent="0.2">
      <c r="A7" s="5"/>
      <c r="B7" s="124" t="s">
        <v>194</v>
      </c>
      <c r="C7" s="243"/>
      <c r="D7" s="29"/>
      <c r="E7" s="191"/>
      <c r="F7" s="244"/>
      <c r="G7" s="6"/>
      <c r="H7" s="6"/>
      <c r="I7" s="7"/>
      <c r="J7" s="8"/>
      <c r="K7" s="134"/>
      <c r="L7" s="156"/>
      <c r="M7" s="19"/>
    </row>
    <row r="8" spans="1:13" ht="36" x14ac:dyDescent="0.2">
      <c r="A8" s="119" t="s">
        <v>0</v>
      </c>
      <c r="B8" s="149" t="s">
        <v>31</v>
      </c>
      <c r="C8" s="152" t="s">
        <v>1</v>
      </c>
      <c r="D8" s="119" t="s">
        <v>2</v>
      </c>
      <c r="E8" s="186" t="s">
        <v>3</v>
      </c>
      <c r="F8" s="130" t="s">
        <v>33</v>
      </c>
      <c r="G8" s="153" t="s">
        <v>4</v>
      </c>
      <c r="H8" s="130" t="s">
        <v>32</v>
      </c>
      <c r="I8" s="154" t="s">
        <v>5</v>
      </c>
      <c r="J8" s="130" t="s">
        <v>6</v>
      </c>
      <c r="K8" s="147" t="s">
        <v>7</v>
      </c>
      <c r="L8" s="157" t="s">
        <v>21</v>
      </c>
      <c r="M8" s="150" t="s">
        <v>8</v>
      </c>
    </row>
    <row r="9" spans="1:13" ht="36" x14ac:dyDescent="0.2">
      <c r="A9" s="169">
        <v>1</v>
      </c>
      <c r="B9" s="35" t="s">
        <v>195</v>
      </c>
      <c r="C9" s="239"/>
      <c r="D9" s="38" t="s">
        <v>11</v>
      </c>
      <c r="E9" s="187">
        <v>250</v>
      </c>
      <c r="F9" s="245"/>
      <c r="G9" s="13"/>
      <c r="H9" s="15">
        <f t="shared" ref="H9:H10" si="0">F9*G9+F9</f>
        <v>0</v>
      </c>
      <c r="I9" s="14">
        <f t="shared" ref="I9:I10" si="1">E9*F9</f>
        <v>0</v>
      </c>
      <c r="J9" s="15">
        <f t="shared" ref="J9:J10" si="2">K9-I9</f>
        <v>0</v>
      </c>
      <c r="K9" s="132">
        <f t="shared" ref="K9:K10" si="3">E9*H9</f>
        <v>0</v>
      </c>
      <c r="L9" s="151" t="s">
        <v>197</v>
      </c>
      <c r="M9" s="38" t="s">
        <v>22</v>
      </c>
    </row>
    <row r="10" spans="1:13" ht="48" x14ac:dyDescent="0.2">
      <c r="A10" s="67">
        <v>2</v>
      </c>
      <c r="B10" s="35" t="s">
        <v>196</v>
      </c>
      <c r="C10" s="239"/>
      <c r="D10" s="38" t="s">
        <v>11</v>
      </c>
      <c r="E10" s="187">
        <v>250</v>
      </c>
      <c r="F10" s="245"/>
      <c r="G10" s="13"/>
      <c r="H10" s="15">
        <f t="shared" si="0"/>
        <v>0</v>
      </c>
      <c r="I10" s="14">
        <f t="shared" si="1"/>
        <v>0</v>
      </c>
      <c r="J10" s="15">
        <f t="shared" si="2"/>
        <v>0</v>
      </c>
      <c r="K10" s="132">
        <f t="shared" si="3"/>
        <v>0</v>
      </c>
      <c r="L10" s="151"/>
      <c r="M10" s="38"/>
    </row>
    <row r="11" spans="1:13" x14ac:dyDescent="0.2">
      <c r="D11" s="172"/>
      <c r="E11" s="190"/>
      <c r="F11" s="249" t="s">
        <v>10</v>
      </c>
      <c r="G11" s="31"/>
      <c r="H11" s="31"/>
      <c r="I11" s="227">
        <f>SUM(I9:I10)</f>
        <v>0</v>
      </c>
      <c r="J11" s="228">
        <f>SUM(J9:J10)</f>
        <v>0</v>
      </c>
      <c r="K11" s="144">
        <f>SUM(K9:K10)</f>
        <v>0</v>
      </c>
      <c r="L11" s="158"/>
      <c r="M11" s="28"/>
    </row>
    <row r="12" spans="1:13" x14ac:dyDescent="0.2">
      <c r="A12" s="4"/>
      <c r="B12" s="123"/>
    </row>
    <row r="13" spans="1:13" s="10" customFormat="1" ht="12" x14ac:dyDescent="0.2">
      <c r="A13" s="5"/>
      <c r="B13" s="124" t="s">
        <v>23</v>
      </c>
      <c r="C13" s="242"/>
      <c r="D13" s="60"/>
      <c r="E13" s="188"/>
      <c r="F13" s="113"/>
      <c r="G13" s="6"/>
      <c r="H13" s="6"/>
      <c r="I13" s="7"/>
      <c r="J13" s="8"/>
      <c r="K13" s="134"/>
      <c r="L13" s="156"/>
      <c r="M13" s="9"/>
    </row>
    <row r="14" spans="1:13" s="10" customFormat="1" ht="36" customHeight="1" x14ac:dyDescent="0.2">
      <c r="A14" s="119" t="s">
        <v>0</v>
      </c>
      <c r="B14" s="149" t="s">
        <v>31</v>
      </c>
      <c r="C14" s="152" t="s">
        <v>1</v>
      </c>
      <c r="D14" s="119" t="s">
        <v>2</v>
      </c>
      <c r="E14" s="186" t="s">
        <v>3</v>
      </c>
      <c r="F14" s="130" t="s">
        <v>33</v>
      </c>
      <c r="G14" s="153" t="s">
        <v>4</v>
      </c>
      <c r="H14" s="130" t="s">
        <v>32</v>
      </c>
      <c r="I14" s="154" t="s">
        <v>5</v>
      </c>
      <c r="J14" s="130" t="s">
        <v>6</v>
      </c>
      <c r="K14" s="147" t="s">
        <v>7</v>
      </c>
      <c r="L14" s="157" t="s">
        <v>21</v>
      </c>
      <c r="M14" s="150" t="s">
        <v>8</v>
      </c>
    </row>
    <row r="15" spans="1:13" s="10" customFormat="1" ht="189.75" customHeight="1" x14ac:dyDescent="0.2">
      <c r="A15" s="98">
        <v>1</v>
      </c>
      <c r="B15" s="80" t="s">
        <v>216</v>
      </c>
      <c r="C15" s="338"/>
      <c r="D15" s="18" t="s">
        <v>11</v>
      </c>
      <c r="E15" s="189">
        <v>50</v>
      </c>
      <c r="F15" s="339"/>
      <c r="G15" s="13"/>
      <c r="H15" s="15">
        <f t="shared" ref="H15:H28" si="4">F15*G15+F15</f>
        <v>0</v>
      </c>
      <c r="I15" s="14">
        <f t="shared" ref="I15:I28" si="5">E15*F15</f>
        <v>0</v>
      </c>
      <c r="J15" s="15">
        <f t="shared" ref="J15:J28" si="6">K15-I15</f>
        <v>0</v>
      </c>
      <c r="K15" s="132">
        <f t="shared" ref="K15:K28" si="7">E15*H15</f>
        <v>0</v>
      </c>
      <c r="L15" s="151" t="s">
        <v>36</v>
      </c>
      <c r="M15" s="340"/>
    </row>
    <row r="16" spans="1:13" s="10" customFormat="1" ht="240" x14ac:dyDescent="0.2">
      <c r="A16" s="98">
        <v>2</v>
      </c>
      <c r="B16" s="80" t="s">
        <v>24</v>
      </c>
      <c r="C16" s="338"/>
      <c r="D16" s="18" t="s">
        <v>11</v>
      </c>
      <c r="E16" s="189">
        <v>450</v>
      </c>
      <c r="F16" s="339"/>
      <c r="G16" s="13"/>
      <c r="H16" s="15">
        <f t="shared" si="4"/>
        <v>0</v>
      </c>
      <c r="I16" s="14">
        <f t="shared" si="5"/>
        <v>0</v>
      </c>
      <c r="J16" s="15">
        <f t="shared" si="6"/>
        <v>0</v>
      </c>
      <c r="K16" s="132">
        <f t="shared" si="7"/>
        <v>0</v>
      </c>
      <c r="L16" s="151" t="s">
        <v>36</v>
      </c>
      <c r="M16" s="340"/>
    </row>
    <row r="17" spans="1:13" s="10" customFormat="1" ht="205.5" customHeight="1" x14ac:dyDescent="0.2">
      <c r="A17" s="98">
        <v>3</v>
      </c>
      <c r="B17" s="80" t="s">
        <v>215</v>
      </c>
      <c r="C17" s="338"/>
      <c r="D17" s="18" t="s">
        <v>11</v>
      </c>
      <c r="E17" s="189">
        <v>70</v>
      </c>
      <c r="F17" s="261"/>
      <c r="G17" s="13"/>
      <c r="H17" s="15">
        <f t="shared" si="4"/>
        <v>0</v>
      </c>
      <c r="I17" s="14">
        <f t="shared" si="5"/>
        <v>0</v>
      </c>
      <c r="J17" s="15">
        <f t="shared" si="6"/>
        <v>0</v>
      </c>
      <c r="K17" s="132">
        <f t="shared" si="7"/>
        <v>0</v>
      </c>
      <c r="L17" s="151" t="s">
        <v>37</v>
      </c>
      <c r="M17" s="46"/>
    </row>
    <row r="18" spans="1:13" s="10" customFormat="1" ht="204" x14ac:dyDescent="0.2">
      <c r="A18" s="98">
        <v>4</v>
      </c>
      <c r="B18" s="80" t="s">
        <v>217</v>
      </c>
      <c r="C18" s="338"/>
      <c r="D18" s="18" t="s">
        <v>11</v>
      </c>
      <c r="E18" s="189">
        <v>400</v>
      </c>
      <c r="F18" s="261"/>
      <c r="G18" s="13"/>
      <c r="H18" s="15">
        <f t="shared" si="4"/>
        <v>0</v>
      </c>
      <c r="I18" s="14">
        <f t="shared" si="5"/>
        <v>0</v>
      </c>
      <c r="J18" s="15">
        <f t="shared" si="6"/>
        <v>0</v>
      </c>
      <c r="K18" s="132">
        <f t="shared" si="7"/>
        <v>0</v>
      </c>
      <c r="L18" s="151" t="s">
        <v>37</v>
      </c>
      <c r="M18" s="46"/>
    </row>
    <row r="19" spans="1:13" s="10" customFormat="1" ht="276" x14ac:dyDescent="0.2">
      <c r="A19" s="98">
        <v>5</v>
      </c>
      <c r="B19" s="80" t="s">
        <v>218</v>
      </c>
      <c r="C19" s="338"/>
      <c r="D19" s="18" t="s">
        <v>11</v>
      </c>
      <c r="E19" s="189">
        <v>300</v>
      </c>
      <c r="F19" s="261"/>
      <c r="G19" s="13"/>
      <c r="H19" s="15">
        <f t="shared" si="4"/>
        <v>0</v>
      </c>
      <c r="I19" s="14">
        <f t="shared" si="5"/>
        <v>0</v>
      </c>
      <c r="J19" s="15">
        <f t="shared" si="6"/>
        <v>0</v>
      </c>
      <c r="K19" s="132">
        <f t="shared" si="7"/>
        <v>0</v>
      </c>
      <c r="L19" s="151" t="s">
        <v>35</v>
      </c>
      <c r="M19" s="46"/>
    </row>
    <row r="20" spans="1:13" s="10" customFormat="1" ht="240" x14ac:dyDescent="0.2">
      <c r="A20" s="98">
        <v>6</v>
      </c>
      <c r="B20" s="80" t="s">
        <v>25</v>
      </c>
      <c r="C20" s="338"/>
      <c r="D20" s="18" t="s">
        <v>11</v>
      </c>
      <c r="E20" s="189">
        <v>250</v>
      </c>
      <c r="F20" s="261"/>
      <c r="G20" s="13"/>
      <c r="H20" s="15">
        <f t="shared" si="4"/>
        <v>0</v>
      </c>
      <c r="I20" s="14">
        <f t="shared" si="5"/>
        <v>0</v>
      </c>
      <c r="J20" s="15">
        <f t="shared" si="6"/>
        <v>0</v>
      </c>
      <c r="K20" s="132">
        <f t="shared" si="7"/>
        <v>0</v>
      </c>
      <c r="L20" s="151" t="s">
        <v>37</v>
      </c>
      <c r="M20" s="46"/>
    </row>
    <row r="21" spans="1:13" s="10" customFormat="1" ht="204" x14ac:dyDescent="0.2">
      <c r="A21" s="98">
        <v>7</v>
      </c>
      <c r="B21" s="80" t="s">
        <v>26</v>
      </c>
      <c r="C21" s="338"/>
      <c r="D21" s="18" t="s">
        <v>11</v>
      </c>
      <c r="E21" s="189">
        <v>500</v>
      </c>
      <c r="F21" s="261"/>
      <c r="G21" s="13"/>
      <c r="H21" s="15">
        <f t="shared" si="4"/>
        <v>0</v>
      </c>
      <c r="I21" s="14">
        <f t="shared" si="5"/>
        <v>0</v>
      </c>
      <c r="J21" s="15">
        <f t="shared" si="6"/>
        <v>0</v>
      </c>
      <c r="K21" s="132">
        <f t="shared" si="7"/>
        <v>0</v>
      </c>
      <c r="L21" s="151" t="s">
        <v>37</v>
      </c>
      <c r="M21" s="46"/>
    </row>
    <row r="22" spans="1:13" s="10" customFormat="1" ht="216" x14ac:dyDescent="0.2">
      <c r="A22" s="98">
        <v>8</v>
      </c>
      <c r="B22" s="80" t="s">
        <v>27</v>
      </c>
      <c r="C22" s="338"/>
      <c r="D22" s="18" t="s">
        <v>11</v>
      </c>
      <c r="E22" s="189">
        <v>400</v>
      </c>
      <c r="F22" s="261"/>
      <c r="G22" s="13"/>
      <c r="H22" s="15">
        <f t="shared" si="4"/>
        <v>0</v>
      </c>
      <c r="I22" s="14">
        <f t="shared" si="5"/>
        <v>0</v>
      </c>
      <c r="J22" s="15">
        <f t="shared" si="6"/>
        <v>0</v>
      </c>
      <c r="K22" s="132">
        <f t="shared" si="7"/>
        <v>0</v>
      </c>
      <c r="L22" s="151" t="s">
        <v>35</v>
      </c>
      <c r="M22" s="46"/>
    </row>
    <row r="23" spans="1:13" s="10" customFormat="1" ht="264" x14ac:dyDescent="0.2">
      <c r="A23" s="98">
        <v>9</v>
      </c>
      <c r="B23" s="80" t="s">
        <v>219</v>
      </c>
      <c r="C23" s="338"/>
      <c r="D23" s="18" t="s">
        <v>11</v>
      </c>
      <c r="E23" s="189">
        <v>900</v>
      </c>
      <c r="F23" s="261"/>
      <c r="G23" s="13"/>
      <c r="H23" s="15">
        <f t="shared" si="4"/>
        <v>0</v>
      </c>
      <c r="I23" s="14">
        <f t="shared" si="5"/>
        <v>0</v>
      </c>
      <c r="J23" s="15">
        <f t="shared" si="6"/>
        <v>0</v>
      </c>
      <c r="K23" s="132">
        <f t="shared" si="7"/>
        <v>0</v>
      </c>
      <c r="L23" s="151" t="s">
        <v>35</v>
      </c>
      <c r="M23" s="46"/>
    </row>
    <row r="24" spans="1:13" s="10" customFormat="1" ht="72" x14ac:dyDescent="0.2">
      <c r="A24" s="98">
        <v>10</v>
      </c>
      <c r="B24" s="80" t="s">
        <v>28</v>
      </c>
      <c r="C24" s="338"/>
      <c r="D24" s="18" t="s">
        <v>11</v>
      </c>
      <c r="E24" s="189">
        <v>200</v>
      </c>
      <c r="F24" s="261"/>
      <c r="G24" s="13"/>
      <c r="H24" s="15">
        <f t="shared" ref="H24:H27" si="8">F24*G24+F24</f>
        <v>0</v>
      </c>
      <c r="I24" s="14">
        <f t="shared" ref="I24:I27" si="9">E24*F24</f>
        <v>0</v>
      </c>
      <c r="J24" s="15">
        <f t="shared" ref="J24:J27" si="10">K24-I24</f>
        <v>0</v>
      </c>
      <c r="K24" s="132">
        <f t="shared" ref="K24:K27" si="11">E24*H24</f>
        <v>0</v>
      </c>
      <c r="L24" s="151"/>
      <c r="M24" s="46"/>
    </row>
    <row r="25" spans="1:13" s="10" customFormat="1" ht="222.75" customHeight="1" x14ac:dyDescent="0.2">
      <c r="A25" s="98">
        <v>11</v>
      </c>
      <c r="B25" s="80" t="s">
        <v>29</v>
      </c>
      <c r="C25" s="338"/>
      <c r="D25" s="18" t="s">
        <v>11</v>
      </c>
      <c r="E25" s="189">
        <v>550</v>
      </c>
      <c r="F25" s="261"/>
      <c r="G25" s="13"/>
      <c r="H25" s="15">
        <f t="shared" si="8"/>
        <v>0</v>
      </c>
      <c r="I25" s="14">
        <f t="shared" si="9"/>
        <v>0</v>
      </c>
      <c r="J25" s="15">
        <f t="shared" si="10"/>
        <v>0</v>
      </c>
      <c r="K25" s="132">
        <f t="shared" si="11"/>
        <v>0</v>
      </c>
      <c r="L25" s="151" t="s">
        <v>35</v>
      </c>
      <c r="M25" s="46"/>
    </row>
    <row r="26" spans="1:13" s="10" customFormat="1" ht="227.25" customHeight="1" x14ac:dyDescent="0.2">
      <c r="A26" s="98">
        <v>12</v>
      </c>
      <c r="B26" s="80" t="s">
        <v>220</v>
      </c>
      <c r="C26" s="338"/>
      <c r="D26" s="18" t="s">
        <v>11</v>
      </c>
      <c r="E26" s="189">
        <v>50</v>
      </c>
      <c r="F26" s="261"/>
      <c r="G26" s="13"/>
      <c r="H26" s="15">
        <f t="shared" si="8"/>
        <v>0</v>
      </c>
      <c r="I26" s="14">
        <f t="shared" si="9"/>
        <v>0</v>
      </c>
      <c r="J26" s="15">
        <f t="shared" si="10"/>
        <v>0</v>
      </c>
      <c r="K26" s="132">
        <f t="shared" si="11"/>
        <v>0</v>
      </c>
      <c r="L26" s="151" t="s">
        <v>35</v>
      </c>
      <c r="M26" s="46"/>
    </row>
    <row r="27" spans="1:13" s="10" customFormat="1" ht="251.25" customHeight="1" x14ac:dyDescent="0.2">
      <c r="A27" s="98">
        <v>13</v>
      </c>
      <c r="B27" s="80" t="s">
        <v>30</v>
      </c>
      <c r="C27" s="338"/>
      <c r="D27" s="18" t="s">
        <v>11</v>
      </c>
      <c r="E27" s="189">
        <v>200</v>
      </c>
      <c r="F27" s="261"/>
      <c r="G27" s="13"/>
      <c r="H27" s="15">
        <f t="shared" si="8"/>
        <v>0</v>
      </c>
      <c r="I27" s="14">
        <f t="shared" si="9"/>
        <v>0</v>
      </c>
      <c r="J27" s="15">
        <f t="shared" si="10"/>
        <v>0</v>
      </c>
      <c r="K27" s="132">
        <f t="shared" si="11"/>
        <v>0</v>
      </c>
      <c r="L27" s="151" t="s">
        <v>35</v>
      </c>
      <c r="M27" s="46"/>
    </row>
    <row r="28" spans="1:13" s="10" customFormat="1" ht="60" x14ac:dyDescent="0.2">
      <c r="A28" s="98">
        <v>14</v>
      </c>
      <c r="B28" s="99" t="s">
        <v>188</v>
      </c>
      <c r="C28" s="338"/>
      <c r="D28" s="18" t="s">
        <v>11</v>
      </c>
      <c r="E28" s="189">
        <v>200</v>
      </c>
      <c r="F28" s="261"/>
      <c r="G28" s="13"/>
      <c r="H28" s="15">
        <f t="shared" si="4"/>
        <v>0</v>
      </c>
      <c r="I28" s="14">
        <f t="shared" si="5"/>
        <v>0</v>
      </c>
      <c r="J28" s="15">
        <f t="shared" si="6"/>
        <v>0</v>
      </c>
      <c r="K28" s="132">
        <f t="shared" si="7"/>
        <v>0</v>
      </c>
      <c r="L28" s="151"/>
      <c r="M28" s="46"/>
    </row>
    <row r="29" spans="1:13" x14ac:dyDescent="0.2">
      <c r="A29" s="30"/>
      <c r="B29" s="30"/>
      <c r="C29" s="30"/>
      <c r="D29" s="172"/>
      <c r="E29" s="190"/>
      <c r="F29" s="246" t="s">
        <v>10</v>
      </c>
      <c r="G29" s="31"/>
      <c r="H29" s="31"/>
      <c r="I29" s="32">
        <f>SUM(I15:I28)</f>
        <v>0</v>
      </c>
      <c r="J29" s="33">
        <f>SUM(J15:J28)</f>
        <v>0</v>
      </c>
      <c r="K29" s="135">
        <f>SUM(K15:K28)</f>
        <v>0</v>
      </c>
      <c r="L29" s="163"/>
      <c r="M29" s="80"/>
    </row>
    <row r="30" spans="1:13" x14ac:dyDescent="0.2">
      <c r="A30" s="30"/>
      <c r="B30" s="30"/>
      <c r="C30" s="30"/>
      <c r="D30" s="172"/>
      <c r="E30" s="190"/>
      <c r="F30" s="85"/>
      <c r="G30" s="31"/>
      <c r="H30" s="31"/>
      <c r="I30" s="89"/>
      <c r="J30" s="90"/>
      <c r="K30" s="136"/>
      <c r="L30" s="159"/>
      <c r="M30" s="97"/>
    </row>
    <row r="31" spans="1:13" x14ac:dyDescent="0.2">
      <c r="A31" s="5"/>
      <c r="B31" s="124" t="s">
        <v>40</v>
      </c>
      <c r="C31" s="243"/>
      <c r="D31" s="60"/>
      <c r="E31" s="188"/>
      <c r="F31" s="244"/>
      <c r="G31" s="6"/>
      <c r="H31" s="6"/>
      <c r="I31" s="7"/>
      <c r="J31" s="8"/>
      <c r="K31" s="134"/>
      <c r="L31" s="156"/>
      <c r="M31" s="9"/>
    </row>
    <row r="32" spans="1:13" ht="36" x14ac:dyDescent="0.2">
      <c r="A32" s="119" t="s">
        <v>0</v>
      </c>
      <c r="B32" s="149" t="s">
        <v>31</v>
      </c>
      <c r="C32" s="152" t="s">
        <v>1</v>
      </c>
      <c r="D32" s="119" t="s">
        <v>2</v>
      </c>
      <c r="E32" s="186" t="s">
        <v>3</v>
      </c>
      <c r="F32" s="130" t="s">
        <v>33</v>
      </c>
      <c r="G32" s="153" t="s">
        <v>4</v>
      </c>
      <c r="H32" s="130" t="s">
        <v>32</v>
      </c>
      <c r="I32" s="154" t="s">
        <v>5</v>
      </c>
      <c r="J32" s="130" t="s">
        <v>6</v>
      </c>
      <c r="K32" s="147" t="s">
        <v>7</v>
      </c>
      <c r="L32" s="157" t="s">
        <v>21</v>
      </c>
      <c r="M32" s="150" t="s">
        <v>8</v>
      </c>
    </row>
    <row r="33" spans="1:13" ht="71.25" customHeight="1" x14ac:dyDescent="0.2">
      <c r="A33" s="98">
        <v>1</v>
      </c>
      <c r="B33" s="99" t="s">
        <v>38</v>
      </c>
      <c r="C33" s="239"/>
      <c r="D33" s="18" t="s">
        <v>9</v>
      </c>
      <c r="E33" s="189">
        <v>3000</v>
      </c>
      <c r="F33" s="245"/>
      <c r="G33" s="13"/>
      <c r="H33" s="15">
        <f t="shared" ref="H33" si="12">F33*G33+F33</f>
        <v>0</v>
      </c>
      <c r="I33" s="14">
        <f t="shared" ref="I33" si="13">E33*F33</f>
        <v>0</v>
      </c>
      <c r="J33" s="15">
        <f t="shared" ref="J33" si="14">K33-I33</f>
        <v>0</v>
      </c>
      <c r="K33" s="132">
        <f t="shared" ref="K33" si="15">E33*H33</f>
        <v>0</v>
      </c>
      <c r="L33" s="17" t="s">
        <v>39</v>
      </c>
      <c r="M33" s="46" t="s">
        <v>22</v>
      </c>
    </row>
    <row r="34" spans="1:13" x14ac:dyDescent="0.2">
      <c r="A34" s="30"/>
      <c r="B34" s="30"/>
      <c r="C34" s="30"/>
      <c r="D34" s="172"/>
      <c r="E34" s="190"/>
      <c r="F34" s="246" t="s">
        <v>10</v>
      </c>
      <c r="G34" s="31"/>
      <c r="H34" s="31"/>
      <c r="I34" s="32">
        <f>SUM(I33:I33)</f>
        <v>0</v>
      </c>
      <c r="J34" s="33">
        <f>SUM(J33:J33)</f>
        <v>0</v>
      </c>
      <c r="K34" s="135">
        <f>SUM(K33:K33)</f>
        <v>0</v>
      </c>
      <c r="L34" s="158"/>
      <c r="M34" s="247"/>
    </row>
    <row r="35" spans="1:13" x14ac:dyDescent="0.2">
      <c r="A35" s="30"/>
      <c r="B35" s="30"/>
      <c r="C35" s="30"/>
      <c r="D35" s="172"/>
      <c r="E35" s="190"/>
      <c r="F35" s="85"/>
      <c r="G35" s="31"/>
      <c r="H35" s="31"/>
      <c r="I35" s="89"/>
      <c r="J35" s="90"/>
      <c r="K35" s="136"/>
      <c r="L35" s="159"/>
      <c r="M35" s="97"/>
    </row>
    <row r="36" spans="1:13" x14ac:dyDescent="0.2">
      <c r="A36" s="5"/>
      <c r="B36" s="124" t="s">
        <v>43</v>
      </c>
      <c r="C36" s="243"/>
      <c r="D36" s="60"/>
      <c r="E36" s="188"/>
      <c r="F36" s="244"/>
      <c r="G36" s="6"/>
      <c r="H36" s="6"/>
      <c r="I36" s="7"/>
      <c r="J36" s="8"/>
      <c r="K36" s="134"/>
      <c r="L36" s="156"/>
      <c r="M36" s="9"/>
    </row>
    <row r="37" spans="1:13" ht="36" x14ac:dyDescent="0.2">
      <c r="A37" s="119" t="s">
        <v>0</v>
      </c>
      <c r="B37" s="149" t="s">
        <v>31</v>
      </c>
      <c r="C37" s="152" t="s">
        <v>1</v>
      </c>
      <c r="D37" s="119" t="s">
        <v>2</v>
      </c>
      <c r="E37" s="186" t="s">
        <v>3</v>
      </c>
      <c r="F37" s="130" t="s">
        <v>33</v>
      </c>
      <c r="G37" s="153" t="s">
        <v>4</v>
      </c>
      <c r="H37" s="130" t="s">
        <v>32</v>
      </c>
      <c r="I37" s="154" t="s">
        <v>5</v>
      </c>
      <c r="J37" s="130" t="s">
        <v>6</v>
      </c>
      <c r="K37" s="147" t="s">
        <v>7</v>
      </c>
      <c r="L37" s="157" t="s">
        <v>21</v>
      </c>
      <c r="M37" s="150" t="s">
        <v>8</v>
      </c>
    </row>
    <row r="38" spans="1:13" ht="24" x14ac:dyDescent="0.2">
      <c r="A38" s="98">
        <v>1</v>
      </c>
      <c r="B38" s="99" t="s">
        <v>41</v>
      </c>
      <c r="C38" s="239"/>
      <c r="D38" s="18" t="s">
        <v>11</v>
      </c>
      <c r="E38" s="189">
        <v>6000</v>
      </c>
      <c r="F38" s="245"/>
      <c r="G38" s="13"/>
      <c r="H38" s="15">
        <f t="shared" ref="H38" si="16">F38*G38+F38</f>
        <v>0</v>
      </c>
      <c r="I38" s="14">
        <f t="shared" ref="I38" si="17">E38*F38</f>
        <v>0</v>
      </c>
      <c r="J38" s="15">
        <f t="shared" ref="J38" si="18">K38-I38</f>
        <v>0</v>
      </c>
      <c r="K38" s="132">
        <f t="shared" ref="K38" si="19">E38*H38</f>
        <v>0</v>
      </c>
      <c r="L38" s="151" t="s">
        <v>42</v>
      </c>
      <c r="M38" s="46" t="s">
        <v>22</v>
      </c>
    </row>
    <row r="39" spans="1:13" x14ac:dyDescent="0.2">
      <c r="A39" s="30"/>
      <c r="B39" s="30"/>
      <c r="C39" s="30"/>
      <c r="D39" s="172"/>
      <c r="E39" s="190"/>
      <c r="F39" s="246" t="s">
        <v>10</v>
      </c>
      <c r="G39" s="31"/>
      <c r="H39" s="31"/>
      <c r="I39" s="32">
        <f>SUM(I38:I38)</f>
        <v>0</v>
      </c>
      <c r="J39" s="33">
        <f>SUM(J38:J38)</f>
        <v>0</v>
      </c>
      <c r="K39" s="135">
        <f>SUM(K38:K38)</f>
        <v>0</v>
      </c>
      <c r="L39" s="158"/>
      <c r="M39" s="247"/>
    </row>
    <row r="40" spans="1:13" x14ac:dyDescent="0.2">
      <c r="A40" s="30"/>
      <c r="B40" s="30"/>
      <c r="C40" s="30"/>
      <c r="D40" s="172"/>
      <c r="E40" s="190"/>
      <c r="F40" s="248"/>
      <c r="G40" s="31"/>
      <c r="H40" s="31"/>
      <c r="I40" s="93"/>
      <c r="J40" s="87"/>
      <c r="K40" s="141"/>
      <c r="L40" s="158"/>
      <c r="M40" s="247"/>
    </row>
    <row r="41" spans="1:13" x14ac:dyDescent="0.2">
      <c r="A41" s="5"/>
      <c r="B41" s="124" t="s">
        <v>44</v>
      </c>
      <c r="C41" s="243"/>
      <c r="D41" s="29"/>
      <c r="E41" s="191"/>
      <c r="F41" s="244"/>
      <c r="G41" s="6"/>
      <c r="H41" s="6"/>
      <c r="I41" s="7"/>
      <c r="J41" s="8"/>
      <c r="K41" s="134"/>
      <c r="L41" s="156"/>
      <c r="M41" s="19"/>
    </row>
    <row r="42" spans="1:13" ht="36" x14ac:dyDescent="0.2">
      <c r="A42" s="119" t="s">
        <v>0</v>
      </c>
      <c r="B42" s="149" t="s">
        <v>31</v>
      </c>
      <c r="C42" s="152" t="s">
        <v>1</v>
      </c>
      <c r="D42" s="119" t="s">
        <v>2</v>
      </c>
      <c r="E42" s="186" t="s">
        <v>3</v>
      </c>
      <c r="F42" s="130" t="s">
        <v>33</v>
      </c>
      <c r="G42" s="153" t="s">
        <v>4</v>
      </c>
      <c r="H42" s="130" t="s">
        <v>32</v>
      </c>
      <c r="I42" s="154" t="s">
        <v>5</v>
      </c>
      <c r="J42" s="130" t="s">
        <v>6</v>
      </c>
      <c r="K42" s="147" t="s">
        <v>7</v>
      </c>
      <c r="L42" s="157" t="s">
        <v>21</v>
      </c>
      <c r="M42" s="150" t="s">
        <v>8</v>
      </c>
    </row>
    <row r="43" spans="1:13" ht="60" x14ac:dyDescent="0.2">
      <c r="A43" s="169">
        <v>1</v>
      </c>
      <c r="B43" s="35" t="s">
        <v>169</v>
      </c>
      <c r="C43" s="239"/>
      <c r="D43" s="38" t="s">
        <v>11</v>
      </c>
      <c r="E43" s="187">
        <v>24</v>
      </c>
      <c r="F43" s="245"/>
      <c r="G43" s="13"/>
      <c r="H43" s="15">
        <f t="shared" ref="H43" si="20">F43*G43+F43</f>
        <v>0</v>
      </c>
      <c r="I43" s="14">
        <f t="shared" ref="I43" si="21">E43*F43</f>
        <v>0</v>
      </c>
      <c r="J43" s="15">
        <f t="shared" ref="J43" si="22">K43-I43</f>
        <v>0</v>
      </c>
      <c r="K43" s="132">
        <f t="shared" ref="K43" si="23">E43*H43</f>
        <v>0</v>
      </c>
      <c r="L43" s="151" t="s">
        <v>170</v>
      </c>
      <c r="M43" s="38" t="s">
        <v>22</v>
      </c>
    </row>
    <row r="44" spans="1:13" ht="48" x14ac:dyDescent="0.2">
      <c r="A44" s="67">
        <v>2</v>
      </c>
      <c r="B44" s="35" t="s">
        <v>190</v>
      </c>
      <c r="C44" s="239"/>
      <c r="D44" s="38" t="s">
        <v>11</v>
      </c>
      <c r="E44" s="187">
        <v>24</v>
      </c>
      <c r="F44" s="245"/>
      <c r="G44" s="13"/>
      <c r="H44" s="15">
        <f t="shared" ref="H44" si="24">F44*G44+F44</f>
        <v>0</v>
      </c>
      <c r="I44" s="14">
        <f t="shared" ref="I44" si="25">E44*F44</f>
        <v>0</v>
      </c>
      <c r="J44" s="15">
        <f t="shared" ref="J44" si="26">K44-I44</f>
        <v>0</v>
      </c>
      <c r="K44" s="132">
        <f t="shared" ref="K44" si="27">E44*H44</f>
        <v>0</v>
      </c>
      <c r="L44" s="151"/>
      <c r="M44" s="38"/>
    </row>
    <row r="45" spans="1:13" x14ac:dyDescent="0.2">
      <c r="D45" s="172"/>
      <c r="E45" s="190"/>
      <c r="F45" s="249" t="s">
        <v>10</v>
      </c>
      <c r="G45" s="31"/>
      <c r="H45" s="31"/>
      <c r="I45" s="227">
        <f>SUM(I43:I44)</f>
        <v>0</v>
      </c>
      <c r="J45" s="228">
        <f>SUM(J43:J44)</f>
        <v>0</v>
      </c>
      <c r="K45" s="144">
        <f>SUM(K43:K44)</f>
        <v>0</v>
      </c>
      <c r="L45" s="158"/>
      <c r="M45" s="28"/>
    </row>
    <row r="46" spans="1:13" x14ac:dyDescent="0.2">
      <c r="F46" s="85"/>
      <c r="G46" s="25"/>
      <c r="H46" s="25"/>
      <c r="I46" s="26"/>
      <c r="J46" s="27"/>
      <c r="K46" s="137"/>
      <c r="L46" s="160"/>
      <c r="M46" s="28"/>
    </row>
    <row r="47" spans="1:13" x14ac:dyDescent="0.2">
      <c r="A47" s="5"/>
      <c r="B47" s="124" t="s">
        <v>45</v>
      </c>
      <c r="C47" s="250"/>
      <c r="D47" s="29"/>
      <c r="E47" s="191"/>
      <c r="F47" s="244"/>
      <c r="G47" s="6"/>
      <c r="H47" s="6"/>
      <c r="I47" s="7"/>
      <c r="J47" s="8"/>
      <c r="K47" s="134"/>
      <c r="L47" s="156"/>
      <c r="M47" s="19"/>
    </row>
    <row r="48" spans="1:13" ht="36" x14ac:dyDescent="0.2">
      <c r="A48" s="119" t="s">
        <v>0</v>
      </c>
      <c r="B48" s="149" t="s">
        <v>31</v>
      </c>
      <c r="C48" s="152" t="s">
        <v>1</v>
      </c>
      <c r="D48" s="119" t="s">
        <v>2</v>
      </c>
      <c r="E48" s="186" t="s">
        <v>3</v>
      </c>
      <c r="F48" s="130" t="s">
        <v>33</v>
      </c>
      <c r="G48" s="153" t="s">
        <v>4</v>
      </c>
      <c r="H48" s="130" t="s">
        <v>32</v>
      </c>
      <c r="I48" s="154" t="s">
        <v>5</v>
      </c>
      <c r="J48" s="130" t="s">
        <v>6</v>
      </c>
      <c r="K48" s="147" t="s">
        <v>7</v>
      </c>
      <c r="L48" s="157" t="s">
        <v>21</v>
      </c>
      <c r="M48" s="150" t="s">
        <v>8</v>
      </c>
    </row>
    <row r="49" spans="1:13" ht="48" x14ac:dyDescent="0.2">
      <c r="A49" s="34">
        <v>1</v>
      </c>
      <c r="B49" s="35" t="s">
        <v>46</v>
      </c>
      <c r="C49" s="239"/>
      <c r="D49" s="18" t="s">
        <v>9</v>
      </c>
      <c r="E49" s="223">
        <v>5</v>
      </c>
      <c r="F49" s="251"/>
      <c r="G49" s="36"/>
      <c r="H49" s="15">
        <f t="shared" ref="H49:H50" si="28">F49*G49+F49</f>
        <v>0</v>
      </c>
      <c r="I49" s="14">
        <f t="shared" ref="I49:I50" si="29">E49*F49</f>
        <v>0</v>
      </c>
      <c r="J49" s="15">
        <f t="shared" ref="J49:J50" si="30">K49-I49</f>
        <v>0</v>
      </c>
      <c r="K49" s="132">
        <f t="shared" ref="K49:K50" si="31">E49*H49</f>
        <v>0</v>
      </c>
      <c r="L49" s="161" t="s">
        <v>47</v>
      </c>
      <c r="M49" s="37" t="s">
        <v>49</v>
      </c>
    </row>
    <row r="50" spans="1:13" ht="48" x14ac:dyDescent="0.2">
      <c r="A50" s="34">
        <v>2</v>
      </c>
      <c r="B50" s="35" t="s">
        <v>48</v>
      </c>
      <c r="C50" s="239"/>
      <c r="D50" s="18" t="s">
        <v>9</v>
      </c>
      <c r="E50" s="223">
        <v>5</v>
      </c>
      <c r="F50" s="251"/>
      <c r="G50" s="36"/>
      <c r="H50" s="15">
        <f t="shared" si="28"/>
        <v>0</v>
      </c>
      <c r="I50" s="14">
        <f t="shared" si="29"/>
        <v>0</v>
      </c>
      <c r="J50" s="15">
        <f t="shared" si="30"/>
        <v>0</v>
      </c>
      <c r="K50" s="132">
        <f t="shared" si="31"/>
        <v>0</v>
      </c>
      <c r="L50" s="161" t="s">
        <v>47</v>
      </c>
      <c r="M50" s="37" t="s">
        <v>49</v>
      </c>
    </row>
    <row r="51" spans="1:13" x14ac:dyDescent="0.2">
      <c r="F51" s="246" t="s">
        <v>10</v>
      </c>
      <c r="G51" s="31"/>
      <c r="H51" s="31"/>
      <c r="I51" s="21">
        <f>SUM(I49:I50)</f>
        <v>0</v>
      </c>
      <c r="J51" s="22">
        <f>SUM(J49:J50)</f>
        <v>0</v>
      </c>
      <c r="K51" s="135">
        <f>SUM(K49:K50)</f>
        <v>0</v>
      </c>
      <c r="L51" s="158"/>
      <c r="M51" s="28"/>
    </row>
    <row r="52" spans="1:13" x14ac:dyDescent="0.2">
      <c r="B52" s="42" t="s">
        <v>193</v>
      </c>
      <c r="F52" s="248"/>
      <c r="G52" s="31"/>
      <c r="H52" s="31"/>
      <c r="I52" s="116"/>
      <c r="J52" s="117"/>
      <c r="K52" s="141"/>
      <c r="L52" s="158"/>
      <c r="M52" s="28"/>
    </row>
    <row r="53" spans="1:13" x14ac:dyDescent="0.2">
      <c r="F53" s="85"/>
      <c r="G53" s="31"/>
      <c r="H53" s="31"/>
      <c r="I53" s="116"/>
      <c r="J53" s="117"/>
      <c r="K53" s="141"/>
      <c r="L53" s="158"/>
      <c r="M53" s="28"/>
    </row>
    <row r="54" spans="1:13" x14ac:dyDescent="0.2">
      <c r="F54" s="85"/>
      <c r="G54" s="25"/>
      <c r="H54" s="25"/>
      <c r="I54" s="26"/>
      <c r="J54" s="27"/>
      <c r="K54" s="137"/>
      <c r="L54" s="160"/>
      <c r="M54" s="28"/>
    </row>
    <row r="55" spans="1:13" s="5" customFormat="1" ht="12" x14ac:dyDescent="0.2">
      <c r="B55" s="124" t="s">
        <v>52</v>
      </c>
      <c r="C55" s="250"/>
      <c r="D55" s="29"/>
      <c r="E55" s="191"/>
      <c r="F55" s="244"/>
      <c r="G55" s="6"/>
      <c r="H55" s="6"/>
      <c r="I55" s="7"/>
      <c r="J55" s="8"/>
      <c r="K55" s="134"/>
      <c r="L55" s="156"/>
      <c r="M55" s="19"/>
    </row>
    <row r="56" spans="1:13" s="5" customFormat="1" ht="36" x14ac:dyDescent="0.2">
      <c r="A56" s="119" t="s">
        <v>0</v>
      </c>
      <c r="B56" s="149" t="s">
        <v>31</v>
      </c>
      <c r="C56" s="152" t="s">
        <v>1</v>
      </c>
      <c r="D56" s="119" t="s">
        <v>2</v>
      </c>
      <c r="E56" s="186" t="s">
        <v>3</v>
      </c>
      <c r="F56" s="130" t="s">
        <v>33</v>
      </c>
      <c r="G56" s="153" t="s">
        <v>4</v>
      </c>
      <c r="H56" s="130" t="s">
        <v>32</v>
      </c>
      <c r="I56" s="154" t="s">
        <v>5</v>
      </c>
      <c r="J56" s="130" t="s">
        <v>6</v>
      </c>
      <c r="K56" s="147" t="s">
        <v>7</v>
      </c>
      <c r="L56" s="157" t="s">
        <v>21</v>
      </c>
      <c r="M56" s="150" t="s">
        <v>8</v>
      </c>
    </row>
    <row r="57" spans="1:13" s="5" customFormat="1" ht="54.75" customHeight="1" x14ac:dyDescent="0.2">
      <c r="A57" s="38">
        <v>1</v>
      </c>
      <c r="B57" s="39" t="s">
        <v>50</v>
      </c>
      <c r="C57" s="17"/>
      <c r="D57" s="40" t="s">
        <v>9</v>
      </c>
      <c r="E57" s="192">
        <v>2000</v>
      </c>
      <c r="F57" s="252"/>
      <c r="G57" s="41"/>
      <c r="H57" s="15">
        <f t="shared" ref="H57" si="32">F57*G57+F57</f>
        <v>0</v>
      </c>
      <c r="I57" s="14">
        <f t="shared" ref="I57" si="33">E57*F57</f>
        <v>0</v>
      </c>
      <c r="J57" s="15">
        <f t="shared" ref="J57" si="34">K57-I57</f>
        <v>0</v>
      </c>
      <c r="K57" s="132">
        <f t="shared" ref="K57" si="35">E57*H57</f>
        <v>0</v>
      </c>
      <c r="L57" s="151" t="s">
        <v>51</v>
      </c>
      <c r="M57" s="38" t="s">
        <v>22</v>
      </c>
    </row>
    <row r="58" spans="1:13" x14ac:dyDescent="0.2">
      <c r="A58" s="42"/>
      <c r="C58" s="43"/>
      <c r="D58" s="172"/>
      <c r="E58" s="193"/>
      <c r="F58" s="253" t="s">
        <v>10</v>
      </c>
      <c r="G58" s="20"/>
      <c r="H58" s="20"/>
      <c r="I58" s="21">
        <f>SUM(I57:I57)</f>
        <v>0</v>
      </c>
      <c r="J58" s="22">
        <f>SUM(J57:J57)</f>
        <v>0</v>
      </c>
      <c r="K58" s="135">
        <f>SUM(K57:K57)</f>
        <v>0</v>
      </c>
      <c r="L58" s="163"/>
      <c r="M58" s="44"/>
    </row>
    <row r="59" spans="1:13" x14ac:dyDescent="0.2">
      <c r="C59" s="45"/>
    </row>
    <row r="60" spans="1:13" s="10" customFormat="1" ht="12" x14ac:dyDescent="0.2">
      <c r="A60" s="5"/>
      <c r="B60" s="122" t="s">
        <v>55</v>
      </c>
      <c r="C60" s="254"/>
      <c r="D60" s="29"/>
      <c r="E60" s="185"/>
      <c r="F60" s="244"/>
      <c r="G60" s="6"/>
      <c r="H60" s="6"/>
      <c r="I60" s="7"/>
      <c r="J60" s="8"/>
      <c r="K60" s="134"/>
      <c r="L60" s="156"/>
      <c r="M60" s="9"/>
    </row>
    <row r="61" spans="1:13" s="24" customFormat="1" ht="36" x14ac:dyDescent="0.2">
      <c r="A61" s="119" t="s">
        <v>0</v>
      </c>
      <c r="B61" s="149" t="s">
        <v>31</v>
      </c>
      <c r="C61" s="152" t="s">
        <v>1</v>
      </c>
      <c r="D61" s="119" t="s">
        <v>2</v>
      </c>
      <c r="E61" s="186" t="s">
        <v>3</v>
      </c>
      <c r="F61" s="130" t="s">
        <v>33</v>
      </c>
      <c r="G61" s="153" t="s">
        <v>4</v>
      </c>
      <c r="H61" s="130" t="s">
        <v>32</v>
      </c>
      <c r="I61" s="154" t="s">
        <v>5</v>
      </c>
      <c r="J61" s="130" t="s">
        <v>6</v>
      </c>
      <c r="K61" s="147" t="s">
        <v>7</v>
      </c>
      <c r="L61" s="157" t="s">
        <v>21</v>
      </c>
      <c r="M61" s="150" t="s">
        <v>8</v>
      </c>
    </row>
    <row r="62" spans="1:13" s="10" customFormat="1" ht="36" x14ac:dyDescent="0.2">
      <c r="A62" s="11">
        <v>1</v>
      </c>
      <c r="B62" s="46" t="s">
        <v>53</v>
      </c>
      <c r="C62" s="16"/>
      <c r="D62" s="38" t="s">
        <v>9</v>
      </c>
      <c r="E62" s="187">
        <v>800</v>
      </c>
      <c r="F62" s="131"/>
      <c r="G62" s="41"/>
      <c r="H62" s="15">
        <f t="shared" ref="H62" si="36">F62*G62+F62</f>
        <v>0</v>
      </c>
      <c r="I62" s="14">
        <f t="shared" ref="I62" si="37">E62*F62</f>
        <v>0</v>
      </c>
      <c r="J62" s="15">
        <f t="shared" ref="J62" si="38">K62-I62</f>
        <v>0</v>
      </c>
      <c r="K62" s="132">
        <f t="shared" ref="K62" si="39">E62*H62</f>
        <v>0</v>
      </c>
      <c r="L62" s="151" t="s">
        <v>54</v>
      </c>
      <c r="M62" s="38" t="s">
        <v>22</v>
      </c>
    </row>
    <row r="63" spans="1:13" s="10" customFormat="1" x14ac:dyDescent="0.2">
      <c r="A63" s="5"/>
      <c r="B63" s="121"/>
      <c r="C63" s="19"/>
      <c r="D63" s="60"/>
      <c r="E63" s="185"/>
      <c r="F63" s="253" t="s">
        <v>10</v>
      </c>
      <c r="G63" s="47"/>
      <c r="H63" s="47"/>
      <c r="I63" s="21">
        <f>SUM(I62:I62)</f>
        <v>0</v>
      </c>
      <c r="J63" s="22">
        <f>SUM(J62:J62)</f>
        <v>0</v>
      </c>
      <c r="K63" s="135">
        <f>SUM(K62:K62)</f>
        <v>0</v>
      </c>
      <c r="L63" s="163"/>
      <c r="M63" s="16"/>
    </row>
    <row r="64" spans="1:13" s="24" customFormat="1" x14ac:dyDescent="0.2">
      <c r="A64" s="5"/>
      <c r="B64" s="255"/>
      <c r="C64" s="256"/>
      <c r="D64" s="257"/>
      <c r="E64" s="188"/>
      <c r="F64" s="113"/>
      <c r="G64" s="258"/>
      <c r="H64" s="72"/>
      <c r="I64" s="7"/>
      <c r="J64" s="8"/>
      <c r="K64" s="134"/>
      <c r="L64" s="156"/>
      <c r="M64" s="48"/>
    </row>
    <row r="65" spans="1:13" x14ac:dyDescent="0.2">
      <c r="B65" s="124" t="s">
        <v>56</v>
      </c>
      <c r="C65" s="259"/>
      <c r="F65" s="260"/>
    </row>
    <row r="66" spans="1:13" ht="36" x14ac:dyDescent="0.2">
      <c r="A66" s="119" t="s">
        <v>0</v>
      </c>
      <c r="B66" s="149" t="s">
        <v>31</v>
      </c>
      <c r="C66" s="152" t="s">
        <v>1</v>
      </c>
      <c r="D66" s="119" t="s">
        <v>2</v>
      </c>
      <c r="E66" s="186" t="s">
        <v>3</v>
      </c>
      <c r="F66" s="130" t="s">
        <v>33</v>
      </c>
      <c r="G66" s="153" t="s">
        <v>4</v>
      </c>
      <c r="H66" s="130" t="s">
        <v>32</v>
      </c>
      <c r="I66" s="154" t="s">
        <v>5</v>
      </c>
      <c r="J66" s="130" t="s">
        <v>6</v>
      </c>
      <c r="K66" s="147" t="s">
        <v>7</v>
      </c>
      <c r="L66" s="157" t="s">
        <v>21</v>
      </c>
      <c r="M66" s="150" t="s">
        <v>8</v>
      </c>
    </row>
    <row r="67" spans="1:13" ht="48" x14ac:dyDescent="0.2">
      <c r="A67" s="49">
        <v>1</v>
      </c>
      <c r="B67" s="241" t="s">
        <v>57</v>
      </c>
      <c r="C67" s="80"/>
      <c r="D67" s="79" t="s">
        <v>9</v>
      </c>
      <c r="E67" s="194">
        <v>1000</v>
      </c>
      <c r="F67" s="261"/>
      <c r="G67" s="41"/>
      <c r="H67" s="15">
        <f t="shared" ref="H67" si="40">F67*G67+F67</f>
        <v>0</v>
      </c>
      <c r="I67" s="14">
        <f t="shared" ref="I67" si="41">E67*F67</f>
        <v>0</v>
      </c>
      <c r="J67" s="15">
        <f t="shared" ref="J67" si="42">K67-I67</f>
        <v>0</v>
      </c>
      <c r="K67" s="132">
        <f t="shared" ref="K67" si="43">E67*H67</f>
        <v>0</v>
      </c>
      <c r="L67" s="161" t="s">
        <v>58</v>
      </c>
      <c r="M67" s="38" t="s">
        <v>22</v>
      </c>
    </row>
    <row r="68" spans="1:13" ht="36" x14ac:dyDescent="0.2">
      <c r="A68" s="49">
        <v>2</v>
      </c>
      <c r="B68" s="241" t="s">
        <v>59</v>
      </c>
      <c r="C68" s="80"/>
      <c r="D68" s="79" t="s">
        <v>9</v>
      </c>
      <c r="E68" s="194">
        <v>11000</v>
      </c>
      <c r="F68" s="261"/>
      <c r="G68" s="41"/>
      <c r="H68" s="15">
        <f t="shared" ref="H68:H77" si="44">F68*G68+F68</f>
        <v>0</v>
      </c>
      <c r="I68" s="14">
        <f t="shared" ref="I68:I77" si="45">E68*F68</f>
        <v>0</v>
      </c>
      <c r="J68" s="15">
        <f t="shared" ref="J68:J77" si="46">K68-I68</f>
        <v>0</v>
      </c>
      <c r="K68" s="132">
        <f t="shared" ref="K68:K77" si="47">E68*H68</f>
        <v>0</v>
      </c>
      <c r="L68" s="161" t="s">
        <v>60</v>
      </c>
      <c r="M68" s="38" t="s">
        <v>22</v>
      </c>
    </row>
    <row r="69" spans="1:13" ht="24" x14ac:dyDescent="0.2">
      <c r="A69" s="49">
        <v>3</v>
      </c>
      <c r="B69" s="241" t="s">
        <v>61</v>
      </c>
      <c r="C69" s="80"/>
      <c r="D69" s="79" t="s">
        <v>12</v>
      </c>
      <c r="E69" s="194">
        <v>1500</v>
      </c>
      <c r="F69" s="261"/>
      <c r="G69" s="41"/>
      <c r="H69" s="15">
        <f t="shared" si="44"/>
        <v>0</v>
      </c>
      <c r="I69" s="14">
        <f t="shared" si="45"/>
        <v>0</v>
      </c>
      <c r="J69" s="15">
        <f t="shared" si="46"/>
        <v>0</v>
      </c>
      <c r="K69" s="132">
        <f t="shared" si="47"/>
        <v>0</v>
      </c>
      <c r="L69" s="161"/>
      <c r="M69" s="38" t="s">
        <v>22</v>
      </c>
    </row>
    <row r="70" spans="1:13" x14ac:dyDescent="0.2">
      <c r="A70" s="49">
        <v>4</v>
      </c>
      <c r="B70" s="241" t="s">
        <v>62</v>
      </c>
      <c r="C70" s="80"/>
      <c r="D70" s="79" t="s">
        <v>9</v>
      </c>
      <c r="E70" s="194">
        <v>400</v>
      </c>
      <c r="F70" s="261"/>
      <c r="G70" s="41"/>
      <c r="H70" s="15">
        <f t="shared" si="44"/>
        <v>0</v>
      </c>
      <c r="I70" s="14">
        <f t="shared" si="45"/>
        <v>0</v>
      </c>
      <c r="J70" s="15">
        <f t="shared" si="46"/>
        <v>0</v>
      </c>
      <c r="K70" s="132">
        <f t="shared" si="47"/>
        <v>0</v>
      </c>
      <c r="L70" s="161"/>
      <c r="M70" s="38" t="s">
        <v>22</v>
      </c>
    </row>
    <row r="71" spans="1:13" ht="72" x14ac:dyDescent="0.2">
      <c r="A71" s="49">
        <v>5</v>
      </c>
      <c r="B71" s="241" t="s">
        <v>63</v>
      </c>
      <c r="C71" s="80"/>
      <c r="D71" s="79" t="s">
        <v>9</v>
      </c>
      <c r="E71" s="194">
        <v>500</v>
      </c>
      <c r="F71" s="261"/>
      <c r="G71" s="41"/>
      <c r="H71" s="15">
        <f t="shared" si="44"/>
        <v>0</v>
      </c>
      <c r="I71" s="14">
        <f t="shared" si="45"/>
        <v>0</v>
      </c>
      <c r="J71" s="15">
        <f t="shared" si="46"/>
        <v>0</v>
      </c>
      <c r="K71" s="132">
        <f t="shared" si="47"/>
        <v>0</v>
      </c>
      <c r="L71" s="161" t="s">
        <v>64</v>
      </c>
      <c r="M71" s="38" t="s">
        <v>22</v>
      </c>
    </row>
    <row r="72" spans="1:13" ht="72" x14ac:dyDescent="0.2">
      <c r="A72" s="49">
        <v>6</v>
      </c>
      <c r="B72" s="241" t="s">
        <v>65</v>
      </c>
      <c r="C72" s="80"/>
      <c r="D72" s="79" t="s">
        <v>9</v>
      </c>
      <c r="E72" s="194">
        <v>500</v>
      </c>
      <c r="F72" s="261"/>
      <c r="G72" s="41"/>
      <c r="H72" s="15">
        <f t="shared" si="44"/>
        <v>0</v>
      </c>
      <c r="I72" s="14">
        <f t="shared" si="45"/>
        <v>0</v>
      </c>
      <c r="J72" s="15">
        <f t="shared" si="46"/>
        <v>0</v>
      </c>
      <c r="K72" s="132">
        <f t="shared" si="47"/>
        <v>0</v>
      </c>
      <c r="L72" s="161" t="s">
        <v>64</v>
      </c>
      <c r="M72" s="38" t="s">
        <v>22</v>
      </c>
    </row>
    <row r="73" spans="1:13" ht="72" x14ac:dyDescent="0.2">
      <c r="A73" s="49">
        <v>7</v>
      </c>
      <c r="B73" s="241" t="s">
        <v>66</v>
      </c>
      <c r="C73" s="80"/>
      <c r="D73" s="79" t="s">
        <v>9</v>
      </c>
      <c r="E73" s="194">
        <v>600</v>
      </c>
      <c r="F73" s="261"/>
      <c r="G73" s="41"/>
      <c r="H73" s="15">
        <f t="shared" si="44"/>
        <v>0</v>
      </c>
      <c r="I73" s="14">
        <f t="shared" si="45"/>
        <v>0</v>
      </c>
      <c r="J73" s="15">
        <f t="shared" si="46"/>
        <v>0</v>
      </c>
      <c r="K73" s="132">
        <f t="shared" si="47"/>
        <v>0</v>
      </c>
      <c r="L73" s="161" t="s">
        <v>64</v>
      </c>
      <c r="M73" s="38" t="s">
        <v>22</v>
      </c>
    </row>
    <row r="74" spans="1:13" ht="72" x14ac:dyDescent="0.2">
      <c r="A74" s="49">
        <v>8</v>
      </c>
      <c r="B74" s="241" t="s">
        <v>67</v>
      </c>
      <c r="C74" s="80"/>
      <c r="D74" s="79" t="s">
        <v>9</v>
      </c>
      <c r="E74" s="194">
        <v>600</v>
      </c>
      <c r="F74" s="261"/>
      <c r="G74" s="41"/>
      <c r="H74" s="15">
        <f t="shared" si="44"/>
        <v>0</v>
      </c>
      <c r="I74" s="14">
        <f t="shared" si="45"/>
        <v>0</v>
      </c>
      <c r="J74" s="15">
        <f t="shared" si="46"/>
        <v>0</v>
      </c>
      <c r="K74" s="132">
        <f t="shared" si="47"/>
        <v>0</v>
      </c>
      <c r="L74" s="161" t="s">
        <v>64</v>
      </c>
      <c r="M74" s="38" t="s">
        <v>22</v>
      </c>
    </row>
    <row r="75" spans="1:13" ht="48" x14ac:dyDescent="0.2">
      <c r="A75" s="49">
        <v>9</v>
      </c>
      <c r="B75" s="241" t="s">
        <v>68</v>
      </c>
      <c r="C75" s="80"/>
      <c r="D75" s="79" t="s">
        <v>9</v>
      </c>
      <c r="E75" s="194">
        <v>600</v>
      </c>
      <c r="F75" s="261"/>
      <c r="G75" s="41"/>
      <c r="H75" s="15">
        <f t="shared" si="44"/>
        <v>0</v>
      </c>
      <c r="I75" s="14">
        <f t="shared" si="45"/>
        <v>0</v>
      </c>
      <c r="J75" s="15">
        <f t="shared" si="46"/>
        <v>0</v>
      </c>
      <c r="K75" s="132">
        <f t="shared" si="47"/>
        <v>0</v>
      </c>
      <c r="L75" s="161"/>
      <c r="M75" s="38" t="s">
        <v>22</v>
      </c>
    </row>
    <row r="76" spans="1:13" ht="72" x14ac:dyDescent="0.2">
      <c r="A76" s="49">
        <v>10</v>
      </c>
      <c r="B76" s="80" t="s">
        <v>69</v>
      </c>
      <c r="C76" s="80"/>
      <c r="D76" s="173" t="s">
        <v>9</v>
      </c>
      <c r="E76" s="195">
        <v>400</v>
      </c>
      <c r="F76" s="262"/>
      <c r="G76" s="41"/>
      <c r="H76" s="15">
        <f t="shared" si="44"/>
        <v>0</v>
      </c>
      <c r="I76" s="14">
        <f t="shared" si="45"/>
        <v>0</v>
      </c>
      <c r="J76" s="15">
        <f t="shared" si="46"/>
        <v>0</v>
      </c>
      <c r="K76" s="132">
        <f t="shared" si="47"/>
        <v>0</v>
      </c>
      <c r="L76" s="161" t="s">
        <v>64</v>
      </c>
      <c r="M76" s="38" t="s">
        <v>22</v>
      </c>
    </row>
    <row r="77" spans="1:13" ht="90" customHeight="1" x14ac:dyDescent="0.2">
      <c r="A77" s="49">
        <v>11</v>
      </c>
      <c r="B77" s="80" t="s">
        <v>70</v>
      </c>
      <c r="C77" s="80"/>
      <c r="D77" s="79" t="s">
        <v>9</v>
      </c>
      <c r="E77" s="194">
        <v>1000</v>
      </c>
      <c r="F77" s="263"/>
      <c r="G77" s="41"/>
      <c r="H77" s="15">
        <f t="shared" si="44"/>
        <v>0</v>
      </c>
      <c r="I77" s="14">
        <f t="shared" si="45"/>
        <v>0</v>
      </c>
      <c r="J77" s="15">
        <f t="shared" si="46"/>
        <v>0</v>
      </c>
      <c r="K77" s="132">
        <f t="shared" si="47"/>
        <v>0</v>
      </c>
      <c r="L77" s="161" t="s">
        <v>64</v>
      </c>
      <c r="M77" s="38" t="s">
        <v>22</v>
      </c>
    </row>
    <row r="78" spans="1:13" x14ac:dyDescent="0.2">
      <c r="A78" s="50"/>
      <c r="B78" s="125"/>
      <c r="C78" s="50"/>
      <c r="D78" s="179"/>
      <c r="E78" s="196"/>
      <c r="F78" s="253" t="s">
        <v>10</v>
      </c>
      <c r="G78" s="51"/>
      <c r="H78" s="58"/>
      <c r="I78" s="52">
        <f>SUM(I67:I77)</f>
        <v>0</v>
      </c>
      <c r="J78" s="52">
        <f>SUM(J67:J77)</f>
        <v>0</v>
      </c>
      <c r="K78" s="138">
        <f>SUM(K67:K77)</f>
        <v>0</v>
      </c>
      <c r="L78" s="164"/>
      <c r="M78" s="28"/>
    </row>
    <row r="79" spans="1:13" s="45" customFormat="1" x14ac:dyDescent="0.2">
      <c r="B79" s="43"/>
      <c r="D79" s="181"/>
      <c r="E79" s="208"/>
      <c r="F79" s="264"/>
      <c r="H79" s="53"/>
      <c r="I79" s="53"/>
      <c r="J79" s="53"/>
      <c r="K79" s="139"/>
      <c r="L79" s="165"/>
      <c r="M79" s="28"/>
    </row>
    <row r="80" spans="1:13" x14ac:dyDescent="0.2">
      <c r="A80" s="54"/>
      <c r="B80" s="124" t="s">
        <v>71</v>
      </c>
      <c r="C80" s="224"/>
      <c r="D80" s="180"/>
      <c r="E80" s="197"/>
      <c r="F80" s="225"/>
      <c r="G80" s="55"/>
      <c r="H80" s="56"/>
      <c r="I80" s="56"/>
      <c r="J80" s="56"/>
      <c r="K80" s="140"/>
      <c r="L80" s="165"/>
    </row>
    <row r="81" spans="1:13" ht="36" x14ac:dyDescent="0.2">
      <c r="A81" s="119" t="s">
        <v>0</v>
      </c>
      <c r="B81" s="149" t="s">
        <v>31</v>
      </c>
      <c r="C81" s="152" t="s">
        <v>1</v>
      </c>
      <c r="D81" s="119" t="s">
        <v>2</v>
      </c>
      <c r="E81" s="186" t="s">
        <v>3</v>
      </c>
      <c r="F81" s="130" t="s">
        <v>33</v>
      </c>
      <c r="G81" s="153" t="s">
        <v>4</v>
      </c>
      <c r="H81" s="130" t="s">
        <v>32</v>
      </c>
      <c r="I81" s="154" t="s">
        <v>5</v>
      </c>
      <c r="J81" s="130" t="s">
        <v>6</v>
      </c>
      <c r="K81" s="147" t="s">
        <v>7</v>
      </c>
      <c r="L81" s="157" t="s">
        <v>21</v>
      </c>
      <c r="M81" s="150" t="s">
        <v>8</v>
      </c>
    </row>
    <row r="82" spans="1:13" ht="60" x14ac:dyDescent="0.2">
      <c r="A82" s="88">
        <v>1</v>
      </c>
      <c r="B82" s="75" t="s">
        <v>72</v>
      </c>
      <c r="C82" s="170"/>
      <c r="D82" s="174" t="s">
        <v>9</v>
      </c>
      <c r="E82" s="198">
        <v>2000</v>
      </c>
      <c r="F82" s="265"/>
      <c r="G82" s="41"/>
      <c r="H82" s="15">
        <f t="shared" ref="H82:H83" si="48">F82*G82+F82</f>
        <v>0</v>
      </c>
      <c r="I82" s="14">
        <f t="shared" ref="I82:I83" si="49">E82*F82</f>
        <v>0</v>
      </c>
      <c r="J82" s="15">
        <f t="shared" ref="J82:J83" si="50">K82-I82</f>
        <v>0</v>
      </c>
      <c r="K82" s="132">
        <f t="shared" ref="K82:K83" si="51">E82*H82</f>
        <v>0</v>
      </c>
      <c r="L82" s="151" t="s">
        <v>73</v>
      </c>
      <c r="M82" s="38" t="s">
        <v>22</v>
      </c>
    </row>
    <row r="83" spans="1:13" ht="60" x14ac:dyDescent="0.2">
      <c r="A83" s="88">
        <v>2</v>
      </c>
      <c r="B83" s="44" t="s">
        <v>74</v>
      </c>
      <c r="C83" s="171"/>
      <c r="D83" s="175" t="s">
        <v>9</v>
      </c>
      <c r="E83" s="199">
        <v>1000</v>
      </c>
      <c r="F83" s="217"/>
      <c r="G83" s="41"/>
      <c r="H83" s="15">
        <f t="shared" si="48"/>
        <v>0</v>
      </c>
      <c r="I83" s="14">
        <f t="shared" si="49"/>
        <v>0</v>
      </c>
      <c r="J83" s="15">
        <f t="shared" si="50"/>
        <v>0</v>
      </c>
      <c r="K83" s="132">
        <f t="shared" si="51"/>
        <v>0</v>
      </c>
      <c r="L83" s="151" t="s">
        <v>75</v>
      </c>
      <c r="M83" s="38" t="s">
        <v>22</v>
      </c>
    </row>
    <row r="84" spans="1:13" x14ac:dyDescent="0.2">
      <c r="A84" s="45"/>
      <c r="B84" s="81"/>
      <c r="C84" s="45"/>
      <c r="D84" s="176"/>
      <c r="E84" s="200"/>
      <c r="F84" s="266" t="s">
        <v>10</v>
      </c>
      <c r="G84" s="96"/>
      <c r="H84" s="100"/>
      <c r="I84" s="32">
        <f>SUM(I82:I83)</f>
        <v>0</v>
      </c>
      <c r="J84" s="33">
        <f>SUM(J82:J83)</f>
        <v>0</v>
      </c>
      <c r="K84" s="135">
        <f>SUM(K82:K83)</f>
        <v>0</v>
      </c>
      <c r="L84" s="166"/>
      <c r="M84" s="95"/>
    </row>
    <row r="85" spans="1:13" x14ac:dyDescent="0.2">
      <c r="A85" s="45"/>
      <c r="B85" s="81"/>
      <c r="C85" s="45"/>
      <c r="D85" s="176"/>
      <c r="E85" s="200"/>
      <c r="F85" s="267"/>
      <c r="G85" s="268"/>
      <c r="H85" s="269"/>
      <c r="I85" s="93"/>
      <c r="J85" s="87"/>
      <c r="K85" s="141"/>
      <c r="L85" s="158"/>
      <c r="M85" s="28"/>
    </row>
    <row r="86" spans="1:13" x14ac:dyDescent="0.2">
      <c r="A86" s="45"/>
      <c r="B86" s="124" t="s">
        <v>76</v>
      </c>
      <c r="C86" s="224"/>
      <c r="D86" s="180"/>
      <c r="E86" s="197"/>
      <c r="F86" s="225"/>
      <c r="G86" s="55"/>
      <c r="H86" s="56"/>
      <c r="I86" s="56"/>
      <c r="J86" s="56"/>
      <c r="K86" s="140"/>
      <c r="L86" s="165"/>
    </row>
    <row r="87" spans="1:13" ht="36" x14ac:dyDescent="0.2">
      <c r="A87" s="119" t="s">
        <v>0</v>
      </c>
      <c r="B87" s="149" t="s">
        <v>31</v>
      </c>
      <c r="C87" s="152" t="s">
        <v>1</v>
      </c>
      <c r="D87" s="119" t="s">
        <v>2</v>
      </c>
      <c r="E87" s="186" t="s">
        <v>3</v>
      </c>
      <c r="F87" s="130" t="s">
        <v>33</v>
      </c>
      <c r="G87" s="153" t="s">
        <v>4</v>
      </c>
      <c r="H87" s="130" t="s">
        <v>32</v>
      </c>
      <c r="I87" s="154" t="s">
        <v>5</v>
      </c>
      <c r="J87" s="130" t="s">
        <v>6</v>
      </c>
      <c r="K87" s="147" t="s">
        <v>7</v>
      </c>
      <c r="L87" s="157" t="s">
        <v>21</v>
      </c>
      <c r="M87" s="150" t="s">
        <v>8</v>
      </c>
    </row>
    <row r="88" spans="1:13" ht="48" x14ac:dyDescent="0.2">
      <c r="A88" s="57">
        <v>1</v>
      </c>
      <c r="B88" s="44" t="s">
        <v>77</v>
      </c>
      <c r="C88" s="57"/>
      <c r="D88" s="175" t="s">
        <v>9</v>
      </c>
      <c r="E88" s="199">
        <v>15000</v>
      </c>
      <c r="F88" s="217"/>
      <c r="G88" s="41"/>
      <c r="H88" s="15">
        <f t="shared" ref="H88" si="52">F88*G88+F88</f>
        <v>0</v>
      </c>
      <c r="I88" s="14">
        <f t="shared" ref="I88" si="53">E88*F88</f>
        <v>0</v>
      </c>
      <c r="J88" s="15">
        <f t="shared" ref="J88" si="54">K88-I88</f>
        <v>0</v>
      </c>
      <c r="K88" s="132">
        <f t="shared" ref="K88" si="55">E88*H88</f>
        <v>0</v>
      </c>
      <c r="L88" s="151" t="s">
        <v>78</v>
      </c>
      <c r="M88" s="38" t="s">
        <v>22</v>
      </c>
    </row>
    <row r="89" spans="1:13" ht="60" x14ac:dyDescent="0.2">
      <c r="A89" s="57">
        <v>2</v>
      </c>
      <c r="B89" s="44" t="s">
        <v>79</v>
      </c>
      <c r="C89" s="57"/>
      <c r="D89" s="175" t="s">
        <v>9</v>
      </c>
      <c r="E89" s="199">
        <v>6000</v>
      </c>
      <c r="F89" s="217"/>
      <c r="G89" s="41"/>
      <c r="H89" s="15">
        <f t="shared" ref="H89:H93" si="56">F89*G89+F89</f>
        <v>0</v>
      </c>
      <c r="I89" s="14">
        <f t="shared" ref="I89:I93" si="57">E89*F89</f>
        <v>0</v>
      </c>
      <c r="J89" s="15">
        <f t="shared" ref="J89:J93" si="58">K89-I89</f>
        <v>0</v>
      </c>
      <c r="K89" s="132">
        <f t="shared" ref="K89:K93" si="59">E89*H89</f>
        <v>0</v>
      </c>
      <c r="L89" s="151" t="s">
        <v>78</v>
      </c>
      <c r="M89" s="38" t="s">
        <v>22</v>
      </c>
    </row>
    <row r="90" spans="1:13" ht="24" x14ac:dyDescent="0.2">
      <c r="A90" s="57">
        <v>3</v>
      </c>
      <c r="B90" s="44" t="s">
        <v>80</v>
      </c>
      <c r="C90" s="57"/>
      <c r="D90" s="240" t="s">
        <v>86</v>
      </c>
      <c r="E90" s="199">
        <v>10</v>
      </c>
      <c r="F90" s="217"/>
      <c r="G90" s="41"/>
      <c r="H90" s="15">
        <f t="shared" si="56"/>
        <v>0</v>
      </c>
      <c r="I90" s="14">
        <f t="shared" si="57"/>
        <v>0</v>
      </c>
      <c r="J90" s="15">
        <f t="shared" si="58"/>
        <v>0</v>
      </c>
      <c r="K90" s="132">
        <f t="shared" si="59"/>
        <v>0</v>
      </c>
      <c r="L90" s="151"/>
      <c r="M90" s="38" t="s">
        <v>22</v>
      </c>
    </row>
    <row r="91" spans="1:13" ht="60" x14ac:dyDescent="0.2">
      <c r="A91" s="57">
        <v>4</v>
      </c>
      <c r="B91" s="44" t="s">
        <v>81</v>
      </c>
      <c r="C91" s="57"/>
      <c r="D91" s="175" t="s">
        <v>34</v>
      </c>
      <c r="E91" s="199">
        <v>650</v>
      </c>
      <c r="F91" s="217"/>
      <c r="G91" s="41"/>
      <c r="H91" s="15">
        <f t="shared" si="56"/>
        <v>0</v>
      </c>
      <c r="I91" s="14">
        <f t="shared" si="57"/>
        <v>0</v>
      </c>
      <c r="J91" s="15">
        <f t="shared" si="58"/>
        <v>0</v>
      </c>
      <c r="K91" s="132">
        <f t="shared" si="59"/>
        <v>0</v>
      </c>
      <c r="L91" s="151" t="s">
        <v>82</v>
      </c>
      <c r="M91" s="38" t="s">
        <v>22</v>
      </c>
    </row>
    <row r="92" spans="1:13" ht="72" x14ac:dyDescent="0.2">
      <c r="A92" s="57">
        <v>5</v>
      </c>
      <c r="B92" s="44" t="s">
        <v>83</v>
      </c>
      <c r="C92" s="57"/>
      <c r="D92" s="175" t="s">
        <v>9</v>
      </c>
      <c r="E92" s="199">
        <v>1000</v>
      </c>
      <c r="F92" s="217"/>
      <c r="G92" s="41"/>
      <c r="H92" s="15">
        <f t="shared" si="56"/>
        <v>0</v>
      </c>
      <c r="I92" s="14">
        <f t="shared" si="57"/>
        <v>0</v>
      </c>
      <c r="J92" s="15">
        <f t="shared" si="58"/>
        <v>0</v>
      </c>
      <c r="K92" s="132">
        <f t="shared" si="59"/>
        <v>0</v>
      </c>
      <c r="L92" s="151" t="s">
        <v>84</v>
      </c>
      <c r="M92" s="38" t="s">
        <v>22</v>
      </c>
    </row>
    <row r="93" spans="1:13" ht="36" x14ac:dyDescent="0.2">
      <c r="A93" s="57">
        <v>6</v>
      </c>
      <c r="B93" s="44" t="s">
        <v>85</v>
      </c>
      <c r="C93" s="57"/>
      <c r="D93" s="175" t="s">
        <v>9</v>
      </c>
      <c r="E93" s="199">
        <v>500</v>
      </c>
      <c r="F93" s="217"/>
      <c r="G93" s="41"/>
      <c r="H93" s="15">
        <f t="shared" si="56"/>
        <v>0</v>
      </c>
      <c r="I93" s="14">
        <f t="shared" si="57"/>
        <v>0</v>
      </c>
      <c r="J93" s="15">
        <f t="shared" si="58"/>
        <v>0</v>
      </c>
      <c r="K93" s="132">
        <f t="shared" si="59"/>
        <v>0</v>
      </c>
      <c r="L93" s="151" t="s">
        <v>78</v>
      </c>
      <c r="M93" s="38" t="s">
        <v>22</v>
      </c>
    </row>
    <row r="94" spans="1:13" x14ac:dyDescent="0.2">
      <c r="A94" s="45"/>
      <c r="B94" s="81"/>
      <c r="C94" s="45"/>
      <c r="D94" s="176"/>
      <c r="E94" s="200"/>
      <c r="F94" s="266" t="s">
        <v>10</v>
      </c>
      <c r="G94" s="96"/>
      <c r="H94" s="100"/>
      <c r="I94" s="32">
        <f>SUM(I88:I93)</f>
        <v>0</v>
      </c>
      <c r="J94" s="33">
        <f>SUM(J88:J93)</f>
        <v>0</v>
      </c>
      <c r="K94" s="135">
        <f>SUM(K88:K93)</f>
        <v>0</v>
      </c>
      <c r="L94" s="158"/>
      <c r="M94" s="28"/>
    </row>
    <row r="95" spans="1:13" x14ac:dyDescent="0.2">
      <c r="A95" s="45"/>
      <c r="B95" s="81"/>
      <c r="C95" s="45"/>
      <c r="D95" s="181"/>
      <c r="E95" s="208"/>
      <c r="F95" s="264"/>
      <c r="G95" s="45"/>
      <c r="H95" s="53"/>
      <c r="I95" s="53"/>
      <c r="J95" s="53"/>
      <c r="K95" s="139"/>
      <c r="L95" s="165"/>
    </row>
    <row r="96" spans="1:13" x14ac:dyDescent="0.2">
      <c r="A96" s="45"/>
      <c r="B96" s="124" t="s">
        <v>87</v>
      </c>
      <c r="C96" s="224"/>
      <c r="D96" s="180"/>
      <c r="E96" s="197"/>
      <c r="F96" s="225"/>
      <c r="G96" s="55"/>
      <c r="H96" s="56"/>
      <c r="I96" s="56"/>
      <c r="J96" s="56"/>
      <c r="K96" s="140"/>
      <c r="L96" s="165"/>
    </row>
    <row r="97" spans="1:13" ht="36" x14ac:dyDescent="0.2">
      <c r="A97" s="119" t="s">
        <v>0</v>
      </c>
      <c r="B97" s="149" t="s">
        <v>31</v>
      </c>
      <c r="C97" s="152" t="s">
        <v>1</v>
      </c>
      <c r="D97" s="119" t="s">
        <v>2</v>
      </c>
      <c r="E97" s="186" t="s">
        <v>3</v>
      </c>
      <c r="F97" s="130" t="s">
        <v>33</v>
      </c>
      <c r="G97" s="153" t="s">
        <v>4</v>
      </c>
      <c r="H97" s="130" t="s">
        <v>32</v>
      </c>
      <c r="I97" s="154" t="s">
        <v>5</v>
      </c>
      <c r="J97" s="130" t="s">
        <v>6</v>
      </c>
      <c r="K97" s="147" t="s">
        <v>7</v>
      </c>
      <c r="L97" s="157" t="s">
        <v>21</v>
      </c>
      <c r="M97" s="150" t="s">
        <v>8</v>
      </c>
    </row>
    <row r="98" spans="1:13" ht="24" x14ac:dyDescent="0.2">
      <c r="A98" s="183">
        <v>1</v>
      </c>
      <c r="B98" s="82" t="s">
        <v>159</v>
      </c>
      <c r="C98" s="183"/>
      <c r="D98" s="177" t="s">
        <v>9</v>
      </c>
      <c r="E98" s="201">
        <v>300</v>
      </c>
      <c r="F98" s="218"/>
      <c r="G98" s="41"/>
      <c r="H98" s="109">
        <f t="shared" ref="H98:H99" si="60">F98*G98+F98</f>
        <v>0</v>
      </c>
      <c r="I98" s="110">
        <f t="shared" ref="I98:I99" si="61">E98*F98</f>
        <v>0</v>
      </c>
      <c r="J98" s="109">
        <f t="shared" ref="J98:J99" si="62">K98-I98</f>
        <v>0</v>
      </c>
      <c r="K98" s="146">
        <f t="shared" ref="K98:K99" si="63">E98*H98</f>
        <v>0</v>
      </c>
      <c r="L98" s="162" t="s">
        <v>89</v>
      </c>
      <c r="M98" s="182" t="s">
        <v>88</v>
      </c>
    </row>
    <row r="99" spans="1:13" ht="24" x14ac:dyDescent="0.2">
      <c r="A99" s="49">
        <v>2</v>
      </c>
      <c r="B99" s="80" t="s">
        <v>160</v>
      </c>
      <c r="C99" s="49"/>
      <c r="D99" s="175" t="s">
        <v>9</v>
      </c>
      <c r="E99" s="199">
        <v>1000</v>
      </c>
      <c r="F99" s="217"/>
      <c r="G99" s="41"/>
      <c r="H99" s="15">
        <f t="shared" si="60"/>
        <v>0</v>
      </c>
      <c r="I99" s="14">
        <f t="shared" si="61"/>
        <v>0</v>
      </c>
      <c r="J99" s="15">
        <f t="shared" si="62"/>
        <v>0</v>
      </c>
      <c r="K99" s="132">
        <f t="shared" si="63"/>
        <v>0</v>
      </c>
      <c r="L99" s="151" t="s">
        <v>90</v>
      </c>
      <c r="M99" s="111" t="s">
        <v>88</v>
      </c>
    </row>
    <row r="100" spans="1:13" x14ac:dyDescent="0.2">
      <c r="A100" s="43"/>
      <c r="B100" s="43"/>
      <c r="C100" s="43"/>
      <c r="D100" s="94"/>
      <c r="E100" s="202"/>
      <c r="F100" s="270" t="s">
        <v>10</v>
      </c>
      <c r="G100" s="209"/>
      <c r="H100" s="104"/>
      <c r="I100" s="32">
        <f>SUM(I98:I99)</f>
        <v>0</v>
      </c>
      <c r="J100" s="33">
        <f>SUM(J98:J99)</f>
        <v>0</v>
      </c>
      <c r="K100" s="135">
        <f>SUM(K98:K99)</f>
        <v>0</v>
      </c>
      <c r="L100" s="158"/>
      <c r="M100" s="81"/>
    </row>
    <row r="101" spans="1:13" s="45" customFormat="1" x14ac:dyDescent="0.2">
      <c r="B101" s="81"/>
      <c r="D101" s="181"/>
      <c r="E101" s="208"/>
      <c r="F101" s="271"/>
      <c r="G101" s="50"/>
      <c r="H101" s="58"/>
      <c r="I101" s="58"/>
      <c r="J101" s="58"/>
      <c r="K101" s="142"/>
      <c r="L101" s="165"/>
      <c r="M101" s="28"/>
    </row>
    <row r="102" spans="1:13" s="45" customFormat="1" x14ac:dyDescent="0.2">
      <c r="B102" s="81"/>
      <c r="D102" s="181"/>
      <c r="E102" s="208"/>
      <c r="F102" s="264"/>
      <c r="H102" s="53"/>
      <c r="I102" s="53"/>
      <c r="J102" s="53"/>
      <c r="K102" s="139"/>
      <c r="L102" s="165"/>
      <c r="M102" s="28"/>
    </row>
    <row r="103" spans="1:13" s="45" customFormat="1" x14ac:dyDescent="0.2">
      <c r="B103" s="124" t="s">
        <v>93</v>
      </c>
      <c r="C103" s="224"/>
      <c r="D103" s="180"/>
      <c r="E103" s="197"/>
      <c r="F103" s="225"/>
      <c r="G103" s="55"/>
      <c r="H103" s="56"/>
      <c r="I103" s="56"/>
      <c r="J103" s="56"/>
      <c r="K103" s="140"/>
      <c r="L103" s="165"/>
      <c r="M103" s="3"/>
    </row>
    <row r="104" spans="1:13" s="45" customFormat="1" ht="36" x14ac:dyDescent="0.2">
      <c r="A104" s="119" t="s">
        <v>0</v>
      </c>
      <c r="B104" s="149" t="s">
        <v>31</v>
      </c>
      <c r="C104" s="152" t="s">
        <v>1</v>
      </c>
      <c r="D104" s="119" t="s">
        <v>2</v>
      </c>
      <c r="E104" s="186" t="s">
        <v>3</v>
      </c>
      <c r="F104" s="130" t="s">
        <v>33</v>
      </c>
      <c r="G104" s="153" t="s">
        <v>4</v>
      </c>
      <c r="H104" s="130" t="s">
        <v>32</v>
      </c>
      <c r="I104" s="154" t="s">
        <v>5</v>
      </c>
      <c r="J104" s="130" t="s">
        <v>6</v>
      </c>
      <c r="K104" s="147" t="s">
        <v>7</v>
      </c>
      <c r="L104" s="157" t="s">
        <v>21</v>
      </c>
      <c r="M104" s="150" t="s">
        <v>8</v>
      </c>
    </row>
    <row r="105" spans="1:13" s="45" customFormat="1" ht="24" customHeight="1" x14ac:dyDescent="0.2">
      <c r="A105" s="49">
        <v>1</v>
      </c>
      <c r="B105" s="80" t="s">
        <v>91</v>
      </c>
      <c r="C105" s="49"/>
      <c r="D105" s="175" t="s">
        <v>9</v>
      </c>
      <c r="E105" s="199">
        <v>30000</v>
      </c>
      <c r="F105" s="217"/>
      <c r="G105" s="41"/>
      <c r="H105" s="109">
        <f t="shared" ref="H105" si="64">F105*G105+F105</f>
        <v>0</v>
      </c>
      <c r="I105" s="110">
        <f t="shared" ref="I105" si="65">E105*F105</f>
        <v>0</v>
      </c>
      <c r="J105" s="109">
        <f t="shared" ref="J105" si="66">K105-I105</f>
        <v>0</v>
      </c>
      <c r="K105" s="146">
        <f t="shared" ref="K105" si="67">E105*H105</f>
        <v>0</v>
      </c>
      <c r="L105" s="151" t="s">
        <v>92</v>
      </c>
      <c r="M105" s="111" t="s">
        <v>22</v>
      </c>
    </row>
    <row r="106" spans="1:13" s="45" customFormat="1" x14ac:dyDescent="0.2">
      <c r="B106" s="81"/>
      <c r="D106" s="176"/>
      <c r="E106" s="200"/>
      <c r="F106" s="217" t="s">
        <v>10</v>
      </c>
      <c r="G106" s="96"/>
      <c r="H106" s="100"/>
      <c r="I106" s="32">
        <f>SUM(I105:I105)</f>
        <v>0</v>
      </c>
      <c r="J106" s="33">
        <f>SUM(J105:J105)</f>
        <v>0</v>
      </c>
      <c r="K106" s="135">
        <f>SUM(K105:K105)</f>
        <v>0</v>
      </c>
      <c r="L106" s="158"/>
      <c r="M106" s="28"/>
    </row>
    <row r="107" spans="1:13" s="45" customFormat="1" x14ac:dyDescent="0.2">
      <c r="B107" s="81"/>
      <c r="D107" s="176"/>
      <c r="E107" s="200"/>
      <c r="F107" s="294"/>
      <c r="G107" s="268"/>
      <c r="H107" s="269"/>
      <c r="I107" s="93"/>
      <c r="J107" s="87"/>
      <c r="K107" s="141"/>
      <c r="L107" s="158"/>
      <c r="M107" s="28"/>
    </row>
    <row r="108" spans="1:13" s="45" customFormat="1" x14ac:dyDescent="0.2">
      <c r="B108" s="124" t="s">
        <v>198</v>
      </c>
      <c r="C108" s="224"/>
      <c r="D108" s="180"/>
      <c r="E108" s="197"/>
      <c r="F108" s="264"/>
      <c r="H108" s="53"/>
      <c r="I108" s="53"/>
      <c r="J108" s="53"/>
      <c r="K108" s="139"/>
      <c r="L108" s="165"/>
      <c r="M108" s="3"/>
    </row>
    <row r="109" spans="1:13" s="45" customFormat="1" ht="36" x14ac:dyDescent="0.2">
      <c r="A109" s="119" t="s">
        <v>0</v>
      </c>
      <c r="B109" s="149" t="s">
        <v>31</v>
      </c>
      <c r="C109" s="152" t="s">
        <v>1</v>
      </c>
      <c r="D109" s="119" t="s">
        <v>2</v>
      </c>
      <c r="E109" s="186" t="s">
        <v>3</v>
      </c>
      <c r="F109" s="130" t="s">
        <v>33</v>
      </c>
      <c r="G109" s="153" t="s">
        <v>4</v>
      </c>
      <c r="H109" s="130" t="s">
        <v>32</v>
      </c>
      <c r="I109" s="154" t="s">
        <v>5</v>
      </c>
      <c r="J109" s="130" t="s">
        <v>6</v>
      </c>
      <c r="K109" s="147" t="s">
        <v>7</v>
      </c>
      <c r="L109" s="157" t="s">
        <v>21</v>
      </c>
      <c r="M109" s="150" t="s">
        <v>8</v>
      </c>
    </row>
    <row r="110" spans="1:13" s="45" customFormat="1" ht="60" x14ac:dyDescent="0.2">
      <c r="A110" s="11">
        <v>1</v>
      </c>
      <c r="B110" s="80" t="s">
        <v>183</v>
      </c>
      <c r="C110" s="46"/>
      <c r="D110" s="12" t="s">
        <v>11</v>
      </c>
      <c r="E110" s="187">
        <v>60</v>
      </c>
      <c r="F110" s="131"/>
      <c r="G110" s="41"/>
      <c r="H110" s="15">
        <f t="shared" ref="H110:H112" si="68">F110*G110+F110</f>
        <v>0</v>
      </c>
      <c r="I110" s="14">
        <f t="shared" ref="I110:I112" si="69">E110*F110</f>
        <v>0</v>
      </c>
      <c r="J110" s="15">
        <f t="shared" ref="J110:J112" si="70">K110-I110</f>
        <v>0</v>
      </c>
      <c r="K110" s="132">
        <f t="shared" ref="K110:K112" si="71">E110*H110</f>
        <v>0</v>
      </c>
      <c r="L110" s="151" t="s">
        <v>180</v>
      </c>
      <c r="M110" s="108"/>
    </row>
    <row r="111" spans="1:13" s="45" customFormat="1" x14ac:dyDescent="0.2">
      <c r="A111" s="11">
        <v>2</v>
      </c>
      <c r="B111" s="80" t="s">
        <v>145</v>
      </c>
      <c r="C111" s="46"/>
      <c r="D111" s="12" t="s">
        <v>9</v>
      </c>
      <c r="E111" s="187">
        <v>250</v>
      </c>
      <c r="F111" s="131"/>
      <c r="G111" s="41"/>
      <c r="H111" s="15">
        <f t="shared" si="68"/>
        <v>0</v>
      </c>
      <c r="I111" s="14">
        <f t="shared" si="69"/>
        <v>0</v>
      </c>
      <c r="J111" s="15">
        <f t="shared" si="70"/>
        <v>0</v>
      </c>
      <c r="K111" s="132">
        <f t="shared" si="71"/>
        <v>0</v>
      </c>
      <c r="L111" s="151"/>
      <c r="M111" s="108" t="s">
        <v>22</v>
      </c>
    </row>
    <row r="112" spans="1:13" s="45" customFormat="1" x14ac:dyDescent="0.2">
      <c r="A112" s="11">
        <v>3</v>
      </c>
      <c r="B112" s="80" t="s">
        <v>146</v>
      </c>
      <c r="C112" s="46"/>
      <c r="D112" s="12" t="s">
        <v>9</v>
      </c>
      <c r="E112" s="187">
        <v>300</v>
      </c>
      <c r="F112" s="131"/>
      <c r="G112" s="41"/>
      <c r="H112" s="15">
        <f t="shared" si="68"/>
        <v>0</v>
      </c>
      <c r="I112" s="14">
        <f t="shared" si="69"/>
        <v>0</v>
      </c>
      <c r="J112" s="15">
        <f t="shared" si="70"/>
        <v>0</v>
      </c>
      <c r="K112" s="132">
        <f t="shared" si="71"/>
        <v>0</v>
      </c>
      <c r="L112" s="151"/>
      <c r="M112" s="108" t="s">
        <v>22</v>
      </c>
    </row>
    <row r="113" spans="1:13" x14ac:dyDescent="0.2">
      <c r="A113" s="62"/>
      <c r="B113" s="76"/>
      <c r="C113" s="59"/>
      <c r="D113" s="60"/>
      <c r="E113" s="204"/>
      <c r="F113" s="112" t="s">
        <v>13</v>
      </c>
      <c r="G113" s="61"/>
      <c r="H113" s="102"/>
      <c r="I113" s="104">
        <f>SUM(I110:I112)</f>
        <v>0</v>
      </c>
      <c r="J113" s="104">
        <f>SUM(J110:J112)</f>
        <v>0</v>
      </c>
      <c r="K113" s="138">
        <f>SUM(K110:K112)</f>
        <v>0</v>
      </c>
      <c r="L113" s="164"/>
      <c r="M113" s="9"/>
    </row>
    <row r="114" spans="1:13" s="10" customFormat="1" ht="12" x14ac:dyDescent="0.2">
      <c r="A114" s="5"/>
      <c r="B114" s="291"/>
      <c r="C114" s="292"/>
      <c r="D114" s="293"/>
      <c r="E114" s="273"/>
      <c r="F114" s="113"/>
      <c r="G114" s="25"/>
      <c r="H114" s="25"/>
      <c r="I114" s="25"/>
      <c r="J114" s="8"/>
      <c r="K114" s="134"/>
      <c r="L114" s="156"/>
      <c r="M114" s="9"/>
    </row>
    <row r="115" spans="1:13" s="10" customFormat="1" x14ac:dyDescent="0.2">
      <c r="A115" s="45"/>
      <c r="B115" s="124" t="s">
        <v>94</v>
      </c>
      <c r="C115" s="224"/>
      <c r="D115" s="180"/>
      <c r="E115" s="197"/>
      <c r="F115" s="225"/>
      <c r="G115" s="55"/>
      <c r="H115" s="56"/>
      <c r="I115" s="56"/>
      <c r="J115" s="56"/>
      <c r="K115" s="140"/>
      <c r="L115" s="165"/>
      <c r="M115" s="3"/>
    </row>
    <row r="116" spans="1:13" s="24" customFormat="1" ht="36" x14ac:dyDescent="0.2">
      <c r="A116" s="119" t="s">
        <v>0</v>
      </c>
      <c r="B116" s="149" t="s">
        <v>31</v>
      </c>
      <c r="C116" s="152" t="s">
        <v>1</v>
      </c>
      <c r="D116" s="119" t="s">
        <v>2</v>
      </c>
      <c r="E116" s="186" t="s">
        <v>3</v>
      </c>
      <c r="F116" s="130" t="s">
        <v>33</v>
      </c>
      <c r="G116" s="153" t="s">
        <v>4</v>
      </c>
      <c r="H116" s="130" t="s">
        <v>32</v>
      </c>
      <c r="I116" s="154" t="s">
        <v>5</v>
      </c>
      <c r="J116" s="130" t="s">
        <v>6</v>
      </c>
      <c r="K116" s="147" t="s">
        <v>7</v>
      </c>
      <c r="L116" s="157" t="s">
        <v>21</v>
      </c>
      <c r="M116" s="150" t="s">
        <v>8</v>
      </c>
    </row>
    <row r="117" spans="1:13" s="10" customFormat="1" ht="24" x14ac:dyDescent="0.2">
      <c r="A117" s="11">
        <v>1</v>
      </c>
      <c r="B117" s="126" t="s">
        <v>96</v>
      </c>
      <c r="C117" s="46"/>
      <c r="D117" s="12" t="s">
        <v>9</v>
      </c>
      <c r="E117" s="187">
        <v>10000</v>
      </c>
      <c r="F117" s="131"/>
      <c r="G117" s="41"/>
      <c r="H117" s="15">
        <f t="shared" ref="H117:H118" si="72">F117*G117+F117</f>
        <v>0</v>
      </c>
      <c r="I117" s="14">
        <f t="shared" ref="I117:I118" si="73">E117*F117</f>
        <v>0</v>
      </c>
      <c r="J117" s="15">
        <f t="shared" ref="J117:J118" si="74">K117-I117</f>
        <v>0</v>
      </c>
      <c r="K117" s="132">
        <f t="shared" ref="K117:K118" si="75">E117*H117</f>
        <v>0</v>
      </c>
      <c r="L117" s="151" t="s">
        <v>78</v>
      </c>
      <c r="M117" s="111" t="s">
        <v>22</v>
      </c>
    </row>
    <row r="118" spans="1:13" s="10" customFormat="1" ht="24" x14ac:dyDescent="0.2">
      <c r="A118" s="11">
        <v>2</v>
      </c>
      <c r="B118" s="126" t="s">
        <v>97</v>
      </c>
      <c r="C118" s="46"/>
      <c r="D118" s="12" t="s">
        <v>9</v>
      </c>
      <c r="E118" s="187">
        <v>1000</v>
      </c>
      <c r="F118" s="131"/>
      <c r="G118" s="41"/>
      <c r="H118" s="15">
        <f t="shared" si="72"/>
        <v>0</v>
      </c>
      <c r="I118" s="14">
        <f t="shared" si="73"/>
        <v>0</v>
      </c>
      <c r="J118" s="15">
        <f t="shared" si="74"/>
        <v>0</v>
      </c>
      <c r="K118" s="132">
        <f t="shared" si="75"/>
        <v>0</v>
      </c>
      <c r="L118" s="151" t="s">
        <v>78</v>
      </c>
      <c r="M118" s="111" t="s">
        <v>22</v>
      </c>
    </row>
    <row r="119" spans="1:13" s="10" customFormat="1" ht="16.5" customHeight="1" x14ac:dyDescent="0.2">
      <c r="A119" s="62"/>
      <c r="B119" s="76"/>
      <c r="C119" s="59"/>
      <c r="D119" s="60"/>
      <c r="E119" s="204"/>
      <c r="F119" s="131" t="s">
        <v>13</v>
      </c>
      <c r="G119" s="61"/>
      <c r="H119" s="102"/>
      <c r="I119" s="104">
        <f>SUM(I117:I118)</f>
        <v>0</v>
      </c>
      <c r="J119" s="104">
        <f>SUM(J117:J118)</f>
        <v>0</v>
      </c>
      <c r="K119" s="138">
        <f>SUM(K117:K118)</f>
        <v>0</v>
      </c>
      <c r="L119" s="164"/>
      <c r="M119" s="9"/>
    </row>
    <row r="120" spans="1:13" s="10" customFormat="1" ht="23.25" customHeight="1" x14ac:dyDescent="0.2">
      <c r="A120" s="62"/>
      <c r="B120" s="76"/>
      <c r="C120" s="59"/>
      <c r="D120" s="60"/>
      <c r="E120" s="204"/>
      <c r="F120" s="115"/>
      <c r="G120" s="274"/>
      <c r="H120" s="72"/>
      <c r="I120" s="8"/>
      <c r="J120" s="8"/>
      <c r="K120" s="143"/>
      <c r="L120" s="167"/>
      <c r="M120" s="9"/>
    </row>
    <row r="121" spans="1:13" s="10" customFormat="1" ht="23.25" customHeight="1" x14ac:dyDescent="0.2">
      <c r="A121" s="45"/>
      <c r="B121" s="124" t="s">
        <v>98</v>
      </c>
      <c r="C121" s="224"/>
      <c r="D121" s="180"/>
      <c r="E121" s="197"/>
      <c r="F121" s="225"/>
      <c r="G121" s="55"/>
      <c r="H121" s="56"/>
      <c r="I121" s="56"/>
      <c r="J121" s="56"/>
      <c r="K121" s="140"/>
      <c r="L121" s="165"/>
      <c r="M121" s="3"/>
    </row>
    <row r="122" spans="1:13" s="10" customFormat="1" ht="34.5" customHeight="1" x14ac:dyDescent="0.2">
      <c r="A122" s="119" t="s">
        <v>0</v>
      </c>
      <c r="B122" s="149" t="s">
        <v>31</v>
      </c>
      <c r="C122" s="152" t="s">
        <v>1</v>
      </c>
      <c r="D122" s="119" t="s">
        <v>2</v>
      </c>
      <c r="E122" s="186" t="s">
        <v>3</v>
      </c>
      <c r="F122" s="130" t="s">
        <v>33</v>
      </c>
      <c r="G122" s="153" t="s">
        <v>4</v>
      </c>
      <c r="H122" s="130" t="s">
        <v>32</v>
      </c>
      <c r="I122" s="154" t="s">
        <v>5</v>
      </c>
      <c r="J122" s="130" t="s">
        <v>6</v>
      </c>
      <c r="K122" s="147" t="s">
        <v>7</v>
      </c>
      <c r="L122" s="157" t="s">
        <v>21</v>
      </c>
      <c r="M122" s="150" t="s">
        <v>8</v>
      </c>
    </row>
    <row r="123" spans="1:13" s="10" customFormat="1" ht="24" x14ac:dyDescent="0.2">
      <c r="A123" s="214">
        <v>1</v>
      </c>
      <c r="B123" s="46" t="s">
        <v>99</v>
      </c>
      <c r="C123" s="46"/>
      <c r="D123" s="215" t="s">
        <v>9</v>
      </c>
      <c r="E123" s="216">
        <v>2000</v>
      </c>
      <c r="F123" s="131"/>
      <c r="G123" s="41"/>
      <c r="H123" s="15">
        <f t="shared" ref="H123" si="76">F123*G123+F123</f>
        <v>0</v>
      </c>
      <c r="I123" s="14">
        <f t="shared" ref="I123" si="77">E123*F123</f>
        <v>0</v>
      </c>
      <c r="J123" s="15">
        <f t="shared" ref="J123" si="78">K123-I123</f>
        <v>0</v>
      </c>
      <c r="K123" s="132">
        <f t="shared" ref="K123" si="79">E123*H123</f>
        <v>0</v>
      </c>
      <c r="L123" s="151" t="s">
        <v>189</v>
      </c>
      <c r="M123" s="111" t="s">
        <v>22</v>
      </c>
    </row>
    <row r="124" spans="1:13" s="10" customFormat="1" x14ac:dyDescent="0.2">
      <c r="A124" s="5"/>
      <c r="B124" s="120"/>
      <c r="C124" s="63"/>
      <c r="D124" s="64"/>
      <c r="E124" s="185"/>
      <c r="F124" s="131" t="s">
        <v>13</v>
      </c>
      <c r="G124" s="47"/>
      <c r="H124" s="47"/>
      <c r="I124" s="21">
        <f>SUM(I123:I123)</f>
        <v>0</v>
      </c>
      <c r="J124" s="22">
        <f>SUM(J123:J123)</f>
        <v>0</v>
      </c>
      <c r="K124" s="135">
        <f>SUM(K123:K123)</f>
        <v>0</v>
      </c>
      <c r="L124" s="158"/>
      <c r="M124" s="9"/>
    </row>
    <row r="125" spans="1:13" s="10" customFormat="1" ht="12" x14ac:dyDescent="0.2">
      <c r="A125" s="5"/>
      <c r="B125" s="120"/>
      <c r="C125" s="63"/>
      <c r="D125" s="64"/>
      <c r="E125" s="185"/>
      <c r="F125" s="248"/>
      <c r="G125" s="25"/>
      <c r="H125" s="25"/>
      <c r="I125" s="26"/>
      <c r="J125" s="27"/>
      <c r="K125" s="137"/>
      <c r="L125" s="160"/>
      <c r="M125" s="9"/>
    </row>
    <row r="126" spans="1:13" s="10" customFormat="1" x14ac:dyDescent="0.2">
      <c r="A126" s="45"/>
      <c r="B126" s="124" t="s">
        <v>100</v>
      </c>
      <c r="C126" s="224"/>
      <c r="D126" s="180"/>
      <c r="E126" s="197"/>
      <c r="F126" s="225"/>
      <c r="G126" s="55"/>
      <c r="H126" s="56"/>
      <c r="I126" s="56"/>
      <c r="J126" s="56"/>
      <c r="K126" s="140"/>
      <c r="L126" s="165"/>
      <c r="M126" s="3"/>
    </row>
    <row r="127" spans="1:13" s="10" customFormat="1" ht="36" x14ac:dyDescent="0.2">
      <c r="A127" s="119" t="s">
        <v>0</v>
      </c>
      <c r="B127" s="149" t="s">
        <v>31</v>
      </c>
      <c r="C127" s="152" t="s">
        <v>1</v>
      </c>
      <c r="D127" s="119" t="s">
        <v>2</v>
      </c>
      <c r="E127" s="186" t="s">
        <v>3</v>
      </c>
      <c r="F127" s="130" t="s">
        <v>33</v>
      </c>
      <c r="G127" s="153" t="s">
        <v>4</v>
      </c>
      <c r="H127" s="130" t="s">
        <v>32</v>
      </c>
      <c r="I127" s="154" t="s">
        <v>5</v>
      </c>
      <c r="J127" s="130" t="s">
        <v>6</v>
      </c>
      <c r="K127" s="147" t="s">
        <v>7</v>
      </c>
      <c r="L127" s="157" t="s">
        <v>21</v>
      </c>
      <c r="M127" s="150" t="s">
        <v>8</v>
      </c>
    </row>
    <row r="128" spans="1:13" s="10" customFormat="1" ht="24" x14ac:dyDescent="0.2">
      <c r="A128" s="11">
        <v>1</v>
      </c>
      <c r="B128" s="80" t="s">
        <v>101</v>
      </c>
      <c r="C128" s="46"/>
      <c r="D128" s="12" t="s">
        <v>12</v>
      </c>
      <c r="E128" s="187">
        <v>110</v>
      </c>
      <c r="F128" s="131"/>
      <c r="G128" s="41"/>
      <c r="H128" s="15">
        <f t="shared" ref="H128:H129" si="80">F128*G128+F128</f>
        <v>0</v>
      </c>
      <c r="I128" s="14">
        <f t="shared" ref="I128:I129" si="81">E128*F128</f>
        <v>0</v>
      </c>
      <c r="J128" s="15">
        <f t="shared" ref="J128:J129" si="82">K128-I128</f>
        <v>0</v>
      </c>
      <c r="K128" s="132">
        <f t="shared" ref="K128:K129" si="83">E128*H128</f>
        <v>0</v>
      </c>
      <c r="L128" s="151" t="s">
        <v>102</v>
      </c>
      <c r="M128" s="111" t="s">
        <v>22</v>
      </c>
    </row>
    <row r="129" spans="1:13" s="10" customFormat="1" ht="24" x14ac:dyDescent="0.2">
      <c r="A129" s="11">
        <v>2</v>
      </c>
      <c r="B129" s="80" t="s">
        <v>103</v>
      </c>
      <c r="C129" s="46"/>
      <c r="D129" s="12" t="s">
        <v>9</v>
      </c>
      <c r="E129" s="187">
        <v>3000</v>
      </c>
      <c r="F129" s="131"/>
      <c r="G129" s="41"/>
      <c r="H129" s="15">
        <f t="shared" si="80"/>
        <v>0</v>
      </c>
      <c r="I129" s="14">
        <f t="shared" si="81"/>
        <v>0</v>
      </c>
      <c r="J129" s="15">
        <f t="shared" si="82"/>
        <v>0</v>
      </c>
      <c r="K129" s="132">
        <f t="shared" si="83"/>
        <v>0</v>
      </c>
      <c r="L129" s="151" t="s">
        <v>102</v>
      </c>
      <c r="M129" s="111" t="s">
        <v>22</v>
      </c>
    </row>
    <row r="130" spans="1:13" s="10" customFormat="1" x14ac:dyDescent="0.2">
      <c r="A130" s="62"/>
      <c r="B130" s="76"/>
      <c r="C130" s="59"/>
      <c r="D130" s="60"/>
      <c r="E130" s="204"/>
      <c r="F130" s="131" t="s">
        <v>13</v>
      </c>
      <c r="G130" s="61"/>
      <c r="H130" s="102"/>
      <c r="I130" s="104">
        <f>SUM(I128:I129)</f>
        <v>0</v>
      </c>
      <c r="J130" s="104">
        <f>SUM(J128:J129)</f>
        <v>0</v>
      </c>
      <c r="K130" s="138">
        <f>SUM(K128:K129)</f>
        <v>0</v>
      </c>
      <c r="L130" s="164"/>
      <c r="M130" s="9"/>
    </row>
    <row r="131" spans="1:13" s="10" customFormat="1" ht="12" x14ac:dyDescent="0.2">
      <c r="A131" s="62"/>
      <c r="B131" s="120"/>
      <c r="C131" s="210"/>
      <c r="D131" s="64"/>
      <c r="E131" s="212"/>
      <c r="F131" s="115"/>
      <c r="G131" s="211"/>
      <c r="H131" s="92"/>
      <c r="I131" s="91"/>
      <c r="J131" s="92"/>
      <c r="K131" s="145"/>
      <c r="L131" s="168"/>
      <c r="M131" s="9"/>
    </row>
    <row r="132" spans="1:13" s="10" customFormat="1" x14ac:dyDescent="0.2">
      <c r="A132" s="5"/>
      <c r="B132" s="120"/>
      <c r="C132" s="63"/>
      <c r="D132" s="64"/>
      <c r="E132" s="185"/>
      <c r="F132" s="115"/>
      <c r="G132" s="25"/>
      <c r="H132" s="25"/>
      <c r="I132" s="116"/>
      <c r="J132" s="117"/>
      <c r="K132" s="141"/>
      <c r="L132" s="158"/>
      <c r="M132" s="9"/>
    </row>
    <row r="133" spans="1:13" s="10" customFormat="1" x14ac:dyDescent="0.2">
      <c r="A133" s="45"/>
      <c r="B133" s="124" t="s">
        <v>104</v>
      </c>
      <c r="C133" s="224"/>
      <c r="D133" s="180"/>
      <c r="E133" s="197"/>
      <c r="F133" s="225"/>
      <c r="G133" s="55"/>
      <c r="H133" s="56"/>
      <c r="I133" s="56"/>
      <c r="J133" s="56"/>
      <c r="K133" s="140"/>
      <c r="L133" s="165"/>
      <c r="M133" s="3"/>
    </row>
    <row r="134" spans="1:13" s="10" customFormat="1" ht="36" x14ac:dyDescent="0.2">
      <c r="A134" s="119" t="s">
        <v>0</v>
      </c>
      <c r="B134" s="149" t="s">
        <v>31</v>
      </c>
      <c r="C134" s="152" t="s">
        <v>1</v>
      </c>
      <c r="D134" s="119" t="s">
        <v>2</v>
      </c>
      <c r="E134" s="186" t="s">
        <v>3</v>
      </c>
      <c r="F134" s="130" t="s">
        <v>33</v>
      </c>
      <c r="G134" s="153" t="s">
        <v>4</v>
      </c>
      <c r="H134" s="130" t="s">
        <v>32</v>
      </c>
      <c r="I134" s="154" t="s">
        <v>5</v>
      </c>
      <c r="J134" s="130" t="s">
        <v>6</v>
      </c>
      <c r="K134" s="147" t="s">
        <v>7</v>
      </c>
      <c r="L134" s="157" t="s">
        <v>21</v>
      </c>
      <c r="M134" s="150" t="s">
        <v>8</v>
      </c>
    </row>
    <row r="135" spans="1:13" s="10" customFormat="1" ht="24" x14ac:dyDescent="0.2">
      <c r="A135" s="11">
        <v>1</v>
      </c>
      <c r="B135" s="80" t="s">
        <v>106</v>
      </c>
      <c r="C135" s="46"/>
      <c r="D135" s="12" t="s">
        <v>9</v>
      </c>
      <c r="E135" s="187">
        <v>14500</v>
      </c>
      <c r="F135" s="131"/>
      <c r="G135" s="41"/>
      <c r="H135" s="15">
        <f t="shared" ref="H135:H136" si="84">F135*G135+F135</f>
        <v>0</v>
      </c>
      <c r="I135" s="14">
        <f t="shared" ref="I135:I136" si="85">E135*F135</f>
        <v>0</v>
      </c>
      <c r="J135" s="15">
        <f t="shared" ref="J135:J136" si="86">K135-I135</f>
        <v>0</v>
      </c>
      <c r="K135" s="132">
        <f t="shared" ref="K135:K136" si="87">E135*H135</f>
        <v>0</v>
      </c>
      <c r="L135" s="151" t="s">
        <v>102</v>
      </c>
      <c r="M135" s="111" t="s">
        <v>107</v>
      </c>
    </row>
    <row r="136" spans="1:13" s="10" customFormat="1" ht="22.5" customHeight="1" x14ac:dyDescent="0.2">
      <c r="A136" s="11">
        <v>2</v>
      </c>
      <c r="B136" s="80" t="s">
        <v>105</v>
      </c>
      <c r="C136" s="46"/>
      <c r="D136" s="12" t="s">
        <v>9</v>
      </c>
      <c r="E136" s="187">
        <v>13000</v>
      </c>
      <c r="F136" s="131"/>
      <c r="G136" s="41"/>
      <c r="H136" s="15">
        <f t="shared" si="84"/>
        <v>0</v>
      </c>
      <c r="I136" s="14">
        <f t="shared" si="85"/>
        <v>0</v>
      </c>
      <c r="J136" s="15">
        <f t="shared" si="86"/>
        <v>0</v>
      </c>
      <c r="K136" s="132">
        <f t="shared" si="87"/>
        <v>0</v>
      </c>
      <c r="L136" s="151"/>
      <c r="M136" s="111" t="s">
        <v>22</v>
      </c>
    </row>
    <row r="137" spans="1:13" s="10" customFormat="1" x14ac:dyDescent="0.2">
      <c r="A137" s="62"/>
      <c r="B137" s="76"/>
      <c r="C137" s="59"/>
      <c r="D137" s="60"/>
      <c r="E137" s="204"/>
      <c r="F137" s="131" t="s">
        <v>13</v>
      </c>
      <c r="G137" s="61"/>
      <c r="H137" s="102"/>
      <c r="I137" s="104">
        <f>SUM(I135:I136)</f>
        <v>0</v>
      </c>
      <c r="J137" s="104">
        <f>SUM(J135:J136)</f>
        <v>0</v>
      </c>
      <c r="K137" s="138">
        <f>SUM(K135:K136)</f>
        <v>0</v>
      </c>
      <c r="L137" s="164"/>
      <c r="M137" s="9"/>
    </row>
    <row r="138" spans="1:13" s="10" customFormat="1" x14ac:dyDescent="0.2">
      <c r="A138" s="5"/>
      <c r="B138" s="120"/>
      <c r="C138" s="63"/>
      <c r="D138" s="64"/>
      <c r="E138" s="185"/>
      <c r="F138" s="115"/>
      <c r="G138" s="25"/>
      <c r="H138" s="25"/>
      <c r="I138" s="116"/>
      <c r="J138" s="117"/>
      <c r="K138" s="141"/>
      <c r="L138" s="158"/>
      <c r="M138" s="9"/>
    </row>
    <row r="139" spans="1:13" s="10" customFormat="1" x14ac:dyDescent="0.2">
      <c r="A139" s="45"/>
      <c r="B139" s="124" t="s">
        <v>108</v>
      </c>
      <c r="C139" s="224"/>
      <c r="D139" s="180"/>
      <c r="E139" s="197"/>
      <c r="F139" s="225"/>
      <c r="G139" s="55"/>
      <c r="H139" s="56"/>
      <c r="I139" s="56"/>
      <c r="J139" s="56"/>
      <c r="K139" s="140"/>
      <c r="L139" s="165"/>
      <c r="M139" s="3"/>
    </row>
    <row r="140" spans="1:13" s="10" customFormat="1" ht="36" x14ac:dyDescent="0.2">
      <c r="A140" s="119" t="s">
        <v>0</v>
      </c>
      <c r="B140" s="149" t="s">
        <v>31</v>
      </c>
      <c r="C140" s="152" t="s">
        <v>1</v>
      </c>
      <c r="D140" s="119" t="s">
        <v>2</v>
      </c>
      <c r="E140" s="186" t="s">
        <v>3</v>
      </c>
      <c r="F140" s="130" t="s">
        <v>33</v>
      </c>
      <c r="G140" s="153" t="s">
        <v>4</v>
      </c>
      <c r="H140" s="130" t="s">
        <v>32</v>
      </c>
      <c r="I140" s="154" t="s">
        <v>5</v>
      </c>
      <c r="J140" s="130" t="s">
        <v>6</v>
      </c>
      <c r="K140" s="147" t="s">
        <v>7</v>
      </c>
      <c r="L140" s="157" t="s">
        <v>21</v>
      </c>
      <c r="M140" s="150" t="s">
        <v>8</v>
      </c>
    </row>
    <row r="141" spans="1:13" s="10" customFormat="1" ht="36" x14ac:dyDescent="0.2">
      <c r="A141" s="214">
        <v>1</v>
      </c>
      <c r="B141" s="46" t="s">
        <v>109</v>
      </c>
      <c r="C141" s="46"/>
      <c r="D141" s="215" t="s">
        <v>9</v>
      </c>
      <c r="E141" s="216">
        <v>450</v>
      </c>
      <c r="F141" s="131"/>
      <c r="G141" s="41"/>
      <c r="H141" s="15">
        <f t="shared" ref="H141" si="88">F141*G141+F141</f>
        <v>0</v>
      </c>
      <c r="I141" s="14">
        <f t="shared" ref="I141" si="89">E141*F141</f>
        <v>0</v>
      </c>
      <c r="J141" s="15">
        <f t="shared" ref="J141" si="90">K141-I141</f>
        <v>0</v>
      </c>
      <c r="K141" s="132">
        <f t="shared" ref="K141" si="91">E141*H141</f>
        <v>0</v>
      </c>
      <c r="L141" s="151" t="s">
        <v>110</v>
      </c>
      <c r="M141" s="111" t="s">
        <v>22</v>
      </c>
    </row>
    <row r="142" spans="1:13" s="10" customFormat="1" x14ac:dyDescent="0.2">
      <c r="A142" s="5"/>
      <c r="B142" s="120"/>
      <c r="C142" s="63"/>
      <c r="D142" s="64"/>
      <c r="E142" s="185"/>
      <c r="F142" s="131" t="s">
        <v>13</v>
      </c>
      <c r="G142" s="47"/>
      <c r="H142" s="47"/>
      <c r="I142" s="21">
        <f>SUM(I141:I141)</f>
        <v>0</v>
      </c>
      <c r="J142" s="22">
        <f>SUM(J141:J141)</f>
        <v>0</v>
      </c>
      <c r="K142" s="135">
        <f>SUM(K141:K141)</f>
        <v>0</v>
      </c>
      <c r="L142" s="158"/>
      <c r="M142" s="9"/>
    </row>
    <row r="143" spans="1:13" s="10" customFormat="1" x14ac:dyDescent="0.2">
      <c r="A143" s="5"/>
      <c r="B143" s="120"/>
      <c r="C143" s="63"/>
      <c r="D143" s="64"/>
      <c r="E143" s="185"/>
      <c r="F143" s="115"/>
      <c r="G143" s="25"/>
      <c r="H143" s="25"/>
      <c r="I143" s="116"/>
      <c r="J143" s="117"/>
      <c r="K143" s="141"/>
      <c r="L143" s="158"/>
      <c r="M143" s="9"/>
    </row>
    <row r="144" spans="1:13" s="10" customFormat="1" x14ac:dyDescent="0.2">
      <c r="A144" s="45"/>
      <c r="B144" s="124" t="s">
        <v>111</v>
      </c>
      <c r="C144" s="224"/>
      <c r="D144" s="180"/>
      <c r="E144" s="197"/>
      <c r="F144" s="225"/>
      <c r="G144" s="55"/>
      <c r="H144" s="56"/>
      <c r="I144" s="56"/>
      <c r="J144" s="56"/>
      <c r="K144" s="140"/>
      <c r="L144" s="165"/>
      <c r="M144" s="3"/>
    </row>
    <row r="145" spans="1:13" s="10" customFormat="1" ht="36" x14ac:dyDescent="0.2">
      <c r="A145" s="119" t="s">
        <v>0</v>
      </c>
      <c r="B145" s="149" t="s">
        <v>31</v>
      </c>
      <c r="C145" s="152" t="s">
        <v>1</v>
      </c>
      <c r="D145" s="119" t="s">
        <v>2</v>
      </c>
      <c r="E145" s="186" t="s">
        <v>3</v>
      </c>
      <c r="F145" s="130" t="s">
        <v>33</v>
      </c>
      <c r="G145" s="153" t="s">
        <v>4</v>
      </c>
      <c r="H145" s="130" t="s">
        <v>32</v>
      </c>
      <c r="I145" s="154" t="s">
        <v>5</v>
      </c>
      <c r="J145" s="130" t="s">
        <v>6</v>
      </c>
      <c r="K145" s="147" t="s">
        <v>7</v>
      </c>
      <c r="L145" s="157" t="s">
        <v>21</v>
      </c>
      <c r="M145" s="150" t="s">
        <v>8</v>
      </c>
    </row>
    <row r="146" spans="1:13" s="10" customFormat="1" ht="84" x14ac:dyDescent="0.2">
      <c r="A146" s="11">
        <v>1</v>
      </c>
      <c r="B146" s="80" t="s">
        <v>112</v>
      </c>
      <c r="C146" s="46"/>
      <c r="D146" s="12" t="s">
        <v>9</v>
      </c>
      <c r="E146" s="187">
        <v>2000</v>
      </c>
      <c r="F146" s="131"/>
      <c r="G146" s="41"/>
      <c r="H146" s="15">
        <f t="shared" ref="H146:H147" si="92">F146*G146+F146</f>
        <v>0</v>
      </c>
      <c r="I146" s="14">
        <f t="shared" ref="I146:I147" si="93">E146*F146</f>
        <v>0</v>
      </c>
      <c r="J146" s="15">
        <f t="shared" ref="J146:J147" si="94">K146-I146</f>
        <v>0</v>
      </c>
      <c r="K146" s="132">
        <f t="shared" ref="K146:K147" si="95">E146*H146</f>
        <v>0</v>
      </c>
      <c r="L146" s="342" t="s">
        <v>114</v>
      </c>
      <c r="M146" s="111" t="s">
        <v>22</v>
      </c>
    </row>
    <row r="147" spans="1:13" s="10" customFormat="1" ht="72" x14ac:dyDescent="0.2">
      <c r="A147" s="11">
        <v>2</v>
      </c>
      <c r="B147" s="80" t="s">
        <v>113</v>
      </c>
      <c r="C147" s="46"/>
      <c r="D147" s="12" t="s">
        <v>9</v>
      </c>
      <c r="E147" s="187">
        <v>250</v>
      </c>
      <c r="F147" s="131"/>
      <c r="G147" s="41"/>
      <c r="H147" s="15">
        <f t="shared" si="92"/>
        <v>0</v>
      </c>
      <c r="I147" s="14">
        <f t="shared" si="93"/>
        <v>0</v>
      </c>
      <c r="J147" s="15">
        <f t="shared" si="94"/>
        <v>0</v>
      </c>
      <c r="K147" s="132">
        <f t="shared" si="95"/>
        <v>0</v>
      </c>
      <c r="L147" s="343"/>
      <c r="M147" s="111" t="s">
        <v>22</v>
      </c>
    </row>
    <row r="148" spans="1:13" s="10" customFormat="1" x14ac:dyDescent="0.2">
      <c r="A148" s="62"/>
      <c r="B148" s="76"/>
      <c r="C148" s="59"/>
      <c r="D148" s="60"/>
      <c r="E148" s="204"/>
      <c r="F148" s="131" t="s">
        <v>13</v>
      </c>
      <c r="G148" s="61"/>
      <c r="H148" s="102"/>
      <c r="I148" s="104">
        <f>SUM(I146:I147)</f>
        <v>0</v>
      </c>
      <c r="J148" s="104">
        <f>SUM(J146:J147)</f>
        <v>0</v>
      </c>
      <c r="K148" s="138">
        <f>SUM(K146:K147)</f>
        <v>0</v>
      </c>
      <c r="L148" s="164"/>
      <c r="M148" s="9"/>
    </row>
    <row r="149" spans="1:13" s="10" customFormat="1" x14ac:dyDescent="0.2">
      <c r="A149" s="5"/>
      <c r="B149" s="120"/>
      <c r="C149" s="63"/>
      <c r="D149" s="64"/>
      <c r="E149" s="185"/>
      <c r="F149" s="115"/>
      <c r="G149" s="25"/>
      <c r="H149" s="25"/>
      <c r="I149" s="116"/>
      <c r="J149" s="117"/>
      <c r="K149" s="141"/>
      <c r="L149" s="158"/>
      <c r="M149" s="9"/>
    </row>
    <row r="150" spans="1:13" s="10" customFormat="1" x14ac:dyDescent="0.2">
      <c r="A150" s="45"/>
      <c r="B150" s="124" t="s">
        <v>115</v>
      </c>
      <c r="C150" s="224"/>
      <c r="D150" s="180"/>
      <c r="E150" s="197"/>
      <c r="F150" s="225"/>
      <c r="G150" s="55"/>
      <c r="H150" s="56"/>
      <c r="I150" s="56"/>
      <c r="J150" s="56"/>
      <c r="K150" s="140"/>
      <c r="L150" s="165"/>
      <c r="M150" s="3"/>
    </row>
    <row r="151" spans="1:13" s="10" customFormat="1" ht="36" x14ac:dyDescent="0.2">
      <c r="A151" s="119" t="s">
        <v>0</v>
      </c>
      <c r="B151" s="149" t="s">
        <v>31</v>
      </c>
      <c r="C151" s="152" t="s">
        <v>1</v>
      </c>
      <c r="D151" s="119" t="s">
        <v>2</v>
      </c>
      <c r="E151" s="186" t="s">
        <v>3</v>
      </c>
      <c r="F151" s="130" t="s">
        <v>33</v>
      </c>
      <c r="G151" s="153" t="s">
        <v>4</v>
      </c>
      <c r="H151" s="130" t="s">
        <v>32</v>
      </c>
      <c r="I151" s="154" t="s">
        <v>5</v>
      </c>
      <c r="J151" s="130" t="s">
        <v>6</v>
      </c>
      <c r="K151" s="147" t="s">
        <v>7</v>
      </c>
      <c r="L151" s="157" t="s">
        <v>21</v>
      </c>
      <c r="M151" s="150" t="s">
        <v>8</v>
      </c>
    </row>
    <row r="152" spans="1:13" s="10" customFormat="1" ht="24" x14ac:dyDescent="0.2">
      <c r="A152" s="11">
        <v>1</v>
      </c>
      <c r="B152" s="80" t="s">
        <v>118</v>
      </c>
      <c r="C152" s="46"/>
      <c r="D152" s="12" t="s">
        <v>9</v>
      </c>
      <c r="E152" s="187">
        <v>50</v>
      </c>
      <c r="F152" s="131"/>
      <c r="G152" s="41"/>
      <c r="H152" s="15">
        <f t="shared" ref="H152" si="96">F152*G152+F152</f>
        <v>0</v>
      </c>
      <c r="I152" s="14">
        <f t="shared" ref="I152" si="97">E152*F152</f>
        <v>0</v>
      </c>
      <c r="J152" s="15">
        <f t="shared" ref="J152" si="98">K152-I152</f>
        <v>0</v>
      </c>
      <c r="K152" s="132">
        <f t="shared" ref="K152" si="99">E152*H152</f>
        <v>0</v>
      </c>
      <c r="L152" s="151"/>
      <c r="M152" s="111" t="s">
        <v>22</v>
      </c>
    </row>
    <row r="153" spans="1:13" s="10" customFormat="1" ht="12" x14ac:dyDescent="0.2">
      <c r="A153" s="11">
        <v>2</v>
      </c>
      <c r="B153" s="80" t="s">
        <v>20</v>
      </c>
      <c r="C153" s="46"/>
      <c r="D153" s="12" t="s">
        <v>9</v>
      </c>
      <c r="E153" s="187">
        <v>500</v>
      </c>
      <c r="F153" s="131"/>
      <c r="G153" s="41"/>
      <c r="H153" s="15">
        <f t="shared" ref="H153:H154" si="100">F153*G153+F153</f>
        <v>0</v>
      </c>
      <c r="I153" s="14">
        <f t="shared" ref="I153:I154" si="101">E153*F153</f>
        <v>0</v>
      </c>
      <c r="J153" s="15">
        <f t="shared" ref="J153:J154" si="102">K153-I153</f>
        <v>0</v>
      </c>
      <c r="K153" s="132">
        <f t="shared" ref="K153:K154" si="103">E153*H153</f>
        <v>0</v>
      </c>
      <c r="L153" s="151"/>
      <c r="M153" s="111" t="s">
        <v>22</v>
      </c>
    </row>
    <row r="154" spans="1:13" s="10" customFormat="1" ht="24" x14ac:dyDescent="0.2">
      <c r="A154" s="11">
        <v>3</v>
      </c>
      <c r="B154" s="80" t="s">
        <v>116</v>
      </c>
      <c r="C154" s="46"/>
      <c r="D154" s="12" t="s">
        <v>9</v>
      </c>
      <c r="E154" s="187">
        <v>1000</v>
      </c>
      <c r="F154" s="131"/>
      <c r="G154" s="41"/>
      <c r="H154" s="15">
        <f t="shared" si="100"/>
        <v>0</v>
      </c>
      <c r="I154" s="14">
        <f t="shared" si="101"/>
        <v>0</v>
      </c>
      <c r="J154" s="15">
        <f t="shared" si="102"/>
        <v>0</v>
      </c>
      <c r="K154" s="132">
        <f t="shared" si="103"/>
        <v>0</v>
      </c>
      <c r="L154" s="151" t="s">
        <v>117</v>
      </c>
      <c r="M154" s="111" t="s">
        <v>22</v>
      </c>
    </row>
    <row r="155" spans="1:13" s="10" customFormat="1" x14ac:dyDescent="0.2">
      <c r="A155" s="62"/>
      <c r="B155" s="76"/>
      <c r="C155" s="59"/>
      <c r="D155" s="60"/>
      <c r="E155" s="204"/>
      <c r="F155" s="131" t="s">
        <v>13</v>
      </c>
      <c r="G155" s="61"/>
      <c r="H155" s="102"/>
      <c r="I155" s="104">
        <f>SUM(I152:I154)</f>
        <v>0</v>
      </c>
      <c r="J155" s="104">
        <f>SUM(J152:J154)</f>
        <v>0</v>
      </c>
      <c r="K155" s="138">
        <f>SUM(K152:K154)</f>
        <v>0</v>
      </c>
      <c r="L155" s="164"/>
      <c r="M155" s="9"/>
    </row>
    <row r="156" spans="1:13" s="10" customFormat="1" x14ac:dyDescent="0.2">
      <c r="A156" s="62"/>
      <c r="B156" s="76"/>
      <c r="C156" s="59"/>
      <c r="D156" s="60"/>
      <c r="E156" s="204"/>
      <c r="F156" s="275"/>
      <c r="G156" s="219"/>
      <c r="H156" s="220"/>
      <c r="I156" s="101"/>
      <c r="J156" s="101"/>
      <c r="K156" s="148"/>
      <c r="L156" s="164"/>
      <c r="M156" s="9"/>
    </row>
    <row r="157" spans="1:13" s="10" customFormat="1" x14ac:dyDescent="0.2">
      <c r="A157" s="45"/>
      <c r="B157" s="124" t="s">
        <v>119</v>
      </c>
      <c r="C157" s="224"/>
      <c r="D157" s="180"/>
      <c r="E157" s="197"/>
      <c r="F157" s="225"/>
      <c r="G157" s="55"/>
      <c r="H157" s="56"/>
      <c r="I157" s="56"/>
      <c r="J157" s="56"/>
      <c r="K157" s="140"/>
      <c r="L157" s="165"/>
      <c r="M157" s="3"/>
    </row>
    <row r="158" spans="1:13" s="10" customFormat="1" ht="36" x14ac:dyDescent="0.2">
      <c r="A158" s="119" t="s">
        <v>0</v>
      </c>
      <c r="B158" s="149" t="s">
        <v>31</v>
      </c>
      <c r="C158" s="152" t="s">
        <v>1</v>
      </c>
      <c r="D158" s="119" t="s">
        <v>2</v>
      </c>
      <c r="E158" s="186" t="s">
        <v>3</v>
      </c>
      <c r="F158" s="130" t="s">
        <v>33</v>
      </c>
      <c r="G158" s="153" t="s">
        <v>4</v>
      </c>
      <c r="H158" s="130" t="s">
        <v>32</v>
      </c>
      <c r="I158" s="154" t="s">
        <v>5</v>
      </c>
      <c r="J158" s="130" t="s">
        <v>6</v>
      </c>
      <c r="K158" s="147" t="s">
        <v>7</v>
      </c>
      <c r="L158" s="157" t="s">
        <v>21</v>
      </c>
      <c r="M158" s="150" t="s">
        <v>8</v>
      </c>
    </row>
    <row r="159" spans="1:13" s="10" customFormat="1" ht="51" customHeight="1" x14ac:dyDescent="0.2">
      <c r="A159" s="214">
        <v>1</v>
      </c>
      <c r="B159" s="46" t="s">
        <v>120</v>
      </c>
      <c r="C159" s="46"/>
      <c r="D159" s="215" t="s">
        <v>14</v>
      </c>
      <c r="E159" s="216">
        <v>30</v>
      </c>
      <c r="F159" s="131"/>
      <c r="G159" s="41"/>
      <c r="H159" s="15">
        <f t="shared" ref="H159" si="104">F159*G159+F159</f>
        <v>0</v>
      </c>
      <c r="I159" s="14">
        <f t="shared" ref="I159" si="105">E159*F159</f>
        <v>0</v>
      </c>
      <c r="J159" s="15">
        <f t="shared" ref="J159" si="106">K159-I159</f>
        <v>0</v>
      </c>
      <c r="K159" s="132">
        <f t="shared" ref="K159" si="107">E159*H159</f>
        <v>0</v>
      </c>
      <c r="L159" s="151" t="s">
        <v>121</v>
      </c>
      <c r="M159" s="111" t="s">
        <v>122</v>
      </c>
    </row>
    <row r="160" spans="1:13" s="10" customFormat="1" x14ac:dyDescent="0.2">
      <c r="A160" s="5"/>
      <c r="B160" s="120"/>
      <c r="C160" s="63"/>
      <c r="D160" s="64"/>
      <c r="E160" s="185"/>
      <c r="F160" s="131" t="s">
        <v>13</v>
      </c>
      <c r="G160" s="47"/>
      <c r="H160" s="47"/>
      <c r="I160" s="21">
        <f>SUM(I159:I159)</f>
        <v>0</v>
      </c>
      <c r="J160" s="22">
        <f>SUM(J159:J159)</f>
        <v>0</v>
      </c>
      <c r="K160" s="135">
        <f>SUM(K159:K159)</f>
        <v>0</v>
      </c>
      <c r="L160" s="158"/>
      <c r="M160" s="9"/>
    </row>
    <row r="161" spans="1:13" s="10" customFormat="1" x14ac:dyDescent="0.2">
      <c r="A161" s="62"/>
      <c r="B161" s="76"/>
      <c r="C161" s="59"/>
      <c r="D161" s="60"/>
      <c r="E161" s="204"/>
      <c r="F161" s="115"/>
      <c r="G161" s="219"/>
      <c r="H161" s="220"/>
      <c r="I161" s="101"/>
      <c r="J161" s="101"/>
      <c r="K161" s="148"/>
      <c r="L161" s="164"/>
      <c r="M161" s="9"/>
    </row>
    <row r="162" spans="1:13" s="10" customFormat="1" x14ac:dyDescent="0.2">
      <c r="A162" s="45"/>
      <c r="B162" s="124" t="s">
        <v>123</v>
      </c>
      <c r="C162" s="224"/>
      <c r="D162" s="180"/>
      <c r="E162" s="197"/>
      <c r="F162" s="225"/>
      <c r="G162" s="55"/>
      <c r="H162" s="56"/>
      <c r="I162" s="56"/>
      <c r="J162" s="56"/>
      <c r="K162" s="140"/>
      <c r="L162" s="165"/>
      <c r="M162" s="3"/>
    </row>
    <row r="163" spans="1:13" s="10" customFormat="1" ht="36" x14ac:dyDescent="0.2">
      <c r="A163" s="119" t="s">
        <v>0</v>
      </c>
      <c r="B163" s="149" t="s">
        <v>31</v>
      </c>
      <c r="C163" s="152" t="s">
        <v>1</v>
      </c>
      <c r="D163" s="119" t="s">
        <v>2</v>
      </c>
      <c r="E163" s="186" t="s">
        <v>3</v>
      </c>
      <c r="F163" s="130" t="s">
        <v>33</v>
      </c>
      <c r="G163" s="153" t="s">
        <v>4</v>
      </c>
      <c r="H163" s="130" t="s">
        <v>32</v>
      </c>
      <c r="I163" s="154" t="s">
        <v>5</v>
      </c>
      <c r="J163" s="130" t="s">
        <v>6</v>
      </c>
      <c r="K163" s="147" t="s">
        <v>7</v>
      </c>
      <c r="L163" s="157" t="s">
        <v>21</v>
      </c>
      <c r="M163" s="150" t="s">
        <v>8</v>
      </c>
    </row>
    <row r="164" spans="1:13" s="24" customFormat="1" ht="48" x14ac:dyDescent="0.2">
      <c r="A164" s="214">
        <v>1</v>
      </c>
      <c r="B164" s="46" t="s">
        <v>124</v>
      </c>
      <c r="C164" s="46"/>
      <c r="D164" s="215" t="s">
        <v>191</v>
      </c>
      <c r="E164" s="216">
        <v>100</v>
      </c>
      <c r="F164" s="131"/>
      <c r="G164" s="41"/>
      <c r="H164" s="15">
        <f t="shared" ref="H164" si="108">F164*G164+F164</f>
        <v>0</v>
      </c>
      <c r="I164" s="14">
        <f t="shared" ref="I164" si="109">E164*F164</f>
        <v>0</v>
      </c>
      <c r="J164" s="15">
        <f t="shared" ref="J164" si="110">K164-I164</f>
        <v>0</v>
      </c>
      <c r="K164" s="132">
        <f t="shared" ref="K164" si="111">E164*H164</f>
        <v>0</v>
      </c>
      <c r="L164" s="151" t="s">
        <v>125</v>
      </c>
      <c r="M164" s="111" t="s">
        <v>22</v>
      </c>
    </row>
    <row r="165" spans="1:13" s="10" customFormat="1" x14ac:dyDescent="0.2">
      <c r="A165" s="5"/>
      <c r="B165" s="120"/>
      <c r="C165" s="63"/>
      <c r="D165" s="64"/>
      <c r="E165" s="185"/>
      <c r="F165" s="131" t="s">
        <v>13</v>
      </c>
      <c r="G165" s="47"/>
      <c r="H165" s="47"/>
      <c r="I165" s="21">
        <f>SUM(I164:I164)</f>
        <v>0</v>
      </c>
      <c r="J165" s="22">
        <f>SUM(J164:J164)</f>
        <v>0</v>
      </c>
      <c r="K165" s="135">
        <f>SUM(K164:K164)</f>
        <v>0</v>
      </c>
      <c r="L165" s="158"/>
      <c r="M165" s="9"/>
    </row>
    <row r="166" spans="1:13" s="10" customFormat="1" x14ac:dyDescent="0.2">
      <c r="A166" s="5"/>
      <c r="B166" s="128"/>
      <c r="C166" s="65"/>
      <c r="D166" s="60"/>
      <c r="E166" s="185"/>
      <c r="F166" s="85"/>
      <c r="G166" s="25"/>
      <c r="H166" s="25"/>
      <c r="I166" s="116"/>
      <c r="J166" s="117"/>
      <c r="K166" s="141"/>
      <c r="L166" s="158"/>
      <c r="M166" s="9"/>
    </row>
    <row r="167" spans="1:13" s="10" customFormat="1" ht="12" x14ac:dyDescent="0.2">
      <c r="A167" s="5"/>
      <c r="B167" s="128"/>
      <c r="C167" s="65"/>
      <c r="D167" s="60"/>
      <c r="E167" s="185"/>
      <c r="F167" s="85"/>
      <c r="G167" s="25"/>
      <c r="H167" s="25"/>
      <c r="I167" s="26"/>
      <c r="J167" s="27"/>
      <c r="K167" s="137"/>
      <c r="L167" s="160"/>
      <c r="M167" s="9"/>
    </row>
    <row r="168" spans="1:13" s="10" customFormat="1" ht="12" x14ac:dyDescent="0.2">
      <c r="A168" s="5"/>
      <c r="B168" s="127" t="s">
        <v>126</v>
      </c>
      <c r="C168" s="276"/>
      <c r="D168" s="29"/>
      <c r="E168" s="185"/>
      <c r="F168" s="244"/>
      <c r="G168" s="6"/>
      <c r="H168" s="6"/>
      <c r="I168" s="7"/>
      <c r="J168" s="8"/>
      <c r="K168" s="134"/>
      <c r="L168" s="156"/>
      <c r="M168" s="9"/>
    </row>
    <row r="169" spans="1:13" s="10" customFormat="1" ht="36" x14ac:dyDescent="0.2">
      <c r="A169" s="119" t="s">
        <v>0</v>
      </c>
      <c r="B169" s="300" t="s">
        <v>31</v>
      </c>
      <c r="C169" s="152" t="s">
        <v>1</v>
      </c>
      <c r="D169" s="119" t="s">
        <v>2</v>
      </c>
      <c r="E169" s="186" t="s">
        <v>3</v>
      </c>
      <c r="F169" s="130" t="s">
        <v>33</v>
      </c>
      <c r="G169" s="153" t="s">
        <v>4</v>
      </c>
      <c r="H169" s="130" t="s">
        <v>32</v>
      </c>
      <c r="I169" s="154" t="s">
        <v>5</v>
      </c>
      <c r="J169" s="130" t="s">
        <v>6</v>
      </c>
      <c r="K169" s="147" t="s">
        <v>7</v>
      </c>
      <c r="L169" s="298" t="s">
        <v>21</v>
      </c>
      <c r="M169" s="150" t="s">
        <v>8</v>
      </c>
    </row>
    <row r="170" spans="1:13" s="10" customFormat="1" ht="60" x14ac:dyDescent="0.2">
      <c r="A170" s="169">
        <v>1</v>
      </c>
      <c r="B170" s="23" t="s">
        <v>203</v>
      </c>
      <c r="C170" s="40"/>
      <c r="D170" s="67" t="s">
        <v>9</v>
      </c>
      <c r="E170" s="203">
        <v>100</v>
      </c>
      <c r="F170" s="131"/>
      <c r="G170" s="41"/>
      <c r="H170" s="15">
        <f t="shared" ref="H170" si="112">F170*G170+F170</f>
        <v>0</v>
      </c>
      <c r="I170" s="14">
        <f t="shared" ref="I170" si="113">E170*F170</f>
        <v>0</v>
      </c>
      <c r="J170" s="15">
        <f t="shared" ref="J170" si="114">K170-I170</f>
        <v>0</v>
      </c>
      <c r="K170" s="297">
        <f t="shared" ref="K170" si="115">E170*H170</f>
        <v>0</v>
      </c>
      <c r="L170" s="23" t="s">
        <v>209</v>
      </c>
      <c r="M170" s="108" t="s">
        <v>22</v>
      </c>
    </row>
    <row r="171" spans="1:13" s="10" customFormat="1" ht="60" x14ac:dyDescent="0.2">
      <c r="A171" s="169">
        <v>2</v>
      </c>
      <c r="B171" s="23" t="s">
        <v>204</v>
      </c>
      <c r="C171" s="40"/>
      <c r="D171" s="67" t="s">
        <v>9</v>
      </c>
      <c r="E171" s="203">
        <v>100</v>
      </c>
      <c r="F171" s="131"/>
      <c r="G171" s="41"/>
      <c r="H171" s="15">
        <f t="shared" ref="H171:H175" si="116">F171*G171+F171</f>
        <v>0</v>
      </c>
      <c r="I171" s="14">
        <f t="shared" ref="I171:I175" si="117">E171*F171</f>
        <v>0</v>
      </c>
      <c r="J171" s="15">
        <f t="shared" ref="J171:J175" si="118">K171-I171</f>
        <v>0</v>
      </c>
      <c r="K171" s="297">
        <f t="shared" ref="K171:K175" si="119">E171*H171</f>
        <v>0</v>
      </c>
      <c r="L171" s="23" t="s">
        <v>127</v>
      </c>
      <c r="M171" s="108" t="s">
        <v>22</v>
      </c>
    </row>
    <row r="172" spans="1:13" s="10" customFormat="1" ht="60" x14ac:dyDescent="0.2">
      <c r="A172" s="169">
        <v>3</v>
      </c>
      <c r="B172" s="23" t="s">
        <v>205</v>
      </c>
      <c r="C172" s="40"/>
      <c r="D172" s="67" t="s">
        <v>9</v>
      </c>
      <c r="E172" s="203">
        <v>3000</v>
      </c>
      <c r="F172" s="131"/>
      <c r="G172" s="41"/>
      <c r="H172" s="15">
        <f t="shared" si="116"/>
        <v>0</v>
      </c>
      <c r="I172" s="14">
        <f t="shared" si="117"/>
        <v>0</v>
      </c>
      <c r="J172" s="15">
        <f t="shared" si="118"/>
        <v>0</v>
      </c>
      <c r="K172" s="297">
        <f t="shared" si="119"/>
        <v>0</v>
      </c>
      <c r="L172" s="23" t="s">
        <v>210</v>
      </c>
      <c r="M172" s="108" t="s">
        <v>22</v>
      </c>
    </row>
    <row r="173" spans="1:13" s="10" customFormat="1" ht="60" x14ac:dyDescent="0.2">
      <c r="A173" s="169">
        <v>4</v>
      </c>
      <c r="B173" s="23" t="s">
        <v>206</v>
      </c>
      <c r="C173" s="40"/>
      <c r="D173" s="67" t="s">
        <v>9</v>
      </c>
      <c r="E173" s="203">
        <v>16000</v>
      </c>
      <c r="F173" s="131"/>
      <c r="G173" s="41"/>
      <c r="H173" s="15">
        <f t="shared" si="116"/>
        <v>0</v>
      </c>
      <c r="I173" s="14">
        <f t="shared" si="117"/>
        <v>0</v>
      </c>
      <c r="J173" s="15">
        <f t="shared" si="118"/>
        <v>0</v>
      </c>
      <c r="K173" s="297">
        <f t="shared" si="119"/>
        <v>0</v>
      </c>
      <c r="L173" s="23" t="s">
        <v>211</v>
      </c>
      <c r="M173" s="108" t="s">
        <v>22</v>
      </c>
    </row>
    <row r="174" spans="1:13" s="10" customFormat="1" ht="60" x14ac:dyDescent="0.2">
      <c r="A174" s="169">
        <v>5</v>
      </c>
      <c r="B174" s="23" t="s">
        <v>207</v>
      </c>
      <c r="C174" s="40"/>
      <c r="D174" s="67" t="s">
        <v>9</v>
      </c>
      <c r="E174" s="203">
        <v>13000</v>
      </c>
      <c r="F174" s="131"/>
      <c r="G174" s="41"/>
      <c r="H174" s="15">
        <f t="shared" si="116"/>
        <v>0</v>
      </c>
      <c r="I174" s="14">
        <f t="shared" si="117"/>
        <v>0</v>
      </c>
      <c r="J174" s="15">
        <f t="shared" si="118"/>
        <v>0</v>
      </c>
      <c r="K174" s="297">
        <f t="shared" si="119"/>
        <v>0</v>
      </c>
      <c r="L174" s="23" t="s">
        <v>212</v>
      </c>
      <c r="M174" s="108" t="s">
        <v>22</v>
      </c>
    </row>
    <row r="175" spans="1:13" s="10" customFormat="1" ht="48" x14ac:dyDescent="0.2">
      <c r="A175" s="169">
        <v>6</v>
      </c>
      <c r="B175" s="23" t="s">
        <v>208</v>
      </c>
      <c r="C175" s="40"/>
      <c r="D175" s="67" t="s">
        <v>9</v>
      </c>
      <c r="E175" s="203">
        <v>30000</v>
      </c>
      <c r="F175" s="131"/>
      <c r="G175" s="41"/>
      <c r="H175" s="15">
        <f t="shared" si="116"/>
        <v>0</v>
      </c>
      <c r="I175" s="14">
        <f t="shared" si="117"/>
        <v>0</v>
      </c>
      <c r="J175" s="15">
        <f t="shared" si="118"/>
        <v>0</v>
      </c>
      <c r="K175" s="132">
        <f t="shared" si="119"/>
        <v>0</v>
      </c>
      <c r="L175" s="299"/>
      <c r="M175" s="108" t="s">
        <v>22</v>
      </c>
    </row>
    <row r="176" spans="1:13" s="10" customFormat="1" x14ac:dyDescent="0.2">
      <c r="A176" s="5"/>
      <c r="B176" s="128"/>
      <c r="C176" s="65"/>
      <c r="D176" s="60"/>
      <c r="E176" s="185"/>
      <c r="F176" s="249" t="s">
        <v>10</v>
      </c>
      <c r="G176" s="25"/>
      <c r="H176" s="25"/>
      <c r="I176" s="105">
        <f>SUM(I170:I175)</f>
        <v>0</v>
      </c>
      <c r="J176" s="106">
        <f>SUM(J170:J175)</f>
        <v>0</v>
      </c>
      <c r="K176" s="144">
        <f>SUM(K170:K175)</f>
        <v>0</v>
      </c>
      <c r="L176" s="158"/>
      <c r="M176" s="9"/>
    </row>
    <row r="177" spans="1:13" s="10" customFormat="1" ht="12" x14ac:dyDescent="0.2">
      <c r="A177" s="5"/>
      <c r="B177" s="128"/>
      <c r="C177" s="65"/>
      <c r="D177" s="60"/>
      <c r="E177" s="185"/>
      <c r="F177" s="85"/>
      <c r="G177" s="25"/>
      <c r="H177" s="25"/>
      <c r="I177" s="26"/>
      <c r="J177" s="27"/>
      <c r="K177" s="137"/>
      <c r="L177" s="160"/>
      <c r="M177" s="9"/>
    </row>
    <row r="178" spans="1:13" s="10" customFormat="1" ht="12" x14ac:dyDescent="0.2">
      <c r="A178" s="5"/>
      <c r="B178" s="127" t="s">
        <v>128</v>
      </c>
      <c r="C178" s="276"/>
      <c r="D178" s="29"/>
      <c r="E178" s="185"/>
      <c r="F178" s="244"/>
      <c r="G178" s="6"/>
      <c r="H178" s="6"/>
      <c r="I178" s="7"/>
      <c r="J178" s="8"/>
      <c r="K178" s="134"/>
      <c r="L178" s="156"/>
      <c r="M178" s="9"/>
    </row>
    <row r="179" spans="1:13" s="10" customFormat="1" ht="36" x14ac:dyDescent="0.2">
      <c r="A179" s="119" t="s">
        <v>0</v>
      </c>
      <c r="B179" s="149" t="s">
        <v>31</v>
      </c>
      <c r="C179" s="152" t="s">
        <v>1</v>
      </c>
      <c r="D179" s="119" t="s">
        <v>2</v>
      </c>
      <c r="E179" s="186" t="s">
        <v>3</v>
      </c>
      <c r="F179" s="130" t="s">
        <v>33</v>
      </c>
      <c r="G179" s="153" t="s">
        <v>4</v>
      </c>
      <c r="H179" s="130" t="s">
        <v>32</v>
      </c>
      <c r="I179" s="154" t="s">
        <v>5</v>
      </c>
      <c r="J179" s="130" t="s">
        <v>6</v>
      </c>
      <c r="K179" s="147" t="s">
        <v>7</v>
      </c>
      <c r="L179" s="157" t="s">
        <v>21</v>
      </c>
      <c r="M179" s="150" t="s">
        <v>8</v>
      </c>
    </row>
    <row r="180" spans="1:13" s="10" customFormat="1" ht="48" x14ac:dyDescent="0.2">
      <c r="A180" s="67">
        <v>1</v>
      </c>
      <c r="B180" s="66" t="s">
        <v>129</v>
      </c>
      <c r="C180" s="66"/>
      <c r="D180" s="67" t="s">
        <v>9</v>
      </c>
      <c r="E180" s="203">
        <v>700</v>
      </c>
      <c r="F180" s="131"/>
      <c r="G180" s="103"/>
      <c r="H180" s="15">
        <f t="shared" ref="H180" si="120">F180*G180+F180</f>
        <v>0</v>
      </c>
      <c r="I180" s="14">
        <f t="shared" ref="I180" si="121">E180*F180</f>
        <v>0</v>
      </c>
      <c r="J180" s="15">
        <f t="shared" ref="J180" si="122">K180-I180</f>
        <v>0</v>
      </c>
      <c r="K180" s="132">
        <f t="shared" ref="K180" si="123">E180*H180</f>
        <v>0</v>
      </c>
      <c r="L180" s="161" t="s">
        <v>130</v>
      </c>
      <c r="M180" s="108" t="s">
        <v>22</v>
      </c>
    </row>
    <row r="181" spans="1:13" s="10" customFormat="1" x14ac:dyDescent="0.2">
      <c r="A181" s="5"/>
      <c r="B181" s="128"/>
      <c r="C181" s="65"/>
      <c r="D181" s="60"/>
      <c r="E181" s="185"/>
      <c r="F181" s="246" t="s">
        <v>10</v>
      </c>
      <c r="G181" s="25"/>
      <c r="H181" s="25"/>
      <c r="I181" s="21">
        <f>SUM(I180)</f>
        <v>0</v>
      </c>
      <c r="J181" s="22">
        <f>SUM(J180)</f>
        <v>0</v>
      </c>
      <c r="K181" s="135">
        <f>SUM(K180)</f>
        <v>0</v>
      </c>
      <c r="L181" s="158"/>
      <c r="M181" s="9"/>
    </row>
    <row r="182" spans="1:13" s="10" customFormat="1" ht="12" x14ac:dyDescent="0.2">
      <c r="A182" s="5"/>
      <c r="B182" s="128"/>
      <c r="C182" s="65"/>
      <c r="D182" s="29"/>
      <c r="E182" s="185"/>
      <c r="F182" s="113"/>
      <c r="G182" s="25"/>
      <c r="H182" s="25"/>
      <c r="I182" s="25"/>
      <c r="J182" s="8"/>
      <c r="K182" s="134"/>
      <c r="L182" s="156"/>
      <c r="M182" s="9"/>
    </row>
    <row r="183" spans="1:13" s="10" customFormat="1" ht="12" x14ac:dyDescent="0.2">
      <c r="A183" s="5"/>
      <c r="B183" s="127" t="s">
        <v>131</v>
      </c>
      <c r="C183" s="276"/>
      <c r="D183" s="29"/>
      <c r="E183" s="185"/>
      <c r="F183" s="244"/>
      <c r="G183" s="6"/>
      <c r="H183" s="6"/>
      <c r="I183" s="7"/>
      <c r="J183" s="8"/>
      <c r="K183" s="134"/>
      <c r="L183" s="156"/>
      <c r="M183" s="9"/>
    </row>
    <row r="184" spans="1:13" s="24" customFormat="1" ht="36" x14ac:dyDescent="0.2">
      <c r="A184" s="119" t="s">
        <v>0</v>
      </c>
      <c r="B184" s="149" t="s">
        <v>31</v>
      </c>
      <c r="C184" s="152" t="s">
        <v>1</v>
      </c>
      <c r="D184" s="119" t="s">
        <v>2</v>
      </c>
      <c r="E184" s="186" t="s">
        <v>3</v>
      </c>
      <c r="F184" s="130" t="s">
        <v>33</v>
      </c>
      <c r="G184" s="153" t="s">
        <v>4</v>
      </c>
      <c r="H184" s="130" t="s">
        <v>32</v>
      </c>
      <c r="I184" s="154" t="s">
        <v>5</v>
      </c>
      <c r="J184" s="130" t="s">
        <v>6</v>
      </c>
      <c r="K184" s="147" t="s">
        <v>7</v>
      </c>
      <c r="L184" s="157" t="s">
        <v>21</v>
      </c>
      <c r="M184" s="150" t="s">
        <v>8</v>
      </c>
    </row>
    <row r="185" spans="1:13" s="10" customFormat="1" ht="95.25" customHeight="1" x14ac:dyDescent="0.2">
      <c r="A185" s="67">
        <v>1</v>
      </c>
      <c r="B185" s="17" t="s">
        <v>132</v>
      </c>
      <c r="C185" s="66"/>
      <c r="D185" s="67" t="s">
        <v>11</v>
      </c>
      <c r="E185" s="203">
        <v>400</v>
      </c>
      <c r="F185" s="131"/>
      <c r="G185" s="226"/>
      <c r="H185" s="15">
        <f t="shared" ref="H185" si="124">F185*G185+F185</f>
        <v>0</v>
      </c>
      <c r="I185" s="14">
        <f t="shared" ref="I185" si="125">E185*F185</f>
        <v>0</v>
      </c>
      <c r="J185" s="15">
        <f t="shared" ref="J185" si="126">K185-I185</f>
        <v>0</v>
      </c>
      <c r="K185" s="15">
        <f t="shared" ref="K185" si="127">E185*H185</f>
        <v>0</v>
      </c>
      <c r="L185" s="161" t="s">
        <v>133</v>
      </c>
      <c r="M185" s="108" t="s">
        <v>22</v>
      </c>
    </row>
    <row r="186" spans="1:13" s="10" customFormat="1" ht="95.25" customHeight="1" x14ac:dyDescent="0.2">
      <c r="A186" s="67">
        <v>2</v>
      </c>
      <c r="B186" s="80" t="s">
        <v>181</v>
      </c>
      <c r="C186" s="46"/>
      <c r="D186" s="12" t="s">
        <v>9</v>
      </c>
      <c r="E186" s="187">
        <v>400</v>
      </c>
      <c r="F186" s="131"/>
      <c r="G186" s="226"/>
      <c r="H186" s="15">
        <f t="shared" ref="H186:H187" si="128">F186*G186+F186</f>
        <v>0</v>
      </c>
      <c r="I186" s="14">
        <f t="shared" ref="I186:I187" si="129">E186*F186</f>
        <v>0</v>
      </c>
      <c r="J186" s="15">
        <f t="shared" ref="J186:J187" si="130">K186-I186</f>
        <v>0</v>
      </c>
      <c r="K186" s="15">
        <f t="shared" ref="K186:K187" si="131">E186*H186</f>
        <v>0</v>
      </c>
      <c r="L186" s="151"/>
      <c r="M186" s="38" t="s">
        <v>22</v>
      </c>
    </row>
    <row r="187" spans="1:13" s="10" customFormat="1" ht="95.25" customHeight="1" x14ac:dyDescent="0.2">
      <c r="A187" s="67">
        <v>3</v>
      </c>
      <c r="B187" s="80" t="s">
        <v>182</v>
      </c>
      <c r="C187" s="46"/>
      <c r="D187" s="12" t="s">
        <v>9</v>
      </c>
      <c r="E187" s="187">
        <v>6000</v>
      </c>
      <c r="F187" s="131"/>
      <c r="G187" s="226"/>
      <c r="H187" s="15">
        <f t="shared" si="128"/>
        <v>0</v>
      </c>
      <c r="I187" s="14">
        <f t="shared" si="129"/>
        <v>0</v>
      </c>
      <c r="J187" s="15">
        <f t="shared" si="130"/>
        <v>0</v>
      </c>
      <c r="K187" s="15">
        <f t="shared" si="131"/>
        <v>0</v>
      </c>
      <c r="L187" s="151"/>
      <c r="M187" s="38" t="s">
        <v>22</v>
      </c>
    </row>
    <row r="188" spans="1:13" s="10" customFormat="1" ht="22.5" customHeight="1" x14ac:dyDescent="0.2">
      <c r="A188" s="5"/>
      <c r="B188" s="128"/>
      <c r="C188" s="65"/>
      <c r="D188" s="60"/>
      <c r="E188" s="185"/>
      <c r="F188" s="249" t="s">
        <v>10</v>
      </c>
      <c r="G188" s="25"/>
      <c r="H188" s="25"/>
      <c r="I188" s="227">
        <f>SUM(I185:I187)</f>
        <v>0</v>
      </c>
      <c r="J188" s="228">
        <f>SUM(J185:J187)</f>
        <v>0</v>
      </c>
      <c r="K188" s="228">
        <f>SUM(K185:K187)</f>
        <v>0</v>
      </c>
      <c r="L188" s="158"/>
      <c r="M188" s="9"/>
    </row>
    <row r="189" spans="1:13" s="10" customFormat="1" ht="11.25" customHeight="1" x14ac:dyDescent="0.2">
      <c r="A189" s="5"/>
      <c r="B189" s="128"/>
      <c r="C189" s="65"/>
      <c r="D189" s="60"/>
      <c r="E189" s="185"/>
      <c r="F189" s="248"/>
      <c r="G189" s="25"/>
      <c r="H189" s="25"/>
      <c r="I189" s="93"/>
      <c r="J189" s="87"/>
      <c r="K189" s="87"/>
      <c r="L189" s="158"/>
      <c r="M189" s="9"/>
    </row>
    <row r="190" spans="1:13" s="10" customFormat="1" ht="15.75" customHeight="1" x14ac:dyDescent="0.2">
      <c r="A190" s="302"/>
      <c r="B190" s="341" t="s">
        <v>134</v>
      </c>
      <c r="C190" s="303"/>
      <c r="D190" s="304"/>
      <c r="E190" s="305"/>
      <c r="F190" s="306"/>
      <c r="G190" s="307"/>
      <c r="H190" s="307"/>
      <c r="I190" s="308"/>
      <c r="J190" s="309"/>
      <c r="K190" s="310"/>
      <c r="L190" s="311"/>
      <c r="M190" s="312"/>
    </row>
    <row r="191" spans="1:13" s="10" customFormat="1" ht="22.5" customHeight="1" x14ac:dyDescent="0.2">
      <c r="A191" s="313" t="s">
        <v>0</v>
      </c>
      <c r="B191" s="314" t="s">
        <v>31</v>
      </c>
      <c r="C191" s="315" t="s">
        <v>1</v>
      </c>
      <c r="D191" s="313" t="s">
        <v>2</v>
      </c>
      <c r="E191" s="316" t="s">
        <v>3</v>
      </c>
      <c r="F191" s="317" t="s">
        <v>33</v>
      </c>
      <c r="G191" s="318" t="s">
        <v>4</v>
      </c>
      <c r="H191" s="317" t="s">
        <v>32</v>
      </c>
      <c r="I191" s="319" t="s">
        <v>5</v>
      </c>
      <c r="J191" s="317" t="s">
        <v>6</v>
      </c>
      <c r="K191" s="320" t="s">
        <v>7</v>
      </c>
      <c r="L191" s="321" t="s">
        <v>21</v>
      </c>
      <c r="M191" s="315" t="s">
        <v>8</v>
      </c>
    </row>
    <row r="192" spans="1:13" s="10" customFormat="1" ht="168" customHeight="1" x14ac:dyDescent="0.2">
      <c r="A192" s="322">
        <v>1</v>
      </c>
      <c r="B192" s="323" t="s">
        <v>213</v>
      </c>
      <c r="C192" s="323"/>
      <c r="D192" s="322" t="s">
        <v>11</v>
      </c>
      <c r="E192" s="301">
        <v>15</v>
      </c>
      <c r="F192" s="324"/>
      <c r="G192" s="325"/>
      <c r="H192" s="15">
        <f t="shared" ref="H192" si="132">F192*G192+F192</f>
        <v>0</v>
      </c>
      <c r="I192" s="14">
        <f t="shared" ref="I192" si="133">E192*F192</f>
        <v>0</v>
      </c>
      <c r="J192" s="15">
        <f t="shared" ref="J192" si="134">K192-I192</f>
        <v>0</v>
      </c>
      <c r="K192" s="132">
        <f t="shared" ref="K192" si="135">E192*H192</f>
        <v>0</v>
      </c>
      <c r="L192" s="326" t="s">
        <v>214</v>
      </c>
      <c r="M192" s="327" t="s">
        <v>139</v>
      </c>
    </row>
    <row r="193" spans="1:15" s="10" customFormat="1" x14ac:dyDescent="0.2">
      <c r="A193" s="302"/>
      <c r="B193" s="328"/>
      <c r="C193" s="329"/>
      <c r="D193" s="330"/>
      <c r="E193" s="305"/>
      <c r="F193" s="331" t="s">
        <v>10</v>
      </c>
      <c r="G193" s="332"/>
      <c r="H193" s="332"/>
      <c r="I193" s="333">
        <f>SUM(I192)</f>
        <v>0</v>
      </c>
      <c r="J193" s="334">
        <f>SUM(J192)</f>
        <v>0</v>
      </c>
      <c r="K193" s="335">
        <f>SUM(K192)</f>
        <v>0</v>
      </c>
      <c r="L193" s="336"/>
      <c r="M193" s="312"/>
    </row>
    <row r="194" spans="1:15" s="10" customFormat="1" ht="12" x14ac:dyDescent="0.2">
      <c r="A194" s="5"/>
      <c r="B194" s="121"/>
      <c r="C194" s="272"/>
      <c r="D194" s="60"/>
      <c r="E194" s="185"/>
      <c r="F194" s="85"/>
      <c r="G194" s="25"/>
      <c r="H194" s="25"/>
      <c r="I194" s="26"/>
      <c r="J194" s="27"/>
      <c r="K194" s="137"/>
      <c r="L194" s="160"/>
      <c r="M194" s="9"/>
    </row>
    <row r="195" spans="1:15" s="10" customFormat="1" ht="12" x14ac:dyDescent="0.2">
      <c r="A195" s="5"/>
      <c r="B195" s="127" t="s">
        <v>135</v>
      </c>
      <c r="C195" s="276"/>
      <c r="D195" s="29"/>
      <c r="E195" s="185"/>
      <c r="F195" s="244"/>
      <c r="G195" s="6"/>
      <c r="H195" s="6"/>
      <c r="I195" s="7"/>
      <c r="J195" s="8"/>
      <c r="K195" s="134"/>
      <c r="L195" s="156"/>
      <c r="M195" s="9"/>
    </row>
    <row r="196" spans="1:15" s="10" customFormat="1" ht="36" x14ac:dyDescent="0.2">
      <c r="A196" s="119" t="s">
        <v>0</v>
      </c>
      <c r="B196" s="149" t="s">
        <v>31</v>
      </c>
      <c r="C196" s="152" t="s">
        <v>1</v>
      </c>
      <c r="D196" s="119" t="s">
        <v>2</v>
      </c>
      <c r="E196" s="186" t="s">
        <v>3</v>
      </c>
      <c r="F196" s="130" t="s">
        <v>33</v>
      </c>
      <c r="G196" s="153" t="s">
        <v>4</v>
      </c>
      <c r="H196" s="130" t="s">
        <v>32</v>
      </c>
      <c r="I196" s="154" t="s">
        <v>5</v>
      </c>
      <c r="J196" s="130" t="s">
        <v>6</v>
      </c>
      <c r="K196" s="147" t="s">
        <v>7</v>
      </c>
      <c r="L196" s="157" t="s">
        <v>21</v>
      </c>
      <c r="M196" s="150" t="s">
        <v>8</v>
      </c>
    </row>
    <row r="197" spans="1:15" s="10" customFormat="1" ht="230.25" customHeight="1" x14ac:dyDescent="0.2">
      <c r="A197" s="18">
        <v>1</v>
      </c>
      <c r="B197" s="17" t="s">
        <v>136</v>
      </c>
      <c r="C197" s="17"/>
      <c r="D197" s="18" t="s">
        <v>11</v>
      </c>
      <c r="E197" s="187">
        <v>15</v>
      </c>
      <c r="F197" s="131"/>
      <c r="G197" s="41"/>
      <c r="H197" s="15">
        <f t="shared" ref="H197" si="136">F197*G197+F197</f>
        <v>0</v>
      </c>
      <c r="I197" s="14">
        <f t="shared" ref="I197" si="137">E197*F197</f>
        <v>0</v>
      </c>
      <c r="J197" s="15">
        <f t="shared" ref="J197" si="138">K197-I197</f>
        <v>0</v>
      </c>
      <c r="K197" s="132">
        <f t="shared" ref="K197" si="139">E197*H197</f>
        <v>0</v>
      </c>
      <c r="L197" s="161" t="s">
        <v>138</v>
      </c>
      <c r="M197" s="108" t="s">
        <v>139</v>
      </c>
    </row>
    <row r="198" spans="1:15" s="10" customFormat="1" x14ac:dyDescent="0.2">
      <c r="A198" s="5"/>
      <c r="B198" s="128"/>
      <c r="C198" s="65"/>
      <c r="D198" s="60"/>
      <c r="E198" s="185"/>
      <c r="F198" s="246" t="s">
        <v>10</v>
      </c>
      <c r="G198" s="25"/>
      <c r="H198" s="25"/>
      <c r="I198" s="21">
        <f>SUM(I197)</f>
        <v>0</v>
      </c>
      <c r="J198" s="22">
        <f>SUM(J197)</f>
        <v>0</v>
      </c>
      <c r="K198" s="135">
        <f>SUM(K197)</f>
        <v>0</v>
      </c>
      <c r="L198" s="158"/>
      <c r="M198" s="9"/>
    </row>
    <row r="199" spans="1:15" s="10" customFormat="1" ht="12" x14ac:dyDescent="0.2">
      <c r="A199" s="62"/>
      <c r="B199" s="9"/>
      <c r="C199" s="221"/>
      <c r="D199" s="60"/>
      <c r="E199" s="204"/>
      <c r="F199" s="85"/>
      <c r="G199" s="70"/>
      <c r="H199" s="92"/>
      <c r="I199" s="91"/>
      <c r="J199" s="92"/>
      <c r="K199" s="145"/>
      <c r="L199" s="168"/>
      <c r="M199" s="77"/>
    </row>
    <row r="200" spans="1:15" s="10" customFormat="1" x14ac:dyDescent="0.2">
      <c r="A200" s="45"/>
      <c r="B200" s="124" t="s">
        <v>137</v>
      </c>
      <c r="C200" s="224"/>
      <c r="D200" s="180"/>
      <c r="E200" s="197"/>
      <c r="F200" s="225"/>
      <c r="G200" s="55"/>
      <c r="H200" s="56"/>
      <c r="I200" s="56"/>
      <c r="J200" s="56"/>
      <c r="K200" s="140"/>
      <c r="L200" s="165"/>
      <c r="M200" s="3"/>
    </row>
    <row r="201" spans="1:15" s="10" customFormat="1" ht="36" x14ac:dyDescent="0.2">
      <c r="A201" s="119" t="s">
        <v>0</v>
      </c>
      <c r="B201" s="149" t="s">
        <v>31</v>
      </c>
      <c r="C201" s="152" t="s">
        <v>1</v>
      </c>
      <c r="D201" s="119" t="s">
        <v>2</v>
      </c>
      <c r="E201" s="186" t="s">
        <v>3</v>
      </c>
      <c r="F201" s="130" t="s">
        <v>33</v>
      </c>
      <c r="G201" s="153" t="s">
        <v>4</v>
      </c>
      <c r="H201" s="130" t="s">
        <v>32</v>
      </c>
      <c r="I201" s="154" t="s">
        <v>5</v>
      </c>
      <c r="J201" s="130" t="s">
        <v>6</v>
      </c>
      <c r="K201" s="147" t="s">
        <v>7</v>
      </c>
      <c r="L201" s="157" t="s">
        <v>21</v>
      </c>
      <c r="M201" s="150" t="s">
        <v>8</v>
      </c>
    </row>
    <row r="202" spans="1:15" s="10" customFormat="1" ht="60" x14ac:dyDescent="0.2">
      <c r="A202" s="11">
        <v>1</v>
      </c>
      <c r="B202" s="80" t="s">
        <v>141</v>
      </c>
      <c r="C202" s="46"/>
      <c r="D202" s="12" t="s">
        <v>11</v>
      </c>
      <c r="E202" s="187">
        <v>30</v>
      </c>
      <c r="F202" s="131"/>
      <c r="G202" s="41"/>
      <c r="H202" s="15">
        <f t="shared" ref="H202:H203" si="140">F202*G202+F202</f>
        <v>0</v>
      </c>
      <c r="I202" s="14">
        <f t="shared" ref="I202:I203" si="141">E202*F202</f>
        <v>0</v>
      </c>
      <c r="J202" s="15">
        <f t="shared" ref="J202:J203" si="142">K202-I202</f>
        <v>0</v>
      </c>
      <c r="K202" s="132">
        <f t="shared" ref="K202:K203" si="143">E202*H202</f>
        <v>0</v>
      </c>
      <c r="L202" s="151" t="s">
        <v>168</v>
      </c>
      <c r="M202" s="108" t="s">
        <v>139</v>
      </c>
    </row>
    <row r="203" spans="1:15" s="10" customFormat="1" ht="24" x14ac:dyDescent="0.2">
      <c r="A203" s="11">
        <v>2</v>
      </c>
      <c r="B203" s="80" t="s">
        <v>142</v>
      </c>
      <c r="C203" s="46"/>
      <c r="D203" s="12" t="s">
        <v>11</v>
      </c>
      <c r="E203" s="187">
        <v>20</v>
      </c>
      <c r="F203" s="131"/>
      <c r="G203" s="41"/>
      <c r="H203" s="15">
        <f t="shared" si="140"/>
        <v>0</v>
      </c>
      <c r="I203" s="14">
        <f t="shared" si="141"/>
        <v>0</v>
      </c>
      <c r="J203" s="15">
        <f t="shared" si="142"/>
        <v>0</v>
      </c>
      <c r="K203" s="132">
        <f t="shared" si="143"/>
        <v>0</v>
      </c>
      <c r="L203" s="151"/>
      <c r="M203" s="108" t="s">
        <v>139</v>
      </c>
    </row>
    <row r="204" spans="1:15" s="10" customFormat="1" x14ac:dyDescent="0.2">
      <c r="A204" s="62"/>
      <c r="B204" s="76"/>
      <c r="C204" s="59"/>
      <c r="D204" s="60"/>
      <c r="E204" s="204"/>
      <c r="F204" s="131" t="s">
        <v>13</v>
      </c>
      <c r="G204" s="61"/>
      <c r="H204" s="102"/>
      <c r="I204" s="104">
        <f>SUM(I202:I203)</f>
        <v>0</v>
      </c>
      <c r="J204" s="104">
        <f>SUM(J202:J203)</f>
        <v>0</v>
      </c>
      <c r="K204" s="138">
        <f>SUM(K202:K203)</f>
        <v>0</v>
      </c>
      <c r="L204" s="164"/>
      <c r="M204" s="9"/>
    </row>
    <row r="205" spans="1:15" s="10" customFormat="1" ht="12" x14ac:dyDescent="0.2">
      <c r="A205" s="5"/>
      <c r="B205" s="9"/>
      <c r="C205" s="277"/>
      <c r="D205" s="60"/>
      <c r="E205" s="185"/>
      <c r="F205" s="248"/>
      <c r="G205" s="25"/>
      <c r="H205" s="25"/>
      <c r="I205" s="26"/>
      <c r="J205" s="27"/>
      <c r="K205" s="137"/>
      <c r="L205" s="160"/>
      <c r="M205" s="9"/>
    </row>
    <row r="206" spans="1:15" s="10" customFormat="1" x14ac:dyDescent="0.2">
      <c r="A206" s="45"/>
      <c r="B206" s="124" t="s">
        <v>140</v>
      </c>
      <c r="C206" s="224"/>
      <c r="D206" s="180"/>
      <c r="E206" s="197"/>
      <c r="F206" s="225"/>
      <c r="G206" s="55"/>
      <c r="H206" s="56"/>
      <c r="I206" s="56"/>
      <c r="J206" s="56"/>
      <c r="K206" s="140"/>
      <c r="L206" s="165"/>
      <c r="M206" s="3"/>
      <c r="N206" s="295"/>
      <c r="O206" s="295"/>
    </row>
    <row r="207" spans="1:15" s="24" customFormat="1" ht="36" x14ac:dyDescent="0.2">
      <c r="A207" s="119" t="s">
        <v>0</v>
      </c>
      <c r="B207" s="149" t="s">
        <v>31</v>
      </c>
      <c r="C207" s="152" t="s">
        <v>1</v>
      </c>
      <c r="D207" s="119" t="s">
        <v>2</v>
      </c>
      <c r="E207" s="186" t="s">
        <v>3</v>
      </c>
      <c r="F207" s="130" t="s">
        <v>33</v>
      </c>
      <c r="G207" s="153" t="s">
        <v>4</v>
      </c>
      <c r="H207" s="130" t="s">
        <v>32</v>
      </c>
      <c r="I207" s="154" t="s">
        <v>5</v>
      </c>
      <c r="J207" s="130" t="s">
        <v>6</v>
      </c>
      <c r="K207" s="147" t="s">
        <v>7</v>
      </c>
      <c r="L207" s="157" t="s">
        <v>21</v>
      </c>
      <c r="M207" s="150" t="s">
        <v>8</v>
      </c>
      <c r="N207" s="296"/>
      <c r="O207" s="296"/>
    </row>
    <row r="208" spans="1:15" s="24" customFormat="1" ht="36" x14ac:dyDescent="0.2">
      <c r="A208" s="11">
        <v>1</v>
      </c>
      <c r="B208" s="80" t="s">
        <v>171</v>
      </c>
      <c r="C208" s="46" t="s">
        <v>19</v>
      </c>
      <c r="D208" s="12" t="s">
        <v>11</v>
      </c>
      <c r="E208" s="187">
        <v>6</v>
      </c>
      <c r="F208" s="131"/>
      <c r="G208" s="41"/>
      <c r="H208" s="15">
        <f t="shared" ref="H208" si="144">F208*G208+F208</f>
        <v>0</v>
      </c>
      <c r="I208" s="14">
        <f t="shared" ref="I208" si="145">E208*F208</f>
        <v>0</v>
      </c>
      <c r="J208" s="15">
        <f t="shared" ref="J208" si="146">K208-I208</f>
        <v>0</v>
      </c>
      <c r="K208" s="132">
        <f t="shared" ref="K208" si="147">E208*H208</f>
        <v>0</v>
      </c>
      <c r="L208" s="151" t="s">
        <v>172</v>
      </c>
      <c r="M208" s="108" t="s">
        <v>139</v>
      </c>
      <c r="N208" s="296"/>
      <c r="O208" s="296"/>
    </row>
    <row r="209" spans="1:15" s="24" customFormat="1" ht="24" x14ac:dyDescent="0.2">
      <c r="A209" s="11">
        <v>2</v>
      </c>
      <c r="B209" s="80" t="s">
        <v>157</v>
      </c>
      <c r="C209" s="46"/>
      <c r="D209" s="12" t="s">
        <v>11</v>
      </c>
      <c r="E209" s="187">
        <v>6</v>
      </c>
      <c r="F209" s="131"/>
      <c r="G209" s="41"/>
      <c r="H209" s="15">
        <f t="shared" ref="H209:H215" si="148">F209*G209+F209</f>
        <v>0</v>
      </c>
      <c r="I209" s="14">
        <f t="shared" ref="I209:I215" si="149">E209*F209</f>
        <v>0</v>
      </c>
      <c r="J209" s="15">
        <f t="shared" ref="J209:J215" si="150">K209-I209</f>
        <v>0</v>
      </c>
      <c r="K209" s="132">
        <f t="shared" ref="K209:K215" si="151">E209*H209</f>
        <v>0</v>
      </c>
      <c r="L209" s="151" t="s">
        <v>172</v>
      </c>
      <c r="M209" s="108" t="s">
        <v>139</v>
      </c>
      <c r="N209" s="296"/>
      <c r="O209" s="296"/>
    </row>
    <row r="210" spans="1:15" s="24" customFormat="1" ht="24" x14ac:dyDescent="0.2">
      <c r="A210" s="11">
        <v>2</v>
      </c>
      <c r="B210" s="80" t="s">
        <v>221</v>
      </c>
      <c r="C210" s="46"/>
      <c r="D210" s="12" t="s">
        <v>11</v>
      </c>
      <c r="E210" s="187">
        <v>5</v>
      </c>
      <c r="F210" s="131"/>
      <c r="G210" s="41"/>
      <c r="H210" s="15">
        <f t="shared" si="148"/>
        <v>0</v>
      </c>
      <c r="I210" s="14">
        <f t="shared" si="149"/>
        <v>0</v>
      </c>
      <c r="J210" s="15">
        <f t="shared" si="150"/>
        <v>0</v>
      </c>
      <c r="K210" s="132">
        <f t="shared" si="151"/>
        <v>0</v>
      </c>
      <c r="L210" s="151"/>
      <c r="M210" s="108"/>
      <c r="N210" s="296"/>
      <c r="O210" s="296"/>
    </row>
    <row r="211" spans="1:15" s="24" customFormat="1" ht="24" x14ac:dyDescent="0.2">
      <c r="A211" s="11">
        <v>3</v>
      </c>
      <c r="B211" s="80" t="s">
        <v>222</v>
      </c>
      <c r="C211" s="46"/>
      <c r="D211" s="12" t="s">
        <v>11</v>
      </c>
      <c r="E211" s="187">
        <v>5</v>
      </c>
      <c r="F211" s="131"/>
      <c r="G211" s="41"/>
      <c r="H211" s="15">
        <f t="shared" si="148"/>
        <v>0</v>
      </c>
      <c r="I211" s="14">
        <f t="shared" si="149"/>
        <v>0</v>
      </c>
      <c r="J211" s="15">
        <f t="shared" si="150"/>
        <v>0</v>
      </c>
      <c r="K211" s="132">
        <f t="shared" si="151"/>
        <v>0</v>
      </c>
      <c r="L211" s="151"/>
      <c r="M211" s="108"/>
      <c r="N211" s="296"/>
      <c r="O211" s="296"/>
    </row>
    <row r="212" spans="1:15" s="24" customFormat="1" ht="24" x14ac:dyDescent="0.2">
      <c r="A212" s="11">
        <v>4</v>
      </c>
      <c r="B212" s="80" t="s">
        <v>223</v>
      </c>
      <c r="C212" s="46"/>
      <c r="D212" s="12" t="s">
        <v>11</v>
      </c>
      <c r="E212" s="187">
        <v>10</v>
      </c>
      <c r="F212" s="131"/>
      <c r="G212" s="41"/>
      <c r="H212" s="15">
        <f t="shared" si="148"/>
        <v>0</v>
      </c>
      <c r="I212" s="14">
        <f t="shared" si="149"/>
        <v>0</v>
      </c>
      <c r="J212" s="15">
        <f t="shared" si="150"/>
        <v>0</v>
      </c>
      <c r="K212" s="132">
        <f t="shared" si="151"/>
        <v>0</v>
      </c>
      <c r="L212" s="151"/>
      <c r="M212" s="108"/>
      <c r="N212" s="296"/>
      <c r="O212" s="296"/>
    </row>
    <row r="213" spans="1:15" s="24" customFormat="1" ht="24" x14ac:dyDescent="0.2">
      <c r="A213" s="11">
        <v>5</v>
      </c>
      <c r="B213" s="80" t="s">
        <v>224</v>
      </c>
      <c r="C213" s="46"/>
      <c r="D213" s="12" t="s">
        <v>11</v>
      </c>
      <c r="E213" s="187">
        <v>5</v>
      </c>
      <c r="F213" s="131"/>
      <c r="G213" s="41"/>
      <c r="H213" s="15">
        <f t="shared" si="148"/>
        <v>0</v>
      </c>
      <c r="I213" s="14">
        <f t="shared" si="149"/>
        <v>0</v>
      </c>
      <c r="J213" s="15">
        <f t="shared" si="150"/>
        <v>0</v>
      </c>
      <c r="K213" s="132">
        <f t="shared" si="151"/>
        <v>0</v>
      </c>
      <c r="L213" s="151"/>
      <c r="M213" s="108"/>
      <c r="N213" s="296"/>
      <c r="O213" s="296"/>
    </row>
    <row r="214" spans="1:15" s="24" customFormat="1" ht="24" x14ac:dyDescent="0.2">
      <c r="A214" s="11">
        <v>6</v>
      </c>
      <c r="B214" s="80" t="s">
        <v>225</v>
      </c>
      <c r="C214" s="46"/>
      <c r="D214" s="12" t="s">
        <v>11</v>
      </c>
      <c r="E214" s="187">
        <v>5</v>
      </c>
      <c r="F214" s="131"/>
      <c r="G214" s="41"/>
      <c r="H214" s="15">
        <f t="shared" si="148"/>
        <v>0</v>
      </c>
      <c r="I214" s="14">
        <f t="shared" si="149"/>
        <v>0</v>
      </c>
      <c r="J214" s="15">
        <f t="shared" si="150"/>
        <v>0</v>
      </c>
      <c r="K214" s="132">
        <f t="shared" si="151"/>
        <v>0</v>
      </c>
      <c r="L214" s="151"/>
      <c r="M214" s="108"/>
      <c r="N214" s="296"/>
      <c r="O214" s="296"/>
    </row>
    <row r="215" spans="1:15" s="10" customFormat="1" ht="24" x14ac:dyDescent="0.2">
      <c r="A215" s="11">
        <v>7</v>
      </c>
      <c r="B215" s="80" t="s">
        <v>226</v>
      </c>
      <c r="C215" s="46"/>
      <c r="D215" s="12" t="s">
        <v>11</v>
      </c>
      <c r="E215" s="187">
        <v>5</v>
      </c>
      <c r="F215" s="131"/>
      <c r="G215" s="41"/>
      <c r="H215" s="15">
        <f t="shared" si="148"/>
        <v>0</v>
      </c>
      <c r="I215" s="14">
        <f t="shared" si="149"/>
        <v>0</v>
      </c>
      <c r="J215" s="15">
        <f t="shared" si="150"/>
        <v>0</v>
      </c>
      <c r="K215" s="132">
        <f t="shared" si="151"/>
        <v>0</v>
      </c>
      <c r="L215" s="151"/>
      <c r="M215" s="108"/>
      <c r="N215" s="295"/>
      <c r="O215" s="295"/>
    </row>
    <row r="216" spans="1:15" s="10" customFormat="1" x14ac:dyDescent="0.2">
      <c r="A216" s="62"/>
      <c r="B216" s="76"/>
      <c r="C216" s="59"/>
      <c r="D216" s="60"/>
      <c r="E216" s="204"/>
      <c r="F216" s="131" t="s">
        <v>13</v>
      </c>
      <c r="G216" s="61"/>
      <c r="H216" s="102"/>
      <c r="I216" s="104">
        <f>SUM(I208:I215)</f>
        <v>0</v>
      </c>
      <c r="J216" s="104">
        <f>SUM(J208:J215)</f>
        <v>0</v>
      </c>
      <c r="K216" s="138">
        <f>SUM(K208:K215)</f>
        <v>0</v>
      </c>
      <c r="L216" s="164"/>
      <c r="M216" s="9"/>
      <c r="N216" s="295"/>
      <c r="O216" s="295"/>
    </row>
    <row r="217" spans="1:15" s="10" customFormat="1" x14ac:dyDescent="0.2">
      <c r="A217" s="5"/>
      <c r="B217" s="124"/>
      <c r="C217" s="243"/>
      <c r="D217" s="60"/>
      <c r="E217" s="188"/>
      <c r="F217" s="244"/>
      <c r="G217" s="6"/>
      <c r="H217" s="6"/>
      <c r="I217" s="7"/>
      <c r="J217" s="8"/>
      <c r="K217" s="134"/>
      <c r="L217" s="156"/>
      <c r="M217" s="48"/>
    </row>
    <row r="218" spans="1:15" s="74" customFormat="1" ht="12" x14ac:dyDescent="0.2">
      <c r="B218" s="213"/>
      <c r="C218" s="77"/>
      <c r="D218" s="77"/>
      <c r="E218" s="207"/>
      <c r="F218" s="248"/>
      <c r="G218" s="107"/>
      <c r="H218" s="92"/>
      <c r="I218" s="91"/>
      <c r="J218" s="92"/>
      <c r="K218" s="145"/>
      <c r="L218" s="168"/>
      <c r="M218" s="76"/>
    </row>
    <row r="219" spans="1:15" s="74" customFormat="1" x14ac:dyDescent="0.2">
      <c r="A219" s="45"/>
      <c r="B219" s="124" t="s">
        <v>143</v>
      </c>
      <c r="C219" s="224"/>
      <c r="D219" s="180"/>
      <c r="E219" s="197"/>
      <c r="F219" s="225"/>
      <c r="G219" s="55"/>
      <c r="H219" s="56"/>
      <c r="I219" s="56"/>
      <c r="J219" s="56"/>
      <c r="K219" s="140"/>
      <c r="L219" s="165"/>
      <c r="M219" s="3"/>
    </row>
    <row r="220" spans="1:15" s="74" customFormat="1" ht="36" x14ac:dyDescent="0.2">
      <c r="A220" s="119" t="s">
        <v>0</v>
      </c>
      <c r="B220" s="149" t="s">
        <v>31</v>
      </c>
      <c r="C220" s="152" t="s">
        <v>1</v>
      </c>
      <c r="D220" s="119" t="s">
        <v>2</v>
      </c>
      <c r="E220" s="186" t="s">
        <v>3</v>
      </c>
      <c r="F220" s="130" t="s">
        <v>33</v>
      </c>
      <c r="G220" s="153" t="s">
        <v>4</v>
      </c>
      <c r="H220" s="130" t="s">
        <v>32</v>
      </c>
      <c r="I220" s="154" t="s">
        <v>5</v>
      </c>
      <c r="J220" s="130" t="s">
        <v>6</v>
      </c>
      <c r="K220" s="147" t="s">
        <v>7</v>
      </c>
      <c r="L220" s="157" t="s">
        <v>21</v>
      </c>
      <c r="M220" s="150" t="s">
        <v>8</v>
      </c>
    </row>
    <row r="221" spans="1:15" s="74" customFormat="1" ht="168" x14ac:dyDescent="0.2">
      <c r="A221" s="11">
        <v>1</v>
      </c>
      <c r="B221" s="80" t="s">
        <v>227</v>
      </c>
      <c r="C221" s="46"/>
      <c r="D221" s="12" t="s">
        <v>9</v>
      </c>
      <c r="E221" s="187">
        <v>20</v>
      </c>
      <c r="F221" s="131"/>
      <c r="G221" s="41"/>
      <c r="H221" s="15">
        <f t="shared" ref="H221" si="152">F221*G221+F221</f>
        <v>0</v>
      </c>
      <c r="I221" s="14">
        <f t="shared" ref="I221" si="153">E221*F221</f>
        <v>0</v>
      </c>
      <c r="J221" s="15">
        <f t="shared" ref="J221" si="154">K221-I221</f>
        <v>0</v>
      </c>
      <c r="K221" s="132">
        <f t="shared" ref="K221" si="155">E221*H221</f>
        <v>0</v>
      </c>
      <c r="L221" s="151" t="s">
        <v>228</v>
      </c>
      <c r="M221" s="108" t="s">
        <v>139</v>
      </c>
    </row>
    <row r="222" spans="1:15" s="74" customFormat="1" ht="36" x14ac:dyDescent="0.2">
      <c r="A222" s="11">
        <v>2</v>
      </c>
      <c r="B222" s="80" t="s">
        <v>184</v>
      </c>
      <c r="C222" s="46"/>
      <c r="D222" s="12" t="s">
        <v>9</v>
      </c>
      <c r="E222" s="187">
        <v>20</v>
      </c>
      <c r="F222" s="131"/>
      <c r="G222" s="41"/>
      <c r="H222" s="15">
        <f t="shared" ref="H222:H223" si="156">F222*G222+F222</f>
        <v>0</v>
      </c>
      <c r="I222" s="14">
        <f t="shared" ref="I222:I223" si="157">E222*F222</f>
        <v>0</v>
      </c>
      <c r="J222" s="15">
        <f t="shared" ref="J222:J223" si="158">K222-I222</f>
        <v>0</v>
      </c>
      <c r="K222" s="132">
        <f t="shared" ref="K222:K223" si="159">E222*H222</f>
        <v>0</v>
      </c>
      <c r="L222" s="151"/>
      <c r="M222" s="108" t="s">
        <v>139</v>
      </c>
    </row>
    <row r="223" spans="1:15" s="74" customFormat="1" ht="24" x14ac:dyDescent="0.2">
      <c r="A223" s="11">
        <v>3</v>
      </c>
      <c r="B223" s="80" t="s">
        <v>185</v>
      </c>
      <c r="C223" s="46"/>
      <c r="D223" s="12" t="s">
        <v>9</v>
      </c>
      <c r="E223" s="187">
        <v>10</v>
      </c>
      <c r="F223" s="131"/>
      <c r="G223" s="41"/>
      <c r="H223" s="15">
        <f t="shared" si="156"/>
        <v>0</v>
      </c>
      <c r="I223" s="14">
        <f t="shared" si="157"/>
        <v>0</v>
      </c>
      <c r="J223" s="15">
        <f t="shared" si="158"/>
        <v>0</v>
      </c>
      <c r="K223" s="132">
        <f t="shared" si="159"/>
        <v>0</v>
      </c>
      <c r="L223" s="151"/>
      <c r="M223" s="108" t="s">
        <v>139</v>
      </c>
    </row>
    <row r="224" spans="1:15" s="74" customFormat="1" x14ac:dyDescent="0.2">
      <c r="A224" s="62"/>
      <c r="B224" s="76"/>
      <c r="C224" s="59"/>
      <c r="D224" s="60"/>
      <c r="E224" s="204"/>
      <c r="F224" s="131" t="s">
        <v>13</v>
      </c>
      <c r="G224" s="61"/>
      <c r="H224" s="102"/>
      <c r="I224" s="104">
        <f>SUM(I221:I223)</f>
        <v>0</v>
      </c>
      <c r="J224" s="104">
        <f>SUM(J221:J223)</f>
        <v>0</v>
      </c>
      <c r="K224" s="138">
        <f>SUM(K221:K223)</f>
        <v>0</v>
      </c>
      <c r="L224" s="164"/>
      <c r="M224" s="9"/>
    </row>
    <row r="225" spans="1:14" s="74" customFormat="1" x14ac:dyDescent="0.2">
      <c r="B225" s="76"/>
      <c r="C225" s="77"/>
      <c r="D225" s="77"/>
      <c r="E225" s="206"/>
      <c r="F225" s="278"/>
      <c r="G225" s="24"/>
      <c r="H225" s="222"/>
      <c r="I225" s="279"/>
      <c r="J225" s="279"/>
      <c r="K225" s="141"/>
      <c r="L225" s="158"/>
      <c r="M225" s="48"/>
    </row>
    <row r="226" spans="1:14" s="74" customFormat="1" x14ac:dyDescent="0.2">
      <c r="A226" s="45"/>
      <c r="B226" s="124" t="s">
        <v>144</v>
      </c>
      <c r="C226" s="224"/>
      <c r="D226" s="180"/>
      <c r="E226" s="197"/>
      <c r="F226" s="225"/>
      <c r="G226" s="55"/>
      <c r="H226" s="56"/>
      <c r="I226" s="56"/>
      <c r="J226" s="56"/>
      <c r="K226" s="140"/>
      <c r="L226" s="165"/>
      <c r="M226" s="3"/>
    </row>
    <row r="227" spans="1:14" s="74" customFormat="1" ht="36" x14ac:dyDescent="0.2">
      <c r="A227" s="119" t="s">
        <v>0</v>
      </c>
      <c r="B227" s="149" t="s">
        <v>31</v>
      </c>
      <c r="C227" s="152" t="s">
        <v>1</v>
      </c>
      <c r="D227" s="119" t="s">
        <v>2</v>
      </c>
      <c r="E227" s="186" t="s">
        <v>3</v>
      </c>
      <c r="F227" s="130" t="s">
        <v>33</v>
      </c>
      <c r="G227" s="153" t="s">
        <v>4</v>
      </c>
      <c r="H227" s="130" t="s">
        <v>32</v>
      </c>
      <c r="I227" s="154" t="s">
        <v>5</v>
      </c>
      <c r="J227" s="130" t="s">
        <v>6</v>
      </c>
      <c r="K227" s="147" t="s">
        <v>7</v>
      </c>
      <c r="L227" s="157" t="s">
        <v>21</v>
      </c>
      <c r="M227" s="150" t="s">
        <v>8</v>
      </c>
    </row>
    <row r="228" spans="1:14" s="74" customFormat="1" ht="84" x14ac:dyDescent="0.2">
      <c r="A228" s="11">
        <v>1</v>
      </c>
      <c r="B228" s="80" t="s">
        <v>149</v>
      </c>
      <c r="C228" s="46"/>
      <c r="D228" s="12" t="s">
        <v>9</v>
      </c>
      <c r="E228" s="187">
        <v>150</v>
      </c>
      <c r="F228" s="131"/>
      <c r="G228" s="41"/>
      <c r="H228" s="15">
        <f t="shared" ref="H228" si="160">F228*G228+F228</f>
        <v>0</v>
      </c>
      <c r="I228" s="14">
        <f t="shared" ref="I228" si="161">E228*F228</f>
        <v>0</v>
      </c>
      <c r="J228" s="15">
        <f t="shared" ref="J228" si="162">K228-I228</f>
        <v>0</v>
      </c>
      <c r="K228" s="132">
        <f t="shared" ref="K228" si="163">E228*H228</f>
        <v>0</v>
      </c>
      <c r="L228" s="151" t="s">
        <v>158</v>
      </c>
      <c r="M228" s="108" t="s">
        <v>22</v>
      </c>
    </row>
    <row r="229" spans="1:14" s="74" customFormat="1" ht="96" x14ac:dyDescent="0.2">
      <c r="A229" s="11">
        <v>2</v>
      </c>
      <c r="B229" s="80" t="s">
        <v>150</v>
      </c>
      <c r="C229" s="46"/>
      <c r="D229" s="12" t="s">
        <v>9</v>
      </c>
      <c r="E229" s="187">
        <v>150</v>
      </c>
      <c r="F229" s="131"/>
      <c r="G229" s="41"/>
      <c r="H229" s="15">
        <f t="shared" ref="H229" si="164">F229*G229+F229</f>
        <v>0</v>
      </c>
      <c r="I229" s="14">
        <f t="shared" ref="I229" si="165">E229*F229</f>
        <v>0</v>
      </c>
      <c r="J229" s="15">
        <f t="shared" ref="J229" si="166">K229-I229</f>
        <v>0</v>
      </c>
      <c r="K229" s="132">
        <f t="shared" ref="K229" si="167">E229*H229</f>
        <v>0</v>
      </c>
      <c r="L229" s="151" t="s">
        <v>158</v>
      </c>
      <c r="M229" s="108" t="s">
        <v>22</v>
      </c>
    </row>
    <row r="230" spans="1:14" s="74" customFormat="1" x14ac:dyDescent="0.2">
      <c r="A230" s="62"/>
      <c r="B230" s="76"/>
      <c r="C230" s="59"/>
      <c r="D230" s="60"/>
      <c r="E230" s="204"/>
      <c r="F230" s="131" t="s">
        <v>13</v>
      </c>
      <c r="G230" s="61"/>
      <c r="H230" s="102"/>
      <c r="I230" s="104">
        <f>SUM(I228:I229)</f>
        <v>0</v>
      </c>
      <c r="J230" s="104">
        <f>SUM(J228:J229)</f>
        <v>0</v>
      </c>
      <c r="K230" s="138">
        <f>SUM(K228:K229)</f>
        <v>0</v>
      </c>
      <c r="L230" s="164"/>
      <c r="M230" s="9"/>
    </row>
    <row r="231" spans="1:14" s="74" customFormat="1" x14ac:dyDescent="0.2">
      <c r="A231" s="62"/>
      <c r="B231" s="76"/>
      <c r="C231" s="59"/>
      <c r="D231" s="60"/>
      <c r="E231" s="204"/>
      <c r="F231" s="115"/>
      <c r="G231" s="219"/>
      <c r="H231" s="220"/>
      <c r="I231" s="101"/>
      <c r="J231" s="101"/>
      <c r="K231" s="148"/>
      <c r="L231" s="164"/>
      <c r="M231" s="9"/>
    </row>
    <row r="232" spans="1:14" s="74" customFormat="1" x14ac:dyDescent="0.2">
      <c r="A232" s="45"/>
      <c r="B232" s="124" t="s">
        <v>147</v>
      </c>
      <c r="C232" s="224"/>
      <c r="D232" s="180"/>
      <c r="E232" s="197"/>
      <c r="F232" s="337"/>
      <c r="G232" s="45"/>
      <c r="H232" s="53"/>
      <c r="I232" s="53"/>
      <c r="J232" s="53"/>
      <c r="K232" s="139"/>
      <c r="L232" s="165"/>
      <c r="M232" s="3"/>
    </row>
    <row r="233" spans="1:14" s="74" customFormat="1" ht="36" x14ac:dyDescent="0.2">
      <c r="A233" s="119" t="s">
        <v>0</v>
      </c>
      <c r="B233" s="149" t="s">
        <v>31</v>
      </c>
      <c r="C233" s="152" t="s">
        <v>1</v>
      </c>
      <c r="D233" s="119" t="s">
        <v>2</v>
      </c>
      <c r="E233" s="186" t="s">
        <v>3</v>
      </c>
      <c r="F233" s="130" t="s">
        <v>33</v>
      </c>
      <c r="G233" s="153" t="s">
        <v>4</v>
      </c>
      <c r="H233" s="130" t="s">
        <v>32</v>
      </c>
      <c r="I233" s="154" t="s">
        <v>5</v>
      </c>
      <c r="J233" s="130" t="s">
        <v>6</v>
      </c>
      <c r="K233" s="147" t="s">
        <v>7</v>
      </c>
      <c r="L233" s="157" t="s">
        <v>21</v>
      </c>
      <c r="M233" s="150" t="s">
        <v>8</v>
      </c>
    </row>
    <row r="234" spans="1:14" s="74" customFormat="1" ht="96" x14ac:dyDescent="0.2">
      <c r="A234" s="11">
        <v>1</v>
      </c>
      <c r="B234" s="80" t="s">
        <v>176</v>
      </c>
      <c r="C234" s="46"/>
      <c r="D234" s="12" t="s">
        <v>9</v>
      </c>
      <c r="E234" s="187">
        <v>250</v>
      </c>
      <c r="F234" s="131"/>
      <c r="G234" s="41"/>
      <c r="H234" s="15">
        <f t="shared" ref="H234:H235" si="168">F234*G234+F234</f>
        <v>0</v>
      </c>
      <c r="I234" s="14">
        <f t="shared" ref="I234:I235" si="169">E234*F234</f>
        <v>0</v>
      </c>
      <c r="J234" s="15">
        <f t="shared" ref="J234:J235" si="170">K234-I234</f>
        <v>0</v>
      </c>
      <c r="K234" s="132">
        <f t="shared" ref="K234:K235" si="171">E234*H234</f>
        <v>0</v>
      </c>
      <c r="L234" s="151" t="s">
        <v>175</v>
      </c>
      <c r="M234" s="108" t="s">
        <v>22</v>
      </c>
    </row>
    <row r="235" spans="1:14" s="74" customFormat="1" ht="12" x14ac:dyDescent="0.2">
      <c r="A235" s="11">
        <v>2</v>
      </c>
      <c r="B235" s="80" t="s">
        <v>151</v>
      </c>
      <c r="C235" s="46"/>
      <c r="D235" s="12" t="s">
        <v>9</v>
      </c>
      <c r="E235" s="187">
        <v>200</v>
      </c>
      <c r="F235" s="131"/>
      <c r="G235" s="41"/>
      <c r="H235" s="15">
        <f t="shared" si="168"/>
        <v>0</v>
      </c>
      <c r="I235" s="14">
        <f t="shared" si="169"/>
        <v>0</v>
      </c>
      <c r="J235" s="15">
        <f t="shared" si="170"/>
        <v>0</v>
      </c>
      <c r="K235" s="132">
        <f t="shared" si="171"/>
        <v>0</v>
      </c>
      <c r="L235" s="151"/>
      <c r="M235" s="108" t="s">
        <v>22</v>
      </c>
    </row>
    <row r="236" spans="1:14" s="74" customFormat="1" x14ac:dyDescent="0.2">
      <c r="A236" s="62"/>
      <c r="B236" s="76"/>
      <c r="C236" s="59"/>
      <c r="D236" s="60"/>
      <c r="E236" s="204"/>
      <c r="F236" s="131" t="s">
        <v>13</v>
      </c>
      <c r="G236" s="61"/>
      <c r="H236" s="102"/>
      <c r="I236" s="104">
        <f>SUM(I234:I235)</f>
        <v>0</v>
      </c>
      <c r="J236" s="104">
        <f>SUM(J234:J235)</f>
        <v>0</v>
      </c>
      <c r="K236" s="138">
        <f>SUM(K234:K235)</f>
        <v>0</v>
      </c>
      <c r="L236" s="164"/>
      <c r="M236" s="9"/>
    </row>
    <row r="237" spans="1:14" s="74" customFormat="1" ht="12" x14ac:dyDescent="0.2">
      <c r="B237" s="76"/>
      <c r="C237" s="77"/>
      <c r="D237" s="77"/>
      <c r="E237" s="207"/>
      <c r="F237" s="85"/>
      <c r="G237" s="107"/>
      <c r="H237" s="92"/>
      <c r="I237" s="91"/>
      <c r="J237" s="92"/>
      <c r="K237" s="145"/>
      <c r="L237" s="168"/>
      <c r="M237" s="76"/>
    </row>
    <row r="238" spans="1:14" s="74" customFormat="1" x14ac:dyDescent="0.2">
      <c r="A238" s="45"/>
      <c r="B238" s="124" t="s">
        <v>148</v>
      </c>
      <c r="C238" s="224"/>
      <c r="D238" s="180"/>
      <c r="E238" s="197"/>
      <c r="F238" s="225"/>
      <c r="G238" s="55"/>
      <c r="H238" s="56"/>
      <c r="I238" s="56"/>
      <c r="J238" s="56"/>
      <c r="K238" s="140"/>
      <c r="L238" s="165"/>
      <c r="M238" s="3"/>
    </row>
    <row r="239" spans="1:14" s="74" customFormat="1" ht="36" x14ac:dyDescent="0.2">
      <c r="A239" s="119" t="s">
        <v>0</v>
      </c>
      <c r="B239" s="149" t="s">
        <v>31</v>
      </c>
      <c r="C239" s="152" t="s">
        <v>1</v>
      </c>
      <c r="D239" s="119" t="s">
        <v>2</v>
      </c>
      <c r="E239" s="186" t="s">
        <v>3</v>
      </c>
      <c r="F239" s="130" t="s">
        <v>33</v>
      </c>
      <c r="G239" s="153" t="s">
        <v>4</v>
      </c>
      <c r="H239" s="130" t="s">
        <v>32</v>
      </c>
      <c r="I239" s="154" t="s">
        <v>5</v>
      </c>
      <c r="J239" s="130" t="s">
        <v>6</v>
      </c>
      <c r="K239" s="147" t="s">
        <v>7</v>
      </c>
      <c r="L239" s="157" t="s">
        <v>21</v>
      </c>
      <c r="M239" s="150" t="s">
        <v>8</v>
      </c>
    </row>
    <row r="240" spans="1:14" s="74" customFormat="1" ht="96" x14ac:dyDescent="0.2">
      <c r="A240" s="11">
        <v>1</v>
      </c>
      <c r="B240" s="80" t="s">
        <v>154</v>
      </c>
      <c r="C240" s="46"/>
      <c r="D240" s="12" t="s">
        <v>9</v>
      </c>
      <c r="E240" s="187">
        <v>10</v>
      </c>
      <c r="F240" s="131"/>
      <c r="G240" s="41"/>
      <c r="H240" s="15">
        <f t="shared" ref="H240:H243" si="172">F240*G240+F240</f>
        <v>0</v>
      </c>
      <c r="I240" s="14">
        <f t="shared" ref="I240:I243" si="173">E240*F240</f>
        <v>0</v>
      </c>
      <c r="J240" s="15">
        <f t="shared" ref="J240:J243" si="174">K240-I240</f>
        <v>0</v>
      </c>
      <c r="K240" s="132">
        <f t="shared" ref="K240:K243" si="175">E240*H240</f>
        <v>0</v>
      </c>
      <c r="L240" s="151"/>
      <c r="M240" s="108" t="s">
        <v>139</v>
      </c>
      <c r="N240" s="280"/>
    </row>
    <row r="241" spans="1:14" s="74" customFormat="1" ht="153.75" customHeight="1" x14ac:dyDescent="0.2">
      <c r="A241" s="11">
        <v>2</v>
      </c>
      <c r="B241" s="80" t="s">
        <v>155</v>
      </c>
      <c r="C241" s="46"/>
      <c r="D241" s="12" t="s">
        <v>11</v>
      </c>
      <c r="E241" s="187">
        <v>20</v>
      </c>
      <c r="F241" s="131"/>
      <c r="G241" s="41"/>
      <c r="H241" s="15">
        <f t="shared" ref="H241" si="176">F241*G241+F241</f>
        <v>0</v>
      </c>
      <c r="I241" s="14">
        <f t="shared" ref="I241" si="177">E241*F241</f>
        <v>0</v>
      </c>
      <c r="J241" s="15">
        <f t="shared" ref="J241" si="178">K241-I241</f>
        <v>0</v>
      </c>
      <c r="K241" s="132">
        <f t="shared" ref="K241" si="179">E241*H241</f>
        <v>0</v>
      </c>
      <c r="L241" s="151"/>
      <c r="M241" s="108" t="s">
        <v>139</v>
      </c>
      <c r="N241" s="280"/>
    </row>
    <row r="242" spans="1:14" s="74" customFormat="1" ht="36" x14ac:dyDescent="0.2">
      <c r="A242" s="11">
        <v>3</v>
      </c>
      <c r="B242" s="80" t="s">
        <v>156</v>
      </c>
      <c r="C242" s="46"/>
      <c r="D242" s="12" t="s">
        <v>9</v>
      </c>
      <c r="E242" s="187">
        <v>10</v>
      </c>
      <c r="F242" s="131"/>
      <c r="G242" s="41"/>
      <c r="H242" s="15">
        <f t="shared" si="172"/>
        <v>0</v>
      </c>
      <c r="I242" s="14">
        <f t="shared" si="173"/>
        <v>0</v>
      </c>
      <c r="J242" s="15">
        <f t="shared" si="174"/>
        <v>0</v>
      </c>
      <c r="K242" s="132">
        <f t="shared" si="175"/>
        <v>0</v>
      </c>
      <c r="L242" s="151"/>
      <c r="M242" s="108" t="s">
        <v>139</v>
      </c>
      <c r="N242" s="280"/>
    </row>
    <row r="243" spans="1:14" s="74" customFormat="1" ht="84" x14ac:dyDescent="0.2">
      <c r="A243" s="11">
        <v>4</v>
      </c>
      <c r="B243" s="80" t="s">
        <v>177</v>
      </c>
      <c r="C243" s="46"/>
      <c r="D243" s="12" t="s">
        <v>9</v>
      </c>
      <c r="E243" s="187">
        <v>5</v>
      </c>
      <c r="F243" s="131"/>
      <c r="G243" s="41"/>
      <c r="H243" s="15">
        <f t="shared" si="172"/>
        <v>0</v>
      </c>
      <c r="I243" s="14">
        <f t="shared" si="173"/>
        <v>0</v>
      </c>
      <c r="J243" s="15">
        <f t="shared" si="174"/>
        <v>0</v>
      </c>
      <c r="K243" s="132">
        <f t="shared" si="175"/>
        <v>0</v>
      </c>
      <c r="L243" s="151" t="s">
        <v>178</v>
      </c>
      <c r="M243" s="108" t="s">
        <v>139</v>
      </c>
      <c r="N243" s="280"/>
    </row>
    <row r="244" spans="1:14" s="74" customFormat="1" x14ac:dyDescent="0.2">
      <c r="A244" s="62"/>
      <c r="B244" s="76"/>
      <c r="C244" s="59"/>
      <c r="D244" s="60"/>
      <c r="E244" s="204"/>
      <c r="F244" s="131" t="s">
        <v>13</v>
      </c>
      <c r="G244" s="61"/>
      <c r="H244" s="102"/>
      <c r="I244" s="104">
        <f>SUM(I240:I243)</f>
        <v>0</v>
      </c>
      <c r="J244" s="104">
        <f>SUM(J240:J243)</f>
        <v>0</v>
      </c>
      <c r="K244" s="138">
        <f>SUM(K240:K243)</f>
        <v>0</v>
      </c>
      <c r="L244" s="164"/>
      <c r="M244" s="9"/>
      <c r="N244" s="280"/>
    </row>
    <row r="245" spans="1:14" s="74" customFormat="1" x14ac:dyDescent="0.2">
      <c r="B245" s="76"/>
      <c r="C245" s="207"/>
      <c r="D245" s="77"/>
      <c r="E245" s="207"/>
      <c r="F245" s="248"/>
      <c r="G245" s="107"/>
      <c r="H245" s="92"/>
      <c r="I245" s="91"/>
      <c r="J245" s="92"/>
      <c r="K245" s="145"/>
      <c r="L245" s="168"/>
      <c r="M245" s="76"/>
      <c r="N245" s="280"/>
    </row>
    <row r="246" spans="1:14" s="74" customFormat="1" x14ac:dyDescent="0.2">
      <c r="A246" s="45"/>
      <c r="B246" s="124" t="s">
        <v>152</v>
      </c>
      <c r="C246" s="224"/>
      <c r="D246" s="180"/>
      <c r="E246" s="197"/>
      <c r="F246" s="225"/>
      <c r="G246" s="55"/>
      <c r="H246" s="56"/>
      <c r="I246" s="56"/>
      <c r="J246" s="56"/>
      <c r="K246" s="140"/>
      <c r="L246" s="165"/>
      <c r="M246" s="3"/>
    </row>
    <row r="247" spans="1:14" s="74" customFormat="1" ht="36" x14ac:dyDescent="0.2">
      <c r="A247" s="119" t="s">
        <v>0</v>
      </c>
      <c r="B247" s="149" t="s">
        <v>31</v>
      </c>
      <c r="C247" s="152" t="s">
        <v>1</v>
      </c>
      <c r="D247" s="119" t="s">
        <v>2</v>
      </c>
      <c r="E247" s="186" t="s">
        <v>3</v>
      </c>
      <c r="F247" s="130" t="s">
        <v>33</v>
      </c>
      <c r="G247" s="153" t="s">
        <v>4</v>
      </c>
      <c r="H247" s="130" t="s">
        <v>32</v>
      </c>
      <c r="I247" s="154" t="s">
        <v>5</v>
      </c>
      <c r="J247" s="130" t="s">
        <v>6</v>
      </c>
      <c r="K247" s="147" t="s">
        <v>7</v>
      </c>
      <c r="L247" s="157" t="s">
        <v>21</v>
      </c>
      <c r="M247" s="150" t="s">
        <v>8</v>
      </c>
    </row>
    <row r="248" spans="1:14" s="74" customFormat="1" ht="60" x14ac:dyDescent="0.2">
      <c r="A248" s="11">
        <v>1</v>
      </c>
      <c r="B248" s="80" t="s">
        <v>161</v>
      </c>
      <c r="C248" s="46"/>
      <c r="D248" s="12" t="s">
        <v>9</v>
      </c>
      <c r="E248" s="187">
        <v>1500</v>
      </c>
      <c r="F248" s="131"/>
      <c r="G248" s="41"/>
      <c r="H248" s="15">
        <f t="shared" ref="H248" si="180">F248*G248+F248</f>
        <v>0</v>
      </c>
      <c r="I248" s="14">
        <f t="shared" ref="I248" si="181">E248*F248</f>
        <v>0</v>
      </c>
      <c r="J248" s="15">
        <f t="shared" ref="J248" si="182">K248-I248</f>
        <v>0</v>
      </c>
      <c r="K248" s="132">
        <f t="shared" ref="K248" si="183">E248*H248</f>
        <v>0</v>
      </c>
      <c r="L248" s="151" t="s">
        <v>167</v>
      </c>
      <c r="M248" s="108" t="s">
        <v>139</v>
      </c>
    </row>
    <row r="249" spans="1:14" s="74" customFormat="1" ht="60" x14ac:dyDescent="0.2">
      <c r="A249" s="11">
        <v>2</v>
      </c>
      <c r="B249" s="80" t="s">
        <v>162</v>
      </c>
      <c r="C249" s="46"/>
      <c r="D249" s="12" t="s">
        <v>9</v>
      </c>
      <c r="E249" s="187">
        <v>3500</v>
      </c>
      <c r="F249" s="131"/>
      <c r="G249" s="41"/>
      <c r="H249" s="15">
        <f t="shared" ref="H249:H253" si="184">F249*G249+F249</f>
        <v>0</v>
      </c>
      <c r="I249" s="14">
        <f t="shared" ref="I249:I253" si="185">E249*F249</f>
        <v>0</v>
      </c>
      <c r="J249" s="15">
        <f t="shared" ref="J249:J253" si="186">K249-I249</f>
        <v>0</v>
      </c>
      <c r="K249" s="132">
        <f t="shared" ref="K249:K253" si="187">E249*H249</f>
        <v>0</v>
      </c>
      <c r="L249" s="151" t="s">
        <v>167</v>
      </c>
      <c r="M249" s="108"/>
    </row>
    <row r="250" spans="1:14" s="74" customFormat="1" ht="60" x14ac:dyDescent="0.2">
      <c r="A250" s="11">
        <v>3</v>
      </c>
      <c r="B250" s="80" t="s">
        <v>163</v>
      </c>
      <c r="C250" s="46"/>
      <c r="D250" s="12" t="s">
        <v>9</v>
      </c>
      <c r="E250" s="187">
        <v>5000</v>
      </c>
      <c r="F250" s="131"/>
      <c r="G250" s="41"/>
      <c r="H250" s="15">
        <f t="shared" si="184"/>
        <v>0</v>
      </c>
      <c r="I250" s="14">
        <f t="shared" si="185"/>
        <v>0</v>
      </c>
      <c r="J250" s="15">
        <f t="shared" si="186"/>
        <v>0</v>
      </c>
      <c r="K250" s="132">
        <f t="shared" si="187"/>
        <v>0</v>
      </c>
      <c r="L250" s="151" t="s">
        <v>167</v>
      </c>
      <c r="M250" s="108"/>
    </row>
    <row r="251" spans="1:14" s="74" customFormat="1" ht="60" x14ac:dyDescent="0.2">
      <c r="A251" s="11">
        <v>4</v>
      </c>
      <c r="B251" s="80" t="s">
        <v>164</v>
      </c>
      <c r="C251" s="46"/>
      <c r="D251" s="12" t="s">
        <v>9</v>
      </c>
      <c r="E251" s="187">
        <v>300</v>
      </c>
      <c r="F251" s="131"/>
      <c r="G251" s="41"/>
      <c r="H251" s="15">
        <f t="shared" si="184"/>
        <v>0</v>
      </c>
      <c r="I251" s="14">
        <f t="shared" si="185"/>
        <v>0</v>
      </c>
      <c r="J251" s="15">
        <f t="shared" si="186"/>
        <v>0</v>
      </c>
      <c r="K251" s="132">
        <f t="shared" si="187"/>
        <v>0</v>
      </c>
      <c r="L251" s="151" t="s">
        <v>167</v>
      </c>
      <c r="M251" s="108"/>
    </row>
    <row r="252" spans="1:14" s="74" customFormat="1" ht="60" x14ac:dyDescent="0.2">
      <c r="A252" s="11">
        <v>5</v>
      </c>
      <c r="B252" s="80" t="s">
        <v>165</v>
      </c>
      <c r="C252" s="46"/>
      <c r="D252" s="12" t="s">
        <v>9</v>
      </c>
      <c r="E252" s="187">
        <v>200</v>
      </c>
      <c r="F252" s="131"/>
      <c r="G252" s="41"/>
      <c r="H252" s="15">
        <f t="shared" si="184"/>
        <v>0</v>
      </c>
      <c r="I252" s="14">
        <f t="shared" si="185"/>
        <v>0</v>
      </c>
      <c r="J252" s="15">
        <f t="shared" si="186"/>
        <v>0</v>
      </c>
      <c r="K252" s="132">
        <f t="shared" si="187"/>
        <v>0</v>
      </c>
      <c r="L252" s="151" t="s">
        <v>167</v>
      </c>
      <c r="M252" s="108"/>
    </row>
    <row r="253" spans="1:14" s="74" customFormat="1" ht="60" x14ac:dyDescent="0.2">
      <c r="A253" s="11">
        <v>6</v>
      </c>
      <c r="B253" s="80" t="s">
        <v>166</v>
      </c>
      <c r="C253" s="46"/>
      <c r="D253" s="12" t="s">
        <v>9</v>
      </c>
      <c r="E253" s="187">
        <v>1000</v>
      </c>
      <c r="F253" s="131"/>
      <c r="G253" s="41"/>
      <c r="H253" s="15">
        <f t="shared" si="184"/>
        <v>0</v>
      </c>
      <c r="I253" s="14">
        <f t="shared" si="185"/>
        <v>0</v>
      </c>
      <c r="J253" s="15">
        <f t="shared" si="186"/>
        <v>0</v>
      </c>
      <c r="K253" s="132">
        <f t="shared" si="187"/>
        <v>0</v>
      </c>
      <c r="L253" s="151" t="s">
        <v>167</v>
      </c>
      <c r="M253" s="108"/>
    </row>
    <row r="254" spans="1:14" s="74" customFormat="1" x14ac:dyDescent="0.2">
      <c r="A254" s="62"/>
      <c r="B254" s="76"/>
      <c r="C254" s="59"/>
      <c r="D254" s="60"/>
      <c r="E254" s="204"/>
      <c r="F254" s="131" t="s">
        <v>13</v>
      </c>
      <c r="G254" s="61"/>
      <c r="H254" s="102"/>
      <c r="I254" s="104">
        <f>SUM(I248:I253)</f>
        <v>0</v>
      </c>
      <c r="J254" s="104">
        <f>SUM(J248:J253)</f>
        <v>0</v>
      </c>
      <c r="K254" s="138">
        <f>SUM(K248:K253)</f>
        <v>0</v>
      </c>
      <c r="L254" s="164"/>
      <c r="M254" s="9"/>
    </row>
    <row r="255" spans="1:14" s="74" customFormat="1" x14ac:dyDescent="0.2">
      <c r="A255" s="62"/>
      <c r="B255" s="76"/>
      <c r="C255" s="59"/>
      <c r="D255" s="60"/>
      <c r="E255" s="204"/>
      <c r="F255" s="115"/>
      <c r="G255" s="219"/>
      <c r="H255" s="220"/>
      <c r="I255" s="101"/>
      <c r="J255" s="101"/>
      <c r="K255" s="148"/>
      <c r="L255" s="164"/>
      <c r="M255" s="9"/>
    </row>
    <row r="256" spans="1:14" s="74" customFormat="1" ht="12" x14ac:dyDescent="0.2">
      <c r="A256" s="5"/>
      <c r="B256" s="127" t="s">
        <v>153</v>
      </c>
      <c r="C256" s="276"/>
      <c r="D256" s="29"/>
      <c r="E256" s="185"/>
      <c r="F256" s="244"/>
      <c r="G256" s="6"/>
      <c r="H256" s="6"/>
      <c r="I256" s="7"/>
      <c r="J256" s="8"/>
      <c r="K256" s="134"/>
      <c r="L256" s="156"/>
      <c r="M256" s="9"/>
    </row>
    <row r="257" spans="1:13" s="74" customFormat="1" ht="36" x14ac:dyDescent="0.2">
      <c r="A257" s="119" t="s">
        <v>0</v>
      </c>
      <c r="B257" s="149" t="s">
        <v>31</v>
      </c>
      <c r="C257" s="152" t="s">
        <v>1</v>
      </c>
      <c r="D257" s="119" t="s">
        <v>2</v>
      </c>
      <c r="E257" s="186" t="s">
        <v>3</v>
      </c>
      <c r="F257" s="130" t="s">
        <v>33</v>
      </c>
      <c r="G257" s="153" t="s">
        <v>4</v>
      </c>
      <c r="H257" s="130" t="s">
        <v>32</v>
      </c>
      <c r="I257" s="154" t="s">
        <v>5</v>
      </c>
      <c r="J257" s="130" t="s">
        <v>6</v>
      </c>
      <c r="K257" s="147" t="s">
        <v>7</v>
      </c>
      <c r="L257" s="157" t="s">
        <v>21</v>
      </c>
      <c r="M257" s="150" t="s">
        <v>8</v>
      </c>
    </row>
    <row r="258" spans="1:13" s="74" customFormat="1" ht="33.75" customHeight="1" x14ac:dyDescent="0.2">
      <c r="A258" s="18">
        <v>1</v>
      </c>
      <c r="B258" s="17" t="s">
        <v>174</v>
      </c>
      <c r="C258" s="17"/>
      <c r="D258" s="18" t="s">
        <v>9</v>
      </c>
      <c r="E258" s="187">
        <v>250</v>
      </c>
      <c r="F258" s="131"/>
      <c r="G258" s="41"/>
      <c r="H258" s="15">
        <f t="shared" ref="H258" si="188">F258*G258+F258</f>
        <v>0</v>
      </c>
      <c r="I258" s="14">
        <f t="shared" ref="I258" si="189">E258*F258</f>
        <v>0</v>
      </c>
      <c r="J258" s="15">
        <f t="shared" ref="J258" si="190">K258-I258</f>
        <v>0</v>
      </c>
      <c r="K258" s="132">
        <f t="shared" ref="K258" si="191">E258*H258</f>
        <v>0</v>
      </c>
      <c r="L258" s="151" t="s">
        <v>95</v>
      </c>
      <c r="M258" s="108" t="s">
        <v>88</v>
      </c>
    </row>
    <row r="259" spans="1:13" s="74" customFormat="1" x14ac:dyDescent="0.2">
      <c r="A259" s="5"/>
      <c r="B259" s="128"/>
      <c r="C259" s="65"/>
      <c r="D259" s="60"/>
      <c r="E259" s="185"/>
      <c r="F259" s="246" t="s">
        <v>10</v>
      </c>
      <c r="G259" s="25"/>
      <c r="H259" s="25"/>
      <c r="I259" s="21">
        <f>SUM(I258)</f>
        <v>0</v>
      </c>
      <c r="J259" s="22">
        <f>SUM(J258)</f>
        <v>0</v>
      </c>
      <c r="K259" s="135">
        <f>SUM(K258)</f>
        <v>0</v>
      </c>
      <c r="L259" s="158"/>
      <c r="M259" s="9"/>
    </row>
    <row r="260" spans="1:13" s="74" customFormat="1" x14ac:dyDescent="0.2">
      <c r="A260" s="5"/>
      <c r="B260" s="128"/>
      <c r="C260" s="65"/>
      <c r="D260" s="60"/>
      <c r="E260" s="185"/>
      <c r="G260" s="25"/>
      <c r="H260" s="25"/>
      <c r="I260" s="116"/>
      <c r="J260" s="117"/>
      <c r="K260" s="141"/>
      <c r="L260" s="158"/>
      <c r="M260" s="9"/>
    </row>
    <row r="261" spans="1:13" s="74" customFormat="1" x14ac:dyDescent="0.2">
      <c r="A261" s="45"/>
      <c r="B261" s="124" t="s">
        <v>173</v>
      </c>
      <c r="C261" s="224"/>
      <c r="D261" s="180"/>
      <c r="E261" s="197"/>
      <c r="F261" s="225"/>
      <c r="G261" s="55"/>
      <c r="H261" s="56"/>
      <c r="I261" s="56"/>
      <c r="J261" s="56"/>
      <c r="K261" s="140"/>
      <c r="L261" s="165"/>
      <c r="M261" s="3"/>
    </row>
    <row r="262" spans="1:13" s="74" customFormat="1" ht="36" x14ac:dyDescent="0.2">
      <c r="A262" s="119" t="s">
        <v>0</v>
      </c>
      <c r="B262" s="149" t="s">
        <v>31</v>
      </c>
      <c r="C262" s="152" t="s">
        <v>1</v>
      </c>
      <c r="D262" s="119" t="s">
        <v>2</v>
      </c>
      <c r="E262" s="186" t="s">
        <v>3</v>
      </c>
      <c r="F262" s="130" t="s">
        <v>33</v>
      </c>
      <c r="G262" s="153" t="s">
        <v>4</v>
      </c>
      <c r="H262" s="130" t="s">
        <v>32</v>
      </c>
      <c r="I262" s="154" t="s">
        <v>5</v>
      </c>
      <c r="J262" s="130" t="s">
        <v>6</v>
      </c>
      <c r="K262" s="147" t="s">
        <v>7</v>
      </c>
      <c r="L262" s="157" t="s">
        <v>21</v>
      </c>
      <c r="M262" s="150" t="s">
        <v>8</v>
      </c>
    </row>
    <row r="263" spans="1:13" s="74" customFormat="1" ht="66" customHeight="1" x14ac:dyDescent="0.2">
      <c r="A263" s="11">
        <v>1</v>
      </c>
      <c r="B263" s="80" t="s">
        <v>199</v>
      </c>
      <c r="C263" s="46"/>
      <c r="D263" s="12" t="s">
        <v>9</v>
      </c>
      <c r="E263" s="187">
        <v>250</v>
      </c>
      <c r="F263" s="131"/>
      <c r="G263" s="41"/>
      <c r="H263" s="15">
        <f t="shared" ref="H263:H264" si="192">F263*G263+F263</f>
        <v>0</v>
      </c>
      <c r="I263" s="14">
        <f t="shared" ref="I263:I264" si="193">E263*F263</f>
        <v>0</v>
      </c>
      <c r="J263" s="15">
        <f t="shared" ref="J263:J264" si="194">K263-I263</f>
        <v>0</v>
      </c>
      <c r="K263" s="132">
        <f t="shared" ref="K263:K264" si="195">E263*H263</f>
        <v>0</v>
      </c>
      <c r="L263" s="151" t="s">
        <v>201</v>
      </c>
      <c r="M263" s="108" t="s">
        <v>179</v>
      </c>
    </row>
    <row r="264" spans="1:13" s="74" customFormat="1" ht="90.75" customHeight="1" x14ac:dyDescent="0.2">
      <c r="A264" s="11">
        <v>2</v>
      </c>
      <c r="B264" s="80" t="s">
        <v>200</v>
      </c>
      <c r="C264" s="46"/>
      <c r="D264" s="12" t="s">
        <v>9</v>
      </c>
      <c r="E264" s="187">
        <v>100</v>
      </c>
      <c r="F264" s="131"/>
      <c r="G264" s="41"/>
      <c r="H264" s="15">
        <f t="shared" si="192"/>
        <v>0</v>
      </c>
      <c r="I264" s="14">
        <f t="shared" si="193"/>
        <v>0</v>
      </c>
      <c r="J264" s="15">
        <f t="shared" si="194"/>
        <v>0</v>
      </c>
      <c r="K264" s="132">
        <f t="shared" si="195"/>
        <v>0</v>
      </c>
      <c r="L264" s="151" t="s">
        <v>202</v>
      </c>
      <c r="M264" s="108" t="s">
        <v>179</v>
      </c>
    </row>
    <row r="265" spans="1:13" s="74" customFormat="1" x14ac:dyDescent="0.2">
      <c r="A265" s="62"/>
      <c r="B265" s="76"/>
      <c r="C265" s="59"/>
      <c r="D265" s="60"/>
      <c r="E265" s="204"/>
      <c r="F265" s="131" t="s">
        <v>13</v>
      </c>
      <c r="G265" s="61"/>
      <c r="H265" s="102"/>
      <c r="I265" s="104">
        <f>SUM(I263:I264)</f>
        <v>0</v>
      </c>
      <c r="J265" s="104">
        <f>SUM(J263:J264)</f>
        <v>0</v>
      </c>
      <c r="K265" s="138">
        <f>SUM(K263:K264)</f>
        <v>0</v>
      </c>
      <c r="L265" s="164"/>
      <c r="M265" s="9"/>
    </row>
    <row r="266" spans="1:13" s="74" customFormat="1" ht="12" x14ac:dyDescent="0.2">
      <c r="A266" s="230"/>
      <c r="B266" s="229"/>
      <c r="C266" s="231"/>
      <c r="D266" s="231"/>
      <c r="E266" s="232"/>
      <c r="F266" s="233"/>
      <c r="G266" s="234"/>
      <c r="H266" s="235"/>
      <c r="I266" s="236"/>
      <c r="J266" s="235"/>
      <c r="K266" s="237"/>
      <c r="L266" s="238"/>
      <c r="M266" s="229"/>
    </row>
    <row r="267" spans="1:13" s="74" customFormat="1" x14ac:dyDescent="0.2">
      <c r="B267" s="76"/>
      <c r="C267" s="77"/>
      <c r="D267" s="77"/>
      <c r="E267" s="207"/>
      <c r="F267" s="281" t="s">
        <v>16</v>
      </c>
      <c r="G267" s="282"/>
      <c r="H267" s="90"/>
      <c r="I267" s="89">
        <f>I265+I259+I254+I244+I236+I230+I224+I216+I204+I198+I193+I188+I181+I176+I165+I160+I155+I148+I142+I137+I130+I124+I119+I113+I106+I100+I94+I84+I78+I63+I58+I51+I45+I39+I34+I29+I11</f>
        <v>0</v>
      </c>
      <c r="J267" s="90">
        <f>K267-I267</f>
        <v>0</v>
      </c>
      <c r="K267" s="136">
        <f>K265+K259+K254+K244+K236+K230+K224+K216+K204+K198+K193+K188+K181+K176+K165+K160+K155+K148+K142+K137+K130+K124+K119+K113+K106+K100+K94+K84+K78+K63+K58+K51+K45+K39+K34+K29+K11</f>
        <v>0</v>
      </c>
      <c r="L267" s="158"/>
      <c r="M267" s="76"/>
    </row>
    <row r="268" spans="1:13" s="74" customFormat="1" x14ac:dyDescent="0.2">
      <c r="A268" s="68"/>
      <c r="B268" s="118"/>
      <c r="C268" s="283"/>
      <c r="D268" s="69"/>
      <c r="E268" s="205"/>
      <c r="F268" s="83"/>
      <c r="G268" s="70"/>
      <c r="H268" s="78"/>
      <c r="I268" s="71"/>
      <c r="J268" s="72"/>
      <c r="K268" s="134"/>
      <c r="L268" s="156"/>
      <c r="M268" s="73"/>
    </row>
    <row r="269" spans="1:13" x14ac:dyDescent="0.2">
      <c r="A269" s="45"/>
      <c r="B269" s="81"/>
      <c r="C269" s="45"/>
      <c r="D269" s="181"/>
      <c r="E269" s="208"/>
      <c r="F269" s="86" t="s">
        <v>18</v>
      </c>
      <c r="G269" s="284"/>
      <c r="H269" s="285"/>
      <c r="I269" s="285">
        <f>I267/4.1749</f>
        <v>0</v>
      </c>
      <c r="J269" s="286"/>
      <c r="K269" s="287"/>
      <c r="L269" s="288"/>
      <c r="M269" s="28"/>
    </row>
    <row r="270" spans="1:13" x14ac:dyDescent="0.2">
      <c r="B270" s="84" t="s">
        <v>15</v>
      </c>
      <c r="G270" s="284"/>
      <c r="H270" s="285"/>
      <c r="I270" s="285"/>
      <c r="J270" s="285"/>
      <c r="K270" s="289"/>
      <c r="L270" s="290"/>
    </row>
    <row r="271" spans="1:13" ht="48" x14ac:dyDescent="0.2">
      <c r="B271" s="129" t="s">
        <v>17</v>
      </c>
      <c r="G271" s="284"/>
      <c r="H271" s="285"/>
      <c r="I271" s="285"/>
    </row>
    <row r="272" spans="1:13" x14ac:dyDescent="0.2">
      <c r="G272" s="284"/>
      <c r="H272" s="285"/>
      <c r="I272" s="285"/>
    </row>
    <row r="275" spans="6:13" x14ac:dyDescent="0.2">
      <c r="F275" s="114"/>
      <c r="H275" s="1"/>
      <c r="I275" s="1"/>
      <c r="J275" s="1"/>
      <c r="M275" s="1"/>
    </row>
    <row r="276" spans="6:13" x14ac:dyDescent="0.2">
      <c r="F276" s="114"/>
      <c r="H276" s="1"/>
      <c r="I276" s="1"/>
      <c r="J276" s="1"/>
      <c r="M276" s="1"/>
    </row>
    <row r="277" spans="6:13" x14ac:dyDescent="0.2">
      <c r="F277" s="114"/>
      <c r="H277" s="1"/>
      <c r="I277" s="1"/>
      <c r="J277" s="1"/>
      <c r="M277" s="1"/>
    </row>
    <row r="278" spans="6:13" x14ac:dyDescent="0.2">
      <c r="F278" s="114"/>
      <c r="H278" s="1"/>
      <c r="I278" s="1"/>
      <c r="J278" s="1"/>
      <c r="M278" s="1"/>
    </row>
  </sheetData>
  <mergeCells count="1">
    <mergeCell ref="L146:L147"/>
  </mergeCells>
  <pageMargins left="0.44" right="0.43" top="0.39370078740157483" bottom="0.39370078740157483" header="0" footer="0.51181102362204722"/>
  <pageSetup paperSize="9" scale="57" orientation="landscape" horizontalDpi="300" verticalDpi="300" r:id="rId1"/>
  <headerFooter alignWithMargins="0">
    <oddHeader>&amp;C&amp;P</oddHeader>
  </headerFooter>
  <rowBreaks count="12" manualBreakCount="12">
    <brk id="25" max="12" man="1"/>
    <brk id="29" max="12" man="1"/>
    <brk id="52" max="12" man="1"/>
    <brk id="78" max="12" man="1"/>
    <brk id="106" max="12" man="1"/>
    <brk id="142" max="12" man="1"/>
    <brk id="160" max="12" man="1"/>
    <brk id="182" max="12" man="1"/>
    <brk id="198" max="12" man="1"/>
    <brk id="216" max="12" man="1"/>
    <brk id="236" max="12" man="1"/>
    <brk id="2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2019-01-14T08:58:54Z</cp:lastPrinted>
  <dcterms:created xsi:type="dcterms:W3CDTF">2014-01-27T14:03:12Z</dcterms:created>
  <dcterms:modified xsi:type="dcterms:W3CDTF">2019-01-14T08:58:58Z</dcterms:modified>
</cp:coreProperties>
</file>