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720" yWindow="1380" windowWidth="27555" windowHeight="10770"/>
  </bookViews>
  <sheets>
    <sheet name="Arkusz1" sheetId="1" r:id="rId1"/>
    <sheet name="Arkusz2" sheetId="2" r:id="rId2"/>
  </sheets>
  <definedNames>
    <definedName name="_xlnm._FilterDatabase" localSheetId="0" hidden="1">Arkusz1!$G$1:$G$79</definedName>
    <definedName name="_xlnm.Print_Area" localSheetId="0">Arkusz1!$A$1:$N$72</definedName>
  </definedNames>
  <calcPr calcId="145621"/>
</workbook>
</file>

<file path=xl/calcChain.xml><?xml version="1.0" encoding="utf-8"?>
<calcChain xmlns="http://schemas.openxmlformats.org/spreadsheetml/2006/main">
  <c r="J56" i="1" l="1"/>
  <c r="I56" i="1"/>
  <c r="L56" i="1" s="1"/>
  <c r="J55" i="1"/>
  <c r="I55" i="1"/>
  <c r="L55" i="1" s="1"/>
  <c r="K55" i="1" l="1"/>
  <c r="K56" i="1"/>
  <c r="J57" i="1"/>
  <c r="L57" i="1"/>
  <c r="K57" i="1"/>
  <c r="J51" i="1"/>
  <c r="I51" i="1"/>
  <c r="L51" i="1" s="1"/>
  <c r="K51" i="1" s="1"/>
  <c r="J50" i="1"/>
  <c r="I50" i="1"/>
  <c r="L50" i="1" s="1"/>
  <c r="K50" i="1" s="1"/>
  <c r="J49" i="1"/>
  <c r="I49" i="1"/>
  <c r="L49" i="1" s="1"/>
  <c r="K49" i="1" s="1"/>
  <c r="J48" i="1"/>
  <c r="I48" i="1"/>
  <c r="L48" i="1" s="1"/>
  <c r="K48" i="1" s="1"/>
  <c r="J64" i="1"/>
  <c r="I64" i="1"/>
  <c r="L64" i="1" s="1"/>
  <c r="J63" i="1"/>
  <c r="I63" i="1"/>
  <c r="L63" i="1" s="1"/>
  <c r="K63" i="1" s="1"/>
  <c r="J37" i="1"/>
  <c r="I37" i="1"/>
  <c r="L37" i="1" s="1"/>
  <c r="J36" i="1"/>
  <c r="I36" i="1"/>
  <c r="L36" i="1" s="1"/>
  <c r="J35" i="1"/>
  <c r="I35" i="1"/>
  <c r="L35" i="1" s="1"/>
  <c r="J34" i="1"/>
  <c r="I34" i="1"/>
  <c r="L34" i="1" s="1"/>
  <c r="J33" i="1"/>
  <c r="I33" i="1"/>
  <c r="L33" i="1" s="1"/>
  <c r="K64" i="1" l="1"/>
  <c r="K36" i="1"/>
  <c r="K33" i="1"/>
  <c r="K35" i="1"/>
  <c r="K37" i="1"/>
  <c r="K34" i="1"/>
  <c r="J27" i="1" l="1"/>
  <c r="I27" i="1"/>
  <c r="L27" i="1" s="1"/>
  <c r="K27" i="1" l="1"/>
  <c r="I21" i="1"/>
  <c r="L21" i="1" s="1"/>
  <c r="I20" i="1"/>
  <c r="L20" i="1" s="1"/>
  <c r="I19" i="1"/>
  <c r="L19" i="1" s="1"/>
  <c r="J21" i="1"/>
  <c r="J20" i="1"/>
  <c r="J19" i="1"/>
  <c r="K20" i="1" l="1"/>
  <c r="K21" i="1"/>
  <c r="K19" i="1"/>
  <c r="I18" i="1"/>
  <c r="L18" i="1" s="1"/>
  <c r="J18" i="1"/>
  <c r="I17" i="1"/>
  <c r="L17" i="1" s="1"/>
  <c r="J17" i="1"/>
  <c r="I16" i="1"/>
  <c r="L16" i="1" s="1"/>
  <c r="J16" i="1"/>
  <c r="K18" i="1" l="1"/>
  <c r="K16" i="1"/>
  <c r="K17" i="1"/>
  <c r="J28" i="1" l="1"/>
  <c r="L28" i="1"/>
  <c r="K28" i="1" l="1"/>
  <c r="J62" i="1" l="1"/>
  <c r="I62" i="1"/>
  <c r="L62" i="1" s="1"/>
  <c r="J47" i="1"/>
  <c r="J52" i="1" s="1"/>
  <c r="I47" i="1"/>
  <c r="L47" i="1" s="1"/>
  <c r="L52" i="1" s="1"/>
  <c r="J42" i="1"/>
  <c r="I42" i="1"/>
  <c r="L42" i="1" s="1"/>
  <c r="J32" i="1"/>
  <c r="J38" i="1" s="1"/>
  <c r="I32" i="1"/>
  <c r="L32" i="1" s="1"/>
  <c r="L38" i="1" s="1"/>
  <c r="J22" i="1"/>
  <c r="I22" i="1"/>
  <c r="L22" i="1" s="1"/>
  <c r="J15" i="1"/>
  <c r="I15" i="1"/>
  <c r="L15" i="1" s="1"/>
  <c r="J14" i="1"/>
  <c r="I14" i="1"/>
  <c r="L14" i="1" s="1"/>
  <c r="J13" i="1"/>
  <c r="I13" i="1"/>
  <c r="L13" i="1" s="1"/>
  <c r="J12" i="1"/>
  <c r="I12" i="1"/>
  <c r="L12" i="1" s="1"/>
  <c r="J11" i="1"/>
  <c r="I11" i="1"/>
  <c r="L11" i="1" s="1"/>
  <c r="J10" i="1"/>
  <c r="I10" i="1"/>
  <c r="L10" i="1" s="1"/>
  <c r="J9" i="1"/>
  <c r="I9" i="1"/>
  <c r="L9" i="1" s="1"/>
  <c r="K13" i="1" l="1"/>
  <c r="K42" i="1"/>
  <c r="J65" i="1"/>
  <c r="K9" i="1"/>
  <c r="J23" i="1"/>
  <c r="L23" i="1"/>
  <c r="K12" i="1"/>
  <c r="K22" i="1"/>
  <c r="K11" i="1"/>
  <c r="K15" i="1"/>
  <c r="K10" i="1"/>
  <c r="K14" i="1"/>
  <c r="K32" i="1"/>
  <c r="K38" i="1" s="1"/>
  <c r="K47" i="1"/>
  <c r="K52" i="1" s="1"/>
  <c r="K62" i="1"/>
  <c r="L65" i="1"/>
  <c r="K65" i="1" l="1"/>
  <c r="K23" i="1"/>
  <c r="J43" i="1" l="1"/>
  <c r="J68" i="1" s="1"/>
  <c r="K43" i="1"/>
  <c r="L43" i="1"/>
  <c r="L68" i="1" s="1"/>
  <c r="J70" i="1" l="1"/>
  <c r="K68" i="1" l="1"/>
</calcChain>
</file>

<file path=xl/sharedStrings.xml><?xml version="1.0" encoding="utf-8"?>
<sst xmlns="http://schemas.openxmlformats.org/spreadsheetml/2006/main" count="242" uniqueCount="81">
  <si>
    <t>Lp.</t>
  </si>
  <si>
    <t>Nr katalogowy  /Nazwa jak na fakturze</t>
  </si>
  <si>
    <t>jm</t>
  </si>
  <si>
    <t>Ilość</t>
  </si>
  <si>
    <t>VAT %</t>
  </si>
  <si>
    <t>Wartość netto</t>
  </si>
  <si>
    <t>Wartość VAT</t>
  </si>
  <si>
    <t>Wartość brutto</t>
  </si>
  <si>
    <t>Próbki</t>
  </si>
  <si>
    <t>szt</t>
  </si>
  <si>
    <t>RAZEM</t>
  </si>
  <si>
    <t>szt.</t>
  </si>
  <si>
    <t>Dot. pakietów, do których nie są wymagane próbki przy składaniu ofert</t>
  </si>
  <si>
    <t>Podsumowanie</t>
  </si>
  <si>
    <t>W celu potwierdzenia spełnienia wymagań Oferent jest zobowiązany dostarczyć próbki towaru (w ilości 1 szt lub 2 szt danej pozycji) na żądanie zamawiającego w terminie do 3 dni roboczych od momentu zawiadomienia pisemnego (fax) o takiej potrzebie.</t>
  </si>
  <si>
    <t>Wartość w €</t>
  </si>
  <si>
    <t>Kryterium jakościowe</t>
  </si>
  <si>
    <t>1 szt.</t>
  </si>
  <si>
    <t xml:space="preserve">Zestaw do laparoskopii
Sterylne obłożenie wykonane z dwuwarstwowej pełno barierowej włókniny ( film polietylenowy + hydrofilowa warstwa włókniny polipropylenowej) (zgodnej z EN 13795 1,2,3) o gramaturze 55g/m2. Posiada dodatkowy obszar wzmocnień z włókniny polipropylenowej o gramaturze 110 g/m2. Odporność na przenikanie cieczy &gt; 150 cm h2O. Każdy zestaw musi posiadać etykietę identyfikacyjną (do wklejania do dokumentacji medycznej) zawierającą datę ważności i nr serii umieszczoną wewnątrz opakowania jednostkowego. 
Skład zestawu:
1 serweta na stolik narzędziowy 140 x 190 cm (wzmocnienie 75 x 190 cm)
1 obłożenie stolika Mayo złożone teleskopowo 80 x 145 cm (wzmocnienie 60 x 80 cm)
1 serweta do zabiegów laparoskopii z samoprzylepnym oknem (32 x 28 cm) i torbami na narzędzia chirurgiczne ( ułożenie płaskie na stole )
310 x 250 cm 
2 ręczniki celulozowe 33 x 33 cm,                                                                                                                   1 x fartuch chirurgiczny Foliodress Protect Standard M 
-2 x fartuch chirurgiczny Foliodress Protect Standard L 
-1 x uchwyt Velcro  2 x 23 cm
</t>
  </si>
  <si>
    <t xml:space="preserve">Zestaw do artroskopii
Sterylny zestaw do artroskopii stawu kolanowego wykonany z włókniny dwuwarstwowej.
W skład wchodzi warstwa filmu polietylenowego i hydrofilowa warstwa włókniny polipropylenowej o gramaturze 55 g/m2. Obszar wzmocnień wykonany z włókniny polipropylenowej o gramaturze 110 g/m2. odporność na przenikanie cieczy &gt; 150cm h20
Obłożenie musi spełniać normę( EN 13795 1,2,3 ). Każdy zestaw musi posiadać informacje o dacie ważności i nr serii w postaci naklejki do umieszczenia na karcie pacjenta.
Skład zestawu:
1 x serweta na stolik narzędziowy 140 x 190 cm (wzmocnienie 75 x 190 cm)
1 x obłożenie stolika Mayo złożone teleskopowo 80 x 145 cm (wzmocnienie 60 x 80 cm)
1 x serweta pomocnicza 150 x 150 cm
1 x serweta do artroskopii z workiem do zbiórki płynów 320 x 200 cm
1 x osłona na kończynę 25 x 80 cm
2 x taśmy samoprzylepne 10 x 50 cm
2 x ręczniki celulozowe 33 x 33 cm 
</t>
  </si>
  <si>
    <t>Zestaw do operacji dłoni / stopy 
Sterylny zestaw do operacji dłoni / stopy wykonany z włókniny dwuwarstwowej. W skład wchodzi warstwa filmu polietylenowego i hydrofilowa warstwa włókniny polipropylenowej o gramaturze 55 g/m2. Obszar wzmocnień wykonany z włókniny polipropylenowej o gramaturze 110 g/m2. odporność na przenikanie cieczy &gt; 150cm h20
Obłożenie musi spełniać normę( EN 13795 1,2,3 ). Każdy zestaw musi posiadać informacje o dacie ważności i nr serii w postaci naklejki do umieszczenia na karcie pacjenta.
Skład zestawu:
1 x serweta na stolik narzędziowy 140 x 190 cm (wzmocnienie 75 x 190 cm)
1 x obłożenie stolika Mayo złożone teleskopowo 80 x 145 cm (wzmocnienie 60 x 80 cm)
1 x serweta do zabiegów chirurgicznych dłoni/stopy 320 x 225 cm; 0 3 cm (wzmocnienie 150 x 150 cm)
2 x ręczniki celulozowe 33 x 33 cm , 
1x serweta 200x150cm</t>
  </si>
  <si>
    <t>Zestaw do operacji biodra 
Obłożenie operacyjne jednorazowe (serweta główna ) wykonana z trój warstwowej pełnobarierowej włókniny (folia polietylenowa, włóknina polipropylenowa i włóknina wiskozowa) (zgodnej z normą EN 13795 1,2,3) o gramaturze min. 74g/m2. Chłonność warstwy zewnętrznej min. 780%. Obłożenie powinna cechować wysoka odporność na penetrację płynów (zgodnie z EN 20811)&gt;200 cm H20. Wymagany certyfikat walidacji procesu sterylizacji EO
Każdy zestaw musi posiadać informacje o dacie ważności i nr serii w postaci 2 naklejek do umieszczenia na karcie pacjenta
Pakiety operacyjne w co najmniej dwóch warstwach opakowania transportowego Skład zestawu:
1 x serweta 260 x 200 cm, otwór "U" przylepny 6,5 x 95 cm 1 x serweta na stolik Mayo 80 x 145 cm 1 x serweta nieprzylepna 200 x 150 cm
2 x osłona na kończynę rolowana 35 x 120 cm
2 x taśma przylepna 10 x 50 cm 2 x ręcznik celulozowy 33 x 33 cm
2 x serweta na stół narzędziowy 200 x 150 cm (opakowanie zestawu)
1x serweta przylepna 75x90
2x serweta przylepna 150x240</t>
  </si>
  <si>
    <t>Osłona na kończynę wykonana z dwuwarstwowego materiału gdzie warstwę wewnętrzną stanowi miękka włóknin. Warstwa zewnętrzna zabezpiecza przed przenikaniem płynów i mikroorganizmów. Gramatutra min. 100g/m2. Produkt musi spełnić wymogi normy EN 13795 1, 2, 3 w zakresie podwyższonego poziomu funkcjonalności gdzie odporność na przenikanie mikroorganizmów w stanie mokrym BI=6. Rozmiar 35x120 cm</t>
  </si>
  <si>
    <t>Opis produktu</t>
  </si>
  <si>
    <t>Cena jednostkowa brutto</t>
  </si>
  <si>
    <t>Cena jednostkowa netto</t>
  </si>
  <si>
    <t>Produkt zgodny z opisem - 20 pkt. Produkt niezgodny w którymkolwiek parametrze ale dopuszczony przez Zamawiającego - 0 pkt.</t>
  </si>
  <si>
    <t>Produkt zgodny z opisem - 20 pkt. Produkt niezgodny w którymkolwiek parametrze ale dopuszczony przez Zamawiającego - 0 pkt.                                                                                                                                                                                                                                                                                           Gramatura w obszarze wzmocnień w zakresie od 100 do 110 g/m2                                                        Zamawiający przyzna 20 pkt. za gramaturę 110 g/m²   w obszarze wzmocnień,  0 pkt. za gramaturę 100 g/m²</t>
  </si>
  <si>
    <t>Produkt zgodny z opisem - 20 pkt. Produkt niezgodny w którymkolwiek parametrze ale dopuszczony przez Zamawiającego - 0 pkt.                                                                                                                                                                                                                                                                                           Gramatura w obszarze wzmocnień w zakresie od 100 do 110 g/m2                                                        Zamawiający przyzna 20 pkt. za gramaturę 110 g/m²   w obszarze wzmocnień,  0 pkt. za gramaturę 100 g/m²                                                                                                                                               Gramatura obłożeń w zakresie od 50 do 55 g/m².                                                                                                                           Zamawiającyu przyzna za obłożenia o gramaturze 55 g/m2 - 20 pkt.                                                     Za obłożenia o gramaturze 50 g/m2 - 0 pkt.</t>
  </si>
  <si>
    <t>Opis wymagań  minimalnych i ilość przewidywanego zużycia w okresie 12 miesięcy</t>
  </si>
  <si>
    <t xml:space="preserve">Nożyczki do episiotomi 
Braun-Stadler 14,5 cm lub równoważne, sterylne jednorazowe narzędzia chirurgiczne wykonane ze stali. Symbol graficzny - do jednorazowego użycia, zgodnie z normą EN 980 umieszczony w sposób trwały na obu stronach narzędzia. Wyr ób zgodny z Dyrektywą UE 93/42/EWG. Wyrób medyczny klasa I reguła 6 </t>
  </si>
  <si>
    <t>Sterylny zestaw do artroskopii barku 
wykonany z włókniny dwuwarstwowej. W skład wchodzi warstwa filmu polietylenowego i hydrofilowa warstwa włókniny polipropylenowej o gramaturze 55 g/m2. Obszar wzmocnień wykonany z włókniny polipropylenowej o gramaturze 110 g/m2. odporność na przenikanie cieczy &gt; 150cm h20
Obłożenie musi spełniać normę( EN 13795 1,2,3 ). Każdy zestaw musi posiadać informacje o dacie ważności i nr serii w postaci naklejki do umieszczenia na karcie pacjenta.
Skład zestawu
1 x serweta na stolik narzędziowy 140 x 190 cm 1 x serweta na stolik Mayo 80 x 145 cm
1 x serweta do artroskopii stawu barkowego z workiem do zbiórki płynów 225 x 360 cm (0 13x11 cm)
1 x serweta samoprzylepna 150 x 240 cm 1 x osłona na kończynę 25 x 80 cm 1x taśma samoprzylepna 10 x 50 cm 1 x ręcznik celulozowy 33 x 33 cm, 1 x uchwyt velcro 2 x 23 cm, 2 x opaska elastyczna 4 x 15 cm</t>
  </si>
  <si>
    <r>
      <t>Zestaw brzuszno-kroczowy: Sterylne obłożenie wykonane z dwuwarstwowej pełno barierowej włókniny ( film polietylenowy + hydrofilowa warstwa włókniny polipropylenowej) (zgodnej z EN 13795 1,2,3) o gramaturze 55g/m2. Posiada dodatkowy obszar wzmocnień z włókniny polipropylenowej o gramaturze 110 g/m2. Odporność na przenikanie cieczy &gt; 150 cm H</t>
    </r>
    <r>
      <rPr>
        <sz val="9"/>
        <rFont val="Calibri"/>
        <family val="2"/>
        <charset val="238"/>
      </rPr>
      <t>₂</t>
    </r>
    <r>
      <rPr>
        <sz val="9"/>
        <rFont val="Arial"/>
        <family val="2"/>
      </rPr>
      <t>O. Każdy zestaw musi posiadać etykietę identyfikacyjną (do wklejania do dokumentacji medycznej) zawierającą datę ważności i nr serii umieszczoną wewnątrz opakowania jednostkowego. 
Skład zestawu:
1 x  serweta na stolik narzędziowy 140 x 190 cm (wzmocnienie 75 x 190 cm)
1 x  obłożenie stolika Mayo złożone teleskopowo 80 x 145 cm (wzmocnienie 60 x 80 cm)
1 x  serweta brzuszno-kroczowa 230 x 250 cm (wzmocnienie 60 x 120 cm; 85 x 50 cm) okna 19 x 29 cm (w kształcie nerki) i 9 x 12 cm (owalne)
2 x ręczniki celulozowe 33 x 33 cm</t>
    </r>
  </si>
  <si>
    <t xml:space="preserve">Zestaw do operacji ręki
Sterylny zestaw do operacji ręki wykonany z włókniny dwuwarstwowej.
W skład wchodzi warstwa filmu polietylenowego i hydrofilowa warstwa włókniny
polipropylenowej o gramaturze 55 g/m2. Obszar wzmocnień wykonany z włókniny
polipropylenowej o gramaturze 110 g/m2. odporność na przenikanie cieczy &gt; 150cm
h20
Obłożenie musi spełniać normę( EN 13795 1,2,3 ). Każdy zestaw musi posiadać informacje o dacie ważności i nr serii w postaci naklejki do umieszczenia na karcie pacjenta.
Skład zestawu:
1 x serweta na stolik narzędziowy 140 x 190 cm (wzmocnienie 75 x 190 cm)
1 x serweta do obłożenia ręki 270 x 320 cm; 0 3 cm (wzmocnienie 50 x 100 cm)
1 x serweta pomocnicza 100 x 150 cm ~ L,
1 x uchwyt Velcro 2 x 23 cm hup VA                                                                                                 1x obłożenie stolika Mayo, złożone teleskopowo 80 x 145 cm (wzmocnienie 60 x 80 cm)
</t>
  </si>
  <si>
    <t xml:space="preserve">Zestaw do cięcia cesarskiego
Zestaw do cięcia cesarskiego wykonany z dwuwarstwowej, pełnobarierowej włókniny zgodnej z (EN13795 1,2,3) o gramaturze  55g/m2. Jedną z warstw materiału stanowi folia PE. Chłonność warstwy zewnętrznej min. 440%. Obłożenie cechuje wysoka odporność na penetrację płynów (zgodnie z EN 20811) &gt; 200cm H20 oraz odporność na rozerwanie &gt;290kPa (zgodnie z EN 13938-1).
Skład zestawu:
1 x serweta na stół narzędziowy wzmocniona 190 x 140 cm (owinięcie zestawu) 1 x serweta na stolik Mayo 80 x 145 cm
1 x serweta do cięcia cesarskiego 260 x 320 cm, otwór 21 x 13,5 cm (folia na brzegach), worek do gromadzenia płynów, bez osłon na kończyny
2 x ręcznik celulozowy 33 x 33 cm
30 x kompres z gazy RTG 10 x 10 cm, 12 warstw 17 nitek
2 x serweta z gazy RTG 45 x 45 cm, 4 warstwy 20 nitek, z tasiemką
1 x opatrunek na ranę pooperacyjną 25 x 10 cm
2 x fartuch chirurgiczny rozm, M                                                                                                                                2 x fartuch chirurgiczny rozm. L                                                                                                                                                          1 x serweta włóknionowa dla noworodka 87 x 90 cm                                                                 1x uchwyt velcro 2 x 23                                                                                                                       1x kieszeń przylepna , 2 sekcje 43 x 38
</t>
  </si>
  <si>
    <t xml:space="preserve">Zestaw uniwersalny                                                                                                                                     
Zestaw wykonany z dwuwarstwowej, pełnobarierowej włókniny polipropylenowej zgodnej z (EN13795 1,2,3) o gramaturze  55g/m2. Jedną z warstw materiału stanowi folia PE. Chłonność warstwy zewnętrznej 450%. Obłożenie cechuje wysoka odporność na penetrację płynów (zgodnie z EN 20811) &gt; 150cm H2O oraz odporność na rozerwanie &gt;290kPa (zgodnie z EN 13938-1) 
Serweta na stolik narzędziowy  wykonana z foliowo-włókninowego laminatu złożonego z warstwy polietylenowej folii ze wzmocnioną strefą z  chłonnej, polipropylenowej włókniny o gramaturze 87 g/m2
Skład zestaw                                                                                                                               
1 serweta wzmocniona do nakrycia stołu instrumentariuszki 140 x 190 cm (opakowanie zestawu)
1 serweta do nakrycia stolika Mayo 80 x 145 cm, złożona teleskopowo
2 samoprzylepne serwety operacyjne 75 x 90 cm
1 samoprzylepna serweta operacyjna 170 x 175 cm
1 samoprzylepna serweta operacyjna 170 x 200 cm
1 taśma samoprzylepna 10 x 50 cm
2 ręczniki celulozowe 33 x 33 cm                                                                                                      
1 kieszeń samoprzylepna (2 sekcje) 43 x 38cm                                                                           2 x fartuch chirurgiczny Foliodress Protect rozm. XL                                                                    1 x fartuch Standard rozm. M
</t>
  </si>
  <si>
    <t xml:space="preserve"> Zestaw uniwersalny z serwetą z wycięciem U do operacji tarczycy 
Sterylne obłożenie wykonane z dwuwarstwowej pełnobarierowej włókniny ( film polietylenowy + hydrofilowa warstwa włókniny polipropylenowej) (zgodnej z EN 13795 1,2,3) o gramaturze 55g/m2. Posiada dodatkowy obszar wzmocnień z włókniny polipropylenowej o gramaturze 110 g/m2. Odporność na przenikanie cieczy &gt; 150 cm h2O. Każdy zestaw musi posiadać etykietę identyfikacyjną (do wklejania do dokumentacji medycznej) zawierającą datę ważności i nr serii umieszczoną wewnątrz opakowania jednostkowego. 
Skład zestawu:
1 serweta na stolik narzędziowy 140x190 cm
1 serweta samoprzylepna (głowa) 200x240 cm
1 serweta z samoprzylepnym wycięciem "U" 6.5x95 cm 150x240 cm
1 serweta nieprzylepna 150x200 cm
2 ręczniki celulozowe 33x33 cm                                                                                                       1 x uchwyt velcro 2 x 23 cm                                                                                                                 1 x fartuch chirurgiczny Foliodres Protect rozm. M                                                                         3 x fartuch chirurgiczny Foliodress Protect Standard rozm. L</t>
  </si>
  <si>
    <t>Sprawa P/10/02/2019/MED.</t>
  </si>
  <si>
    <t xml:space="preserve">Pakiet 1 </t>
  </si>
  <si>
    <t>Igła ze szlifem Hubera, wyposażona w gwintowany łącznik luer-lock, nie silikowaną igłę zapewniającą bezpieczne i pewne wkłucie. Posiadajaca zdejmowany uchwyt igły służący do kontrolowanego wkłucia, zintegrowany dren długości w zakresie od min. 18 do max. 21 cm z zaciskiem typu "C" pozwalającym na szybkie i łatwe zamknięcie lini jedna ręką. Materiał drenu charakteryzujący się dużą odpornością na zamknięcie światła. Port boczny typu Y z łącznikiem luer-lock dający możliwość pracy z akcesoriami bezigłowymi. Igła do portów z zabezpieczeniem przed zamozakłuciem, długość igły 19 mm. Produkt jednorazowy, bez lateksu, zawartość DEHP na poziomie poniżej 0,2%. Rozmiar 22G, 20G.</t>
  </si>
  <si>
    <t>Długość drenu w zakresie 20-21 cm - Zamawiający przyzna - 10 pkt.                  Długość dreny w zakresie 19-20 cm - Zamawiający przyzna 5 pkt.                    Długość drenu w zakresie 18-19 cm - Zamawiający przyzna 0 pkt.</t>
  </si>
  <si>
    <t>Pakiet 2</t>
  </si>
  <si>
    <t xml:space="preserve">Pakiet 3 </t>
  </si>
  <si>
    <t>Jałowa strzykawka trzyczęściowa z końcówką luer-lock, pojemność 3 ml , całkowita długość skali na cylindrze do 3 ml,  tłok i cylinder wykonane z polipropylenu, tłok niekontrastujący, przeźroczysty ,  bez zawartości lateksu, PCV, DEHP, kompatybilna z lekami cytostatycznymi (przeznaczone do bezpiecznego podawania i przygotowywania cytostatyków - potwierdzone  oświadczeniem producenta), czarna niezmywalna skala co 0,1ml , logo producenta i typ strzykawki na cylindrze, opakowanie  200 szt.</t>
  </si>
  <si>
    <t>Jałowa strzykawka trzyczęściowa z końcówką luer-lock, pojemność 5 ml ,całkowita długość skali na cylindrze do 5 ml,  tłok i cylinder wykonane z polipropylenu, tłok niekontrastujący, przeźroczysty   bez zawartości lateksu, PCV, DEHP, kompatybilne z lekami cytostatycznymi (przeznaczone do bezpiecznego podawania i przygotowywania cytostatyków - potwierdzone  oświadczeniem producenta), czarna niezmywalna skala co 0,2 ml , logo producenta i typ strzykawki na cylindrze, opakowanie 125 szt.</t>
  </si>
  <si>
    <t>Jałowa strzykawka trzyczęściowa z końcówką luer-lock, pojemność 10 ml ., tłok i cylinder wykonane z polipropylenu, tlok niekontrastujący, przeźroczysty, całkowita długość skali na cylindrze  do 10 ml, bez zawartości lateksu, PCV, DEHP, kompatybilne z lekami cytostatycznymi (przeznaczone do bezpiecznego podawania i przygotowywania cytostatyków - potwierdzone  oświadczeniem producenta), czarna niezmywalna skala co 0,2 ml , logo producenta i typ strzykawki na cylindrze, opakowanie 100 szt.</t>
  </si>
  <si>
    <t>Jałowa strzykawka trzyczęściowa z końcówką luer-lock, pojemność 20 ml, tłok i cylinder wykonane z polipropylenu, tłok niekontrastujący, przeźroczysty ,całkowita długość skali na cylindrze do 20 ml,  bez zawartosci lateksu, PCV, DEHP,  kompatybilne z lekami cytostatycznymi (przeznaczone do bezpiecznego podawania i przygotowywania cytostatyków - potwierdzone  oświadczeniem producenta, czarna niezmywalna skala co 1ml , logo producenta i typ strzykawki na cylindrze, opakowanie 120 szt.</t>
  </si>
  <si>
    <t>Jałowa strzykawka trzyczęściowa z końcówką luer-lock, pojemność 30 ml.,tłok i cylinder wykonane z polipropylenu, bez zawartości lateksu, PCV, DEHP,  kompatybilne z lekami cytostatycznymi (przeznaczone do bezpiecznego podawania i przygotowywania cytostatyków - potwierdzone  oświadczeniem producenta), czarna niezmywalna skala co 0,1ml , logo producenta i typ strzykawki na cylindrze, opakowanie 60 szt.</t>
  </si>
  <si>
    <t>Jałowa strzykawka trzyczęściowa z końcówką luer-lock, pojemność 50/60  ml  1 .,tłok i cylinder wykonane z polipropylenu, bez zawartości lateksu, PCV, DEHP,  kompatybilne z lekami cytostatycznymi (przeznaczone do bezpiecznego podawania i przygotowywania cytostatyków - potwierdzone  oświadczeniem producenta), czarna niezmywalna skala co 1ml , skala nominalna wyróżniona graficznie  (obwiedzenie, otoczenie kółkiem liczby określajacej liczbę pojemności nominalnej ), skala poza skalą nominalną co 1 ml,  logo producenta i typ strzykawki na cylindrze, opakowanie 60 szt.</t>
  </si>
  <si>
    <t>Zestaw do przygotowania cytostatyków z matowym  bursztynowym drenem wykonanym z poliuretanu o długości 41 cm. W linii zawór bezigłowy z płaską i gładką powierzchnią do dezynfekcji, kolec z odpowietrznikiem z filtrem hydrofobowym, zabezpieczonym klapką oraz zacisk zatrzaskowy. Zawór do dostrzyknięć  z neutralnym ciśnieniem. W dystalnej części łącznik luer lock z filtrem hydrofobowym pozwalającym na bezpieczne odpowietrzenie i wypełnienie zestawu oraz zastawka antyzwrotna uniemożliwiająca cofanie się płynu. Objętość wypełnienia systemu – w zakresie 2,7 -3  ml.</t>
  </si>
  <si>
    <t xml:space="preserve">opak. = 25 szt </t>
  </si>
  <si>
    <r>
      <t xml:space="preserve">System zamknięty PHASEAL. Protector, Injector Luer-lock, Secondary Set. </t>
    </r>
    <r>
      <rPr>
        <b/>
        <sz val="9"/>
        <rFont val="Arial"/>
        <family val="2"/>
        <charset val="238"/>
      </rPr>
      <t>Protector</t>
    </r>
    <r>
      <rPr>
        <sz val="9"/>
        <rFont val="Arial"/>
        <family val="2"/>
      </rPr>
      <t xml:space="preserve"> - adapter do fiolki do rozpuszczania leków i wyrównywania ciśnienia w systemie zamkniętym. Do fiolek o średnicy 20 mm. Wyrównuje ciśnienie o objętość  50 ml powietrza. Urządzenie do pobierania leku z fiolki w systemie Protector – zamknięty system umożliwiający rozpuszczenie liofilizowanego leku oraz pobranie roztworu z fiolki do strzykawki . Posiada plastikową igłę.  Wymagania: mocowany na fiolkę o średnicy 20 mm, zabezpiecza przed wyciekiem oraz uwalnianiem aerozoli, oparów niebezpiecznych substancji, wyrównuje różnicę ciśnień w fiolce w trakcie rozpuszczania leku (komora o objętości 50 ml), podwójna membrana gwarantuje szczelność i suchość połączeń, posiadające złącze luer lock. Kompatybilne z łącznikiem typu Injector, jałowe pakowane oddzielnie (pojedynczo), kompatybilne z lekami cytotoksycznymi(cytostatycznymi), wolne od PCV. </t>
    </r>
    <r>
      <rPr>
        <b/>
        <sz val="9"/>
        <rFont val="Arial"/>
        <family val="2"/>
        <charset val="238"/>
      </rPr>
      <t xml:space="preserve">Injector </t>
    </r>
    <r>
      <rPr>
        <sz val="9"/>
        <rFont val="Arial"/>
        <family val="2"/>
      </rPr>
      <t xml:space="preserve">Luer Lock  urządzenie do bezpiecznego przenoszenia leków w strzykawce z końcówką luer lock. Urządzenie (łącznik) w systemie Injector, umożliwiające pobranie roztworu leku cytostatycznego (cytotoksycznego)  z fiolki, bezpieczne przeniesienie w strzykawce i dodanie do pojemnika z płynem infuzyjnym lub w miejsce wkłucia dożylnego, tworząc zamknięty, szczelny system. Wymagania: kompatybilne z łącznikiem w systemie Connector oraz adapterem infuzyjnym. Połączenie luer lock ze strzykawką, jałowe, pakowane, oddzielnie(pojedynczo), kompatybilne z lekami cytotoksycznymi, bez PCV. </t>
    </r>
    <r>
      <rPr>
        <b/>
        <sz val="9"/>
        <rFont val="Arial"/>
        <family val="2"/>
        <charset val="238"/>
      </rPr>
      <t>Secondary Set,</t>
    </r>
    <r>
      <rPr>
        <sz val="9"/>
        <rFont val="Arial"/>
        <family val="2"/>
      </rPr>
      <t xml:space="preserve"> zestaw infuzyjny z wbudowanym Phaseal Connector do przenoszenia leków cytostatycznych do worka infuzyjnego, długość 49 cm Zestaw infuzyjny  z wbudowanym łącznikiem Connector do bezpiecznego przenoszenia leków   do worków w systemie zamkniętym. Całkowita długość  49 cm.  Wyposażony w zatyczkę Flow-stop, dla łatwego wypełnienia i odpowietrzenia zestawu . Kompatybilny z cytostatykami, wolny od DEHP, lateksu.
</t>
    </r>
  </si>
  <si>
    <t>kpl = Protector + Injector + Secondary Set</t>
  </si>
  <si>
    <t>Ilość w opakowaniu handlowym</t>
  </si>
  <si>
    <t xml:space="preserve">Podkład absorbcyjny Ultrasorbs AP 25 x 40 cm
Podkład chłonny min. 4. warstwowy jednorazowy, zamykający w rdzeniu chłonnym ponad 95% MRSA w badaniach niezależnych, oddychający (WVTR min. 3600 g/m2/24godz); warstwa zewnętrzna trwale zintegrowana na całej powierzchni; absorpcyjna warstwa środkowa z wkładem żelowym, wysoko chłonna, pozostająca sucha na powierzchni po zaabsorbowaniu płynów, zatrzymująca drobnoustroje i leki, chłonność 200-300g, potwierdzona przez producenta; rozmiar 25 x 40 +/-3 cm, rdzeń chłonny nie większy niż 36 x 16 +/-3 cm z marginesami uszczelniającymi z laminatu z każdej strony części chłonnej; warstwa spodnia pełnobarierowa, antypoślizgowa; Certyfikaty ISO 13485 i ISO 14001, pakowany po 10 szt.
</t>
  </si>
  <si>
    <t xml:space="preserve">Zestaw ratunkowy skład: 1 szt. Chemoprotect fartuch ochronny rozm L, 1 para TouchNTuff rękawice ochronne rozm M, 1 para TouchNTuff rękawice ochronne, rozm L, 1 szt. Maska oddechowa, 1 szt. gogle ochronne, 1 para rękawice ochronne, 1 para Ochraniacze na buty, 1 szt. Instrukcja użycia, 1 szt. Informacje Producenta, 2 szt. Znaki ostrzegawcze, 1 szt. Chemoprotect worek na odpady, 8 szt. Ściereczki chłonne, 1 szt. Pudełko plastikowe, 1 szt. Plastikowy zacisk do worka, 1 szt. Gumowa ściagaczka, 1 szt. Green-Z proszek, 1 szt. Penseta, 1 szt. Wata, 1 szt. Szufelka, 1 szt. Taśma ostrzegawcza
</t>
  </si>
  <si>
    <t>kpl</t>
  </si>
  <si>
    <t>Pakiet 4</t>
  </si>
  <si>
    <t>Pakiet 5</t>
  </si>
  <si>
    <t>Pakiet 6</t>
  </si>
  <si>
    <t xml:space="preserve">Podkład absorbcyjny Ultrasorbs AP 60 x 91 cm
Podkład chłonny min. 4. warstwowy jednorazowy, zamykający w rdzeniu chłonnym ponad 95% MRSA w badaniach niezależnych, oddychający (WVTR min. 3600 g/m2/24godz); warstwa zewnętrzna trwale zintegrowana na całej powierzchni; absorpcyjna warstwa środkowa z wkładem żelowym, wysoko chłonna, pozostająca sucha na powierzchni po zaabsorbowaniu płynów, zatrzymująca drobnoustroje i leki, chłonność 1800-2300 g, potwierdzona przez producenta; rozmiar 60 x 90 +/-3 cm, rdzeń chłonny nie większy niż 50 x 81 +/-3 cm  z marginesami uszczelniającymi z laminatu z każdej strony części chłonnej; warstwa spodnia pełnobarierowa, antypoślizgowa; Certyfikaty ISO 13485 i ISO 14001, sterylny, pakowany pojedyńczo.
</t>
  </si>
  <si>
    <t xml:space="preserve">Zestaw do porodu. 
Zestaw do porodu wykonany z dwuwarstwowej pełnobarierowej włókniny  zgodnej z EN 13795 1, 2, 3  o gramaturze min 54/m2. Jedna z warstw materiału stanowi folia PE. Chłonność warstwy zewnętrznej min 440%. Obłożenie winna cehować wysoka odporność na penetrację płynów (zgodnie z EN 20811)&gt; 200cH2O oraz wysoka odporność na rozerwanie &gt; 290 kPa (Zgodnie z EN 13938-1). Każdy zestaw  posiada informacje o dacie ważnościi nr serii w postaci 2 naklejek do umieszczenia na karcie pacjenta
Skład zestawu:
1x nożyczki chirurgiczne prostw tepo tępe 14,5 cm ze stali 
1x kleszczyki metalowe proste 14 cm, 1xkleszczyki plastikowe proste 14 cm
1x serweta dla noworodka 87x90cm
2 x podkład chłonny 57x90
2x ręcznik celulozowy 33x33cm
Gruszka do odessania wydzieliny z jamy ustnej noworodka
10x kompres z włókniny 10x10,4 cm, 4 warstwy 40g/m2
1 worek na łożysko (foliowy zamykany na suwak)                                                    </t>
  </si>
  <si>
    <t>na żądaninie</t>
  </si>
  <si>
    <t xml:space="preserve">Zestaw do szycia po episiotomii
Zestaw do szycia po nacięci krocza winien być wykonany z dwuwarstwowej pełnobarierowj wókniny zgodnej z EN 13795 1, 2, 3 o gramaturze min. 54g/m2
jedna  z warstw materiału stanowi folia PE. Chłonność warstwy zewnętrznej min. 440%. Obłozenie winna cechować wysoka odporność na penetrację płynów (zgodnie z EN 20811) &gt; 200cm H2O oraz odporność na rozerawnie &gt; 290 kPa (zgodnie z EN 13938-1). Kazdy zestaw  posiada informację o dacie ważności i nr serii w postaci 2 naklejek do umieszczenia na karcie pacjenta 
skład zestawu:
1x serweta dwuwarstwowa na stół narzędziowy (owinięcie zestawu) 75x45 cm 
1x serweta dwuwarstwowa nieprzylepna 90x75 cm
1x nożyczki chirurgiczne proste ostro tępe dł 14,5 cm ze stali
1x imadło chirurgiczne typu Mayo-Hegar ze stali
1x kleszczyki plastikowe proste  dł 14 cm do mycia pola operacyjnego
10x kompres z włókniny 10x10 cm
</t>
  </si>
  <si>
    <t>Załącznik nr 5 do SIWZ</t>
  </si>
  <si>
    <r>
      <t xml:space="preserve">Rozszerzenie pojemności </t>
    </r>
    <r>
      <rPr>
        <sz val="9"/>
        <rFont val="Calibri"/>
        <family val="2"/>
        <charset val="238"/>
      </rPr>
      <t>≥</t>
    </r>
    <r>
      <rPr>
        <sz val="9"/>
        <rFont val="Arial"/>
        <family val="2"/>
      </rPr>
      <t xml:space="preserve"> 10% - 10 pkt.      Rozszerzenie pojemności &lt; 10% - 0 pkt.</t>
    </r>
  </si>
  <si>
    <t>Półmaska filtrujaca z zaworem wydechowym do ochrony układu oddechowego przed pyłami, aerozolami cząstek stałych i aerolzolami ciekłymi. Część przednia półmaski zapewniająca utrzymanie jej właściwegoi kształtu w trakcie noszenia, bez efektu zapadania się podczas wdechu. Dwupunktowe mocowanie taśmy lub gumki nagłowia, umożliwiające przesuwanie taśmy lub gumki, pozwalające na wygodne jej dopasowanie do kształtu głowy. Miękki materiał umożliwiający dobre przyleganie do twarzy. Zawór wydechowy zmniejszajacy kumulowanie się ciepła i ułatwiający oddychanie. Półmaska klasy FFP3. Produkt medyczny. Środek ochrony indywidualnej.</t>
  </si>
  <si>
    <t>Mocowanie maski na gumki - 10 pkt. Mocowanie maski na taśmy - 0 pkt.</t>
  </si>
  <si>
    <t>Bezigłowy przyrząd do przygotowywania i pobierania roztworów z fiolek i butelek, umożliwiający wielokrotne, aseptyczne pobieranie z pojemnika zbiorczego z kolcem standardowym. Posiada filtr hydrofobowy bakteryjny 0,2  µm i filtr cząsteczkowy  5µm oraz samouszczelniający się  i samo domykający zawór bezigłowy zapobiegający wyciekowi leku po odłączeniu strzykawki. Czas stosowania od min. 3 dni do 7 dni lub  140 aktywacji w zależności co nastąpi pierwsze, przy zachowaniu zasad prawidłowej dezynfekcji. Powierzchnia filtra cząsteczkowego 1cm2.Wolny od lateksu i PCV. Objętość wypełnienia całkowita  0,29ml.</t>
  </si>
  <si>
    <t>Bezigłowy przyrząd do przygotowywania i pobierania roztworów z fiolek i butelek, umożliwiający wielokrotne aseptyczne pobieranie z pojemnika zbiorczego ze specjalnie zaprojektowanym kolcem micro- - wzdłużnie ścięty do połowy swej długości, posiada również rynienkę, dzięki której możliwe jest wybranie  bardzo dużej objętości leku. Posiada  filtr hydrofobowy bakteryjny 0,2 µm i filtr  cząsteczkowy  5µm oraz  samouszczelniający się i samodomykający  zawór bezigłowy  zapobiegający  wyciekowi leku po odłączeniu strzykawki.  Czas  stosowania od min. 3 dni do 7 dni lub 140 aktywacji w zależności co nastąpi  pierwsze  przy zachowaniu zasad prawidłowej dezynfekcji.  Powierzchnia filtra cząsteczkowego 1cm2. Wolny od  lateksu i PCV.  Objętość wypełnienia całkowita 0,28ml.</t>
  </si>
  <si>
    <t>Czas stosowania 7 dni - 10 pkt.                  Czas stosowania 6 dni - 7 pkt.                     Czas stosowania 5 dni - 5 pkt.                       Czas stosowania 4 dni - 3 pkt.                    Czas stosowania 3 dni - 0 pkt.</t>
  </si>
  <si>
    <t>Długość i szerokość podkładu oraz rdzenia chłonnego  - 60 x 91 cm oraz 50 x 81 - Zamawiający przyzna 10 pkt. Długość i szerokość podkładu oraz rdzenia chłonnego w granicach tolerancji lub dopuszczony przez Zamawiającego - Zamawiający przyzna 0 pkt.</t>
  </si>
  <si>
    <t>1.</t>
  </si>
  <si>
    <t>2.</t>
  </si>
  <si>
    <t>Pakiet 7</t>
  </si>
  <si>
    <t>Krótka linia do podażt Taxolu- zestaw podłączeniowy ze Smartsite z filtrem 0.2µ, w liniii, dren z PCV bez DEHP o długości 50 cm. Zawierający zawór bezigłowy-  szczelne, bezpieczne połączenie. Posiadający 2 klamry zaciskowe i złącze typu Luer z zaworem zwrotnym. Bez DEHP i lateksu.</t>
  </si>
  <si>
    <t>Linia infuzyjna matowa, bursztynowa o długości 180 -195 cm do podawania cytstatyków z 2 bocznymi portami bezigłowymi do podłączenia pojemnika z lekiem. Zawory bezigłowe z płaską i gładką powierzchnią do dezynfekcji. Linia z kolcem  z odpowietrznikiem zabezpieczonym klapką. W linii zacisk zatrzaskowy, zacisk rolkowy z miejscem na podwieszenie drenu, w dystalnej części dodatkowy zawór do dostrzyknięć, nad zaworem zastawka antyzwrotna uniemożliwiająca cofanie się krwi do drenu.  Linia do podaży  cytostatyków  wykonanym z poliuretanu.</t>
  </si>
  <si>
    <t xml:space="preserve">Strzykawka napełniona fabrycznie do przepłukiwania zawierająca chlorek sodu (izotoniczny roztwór NaCl 0,9%) o pojemności 10 ml, całkowita pojemność cylindra od min. 11 ml do maksymalnie 14 ml. Strzykawka ma posiadać średnicę cylindra odpowiadającej strzykawce o pojemności 10 ml. Ma posiadać długi korek zamykający o dł. Min 12 mm, posiadający gwintowane przedłużenie zamykające wejście do strzykawki Luer Lock, zapobiegający przypadkowej kontaminacji wejścia do strzykawki. Specjalna budowa tłoka eliminująca zwrotny napływ krwi do cewnika (zerowy refluks). Ogranicznik tłoka strzykawki uniemożliwiający wysunięcie tłoka poza pzretrzeńs sterylną strzykawki i  przypadkową kontaminację roztworu podczas przygotowania strzykawki do przepłukiwania oraz aspiracji sprawdzającej drożność cewnika.  Strzykawka do stosowania w polu operacyjnym.
Po podaży tłok chowa się całkowicie w cylindrze strzykawki,  co zapobiega ponownemu użyciu strzykawki oraz minimalizuje objętość strzykawki, co przyczynia zmniejszenie ilości odpadów medycznych.
Okres ważności 3 lata.
</t>
  </si>
  <si>
    <t>Długość lini 195 cm - 10 pkt.                  Długość lini poniżej 195 cm - 0 pkt.</t>
  </si>
  <si>
    <t>Produkt zgodny z opisem - 10 pkt. Produkt niezgodny w którymkolwiek parametrze ale dopuszczony przez Zamawiającego - 0 pkt.</t>
  </si>
  <si>
    <t>Całkowita pojemność cylindra 14 ml - 10 pkt.     Całkowita pojemność cylindra poniżej 14 ml-0 pkt.</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</si>
</sst>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4" formatCode="_-* #,##0.00\ &quot;zł&quot;_-;\-* #,##0.00\ &quot;zł&quot;_-;_-* &quot;-&quot;??\ &quot;zł&quot;_-;_-@_-"/>
    <numFmt numFmtId="43" formatCode="_-* #,##0.00\ _z_ł_-;\-* #,##0.00\ _z_ł_-;_-* &quot;-&quot;??\ _z_ł_-;_-@_-"/>
    <numFmt numFmtId="164" formatCode="#,##0.00_ ;[Red]\-#,##0.00,"/>
    <numFmt numFmtId="165" formatCode="#,###.00"/>
    <numFmt numFmtId="166" formatCode="[$-415]General"/>
    <numFmt numFmtId="167" formatCode="&quot; &quot;#,##0.00&quot;      &quot;;&quot;-&quot;#,##0.00&quot;      &quot;;&quot; -&quot;#&quot;      &quot;;@&quot; &quot;"/>
    <numFmt numFmtId="168" formatCode="[$-415]0%"/>
  </numFmts>
  <fonts count="19" x14ac:knownFonts="1">
    <font>
      <sz val="10"/>
      <name val="Arial"/>
      <family val="2"/>
      <charset val="238"/>
    </font>
    <font>
      <sz val="11"/>
      <color theme="1"/>
      <name val="Calibri"/>
      <family val="2"/>
      <charset val="238"/>
      <scheme val="minor"/>
    </font>
    <font>
      <sz val="10"/>
      <name val="Arial"/>
      <family val="2"/>
      <charset val="238"/>
    </font>
    <font>
      <sz val="10"/>
      <name val="Arial"/>
      <family val="2"/>
    </font>
    <font>
      <b/>
      <sz val="10"/>
      <name val="Arial"/>
      <family val="2"/>
    </font>
    <font>
      <sz val="8"/>
      <name val="Arial"/>
      <family val="2"/>
    </font>
    <font>
      <b/>
      <sz val="8"/>
      <name val="Arial"/>
      <family val="2"/>
    </font>
    <font>
      <sz val="9"/>
      <name val="Arial"/>
      <family val="2"/>
    </font>
    <font>
      <b/>
      <sz val="9"/>
      <name val="Arial"/>
      <family val="2"/>
    </font>
    <font>
      <sz val="9"/>
      <name val="Arial"/>
      <family val="2"/>
      <charset val="238"/>
    </font>
    <font>
      <b/>
      <sz val="9"/>
      <name val="Arial"/>
      <family val="2"/>
      <charset val="238"/>
    </font>
    <font>
      <b/>
      <sz val="10"/>
      <name val="Arial"/>
      <family val="2"/>
      <charset val="238"/>
    </font>
    <font>
      <sz val="10"/>
      <name val="Arial CE"/>
      <charset val="238"/>
    </font>
    <font>
      <u/>
      <sz val="9"/>
      <name val="Arial"/>
      <family val="2"/>
    </font>
    <font>
      <sz val="12"/>
      <color theme="1"/>
      <name val="Calibri"/>
      <family val="2"/>
      <charset val="238"/>
      <scheme val="minor"/>
    </font>
    <font>
      <sz val="9"/>
      <name val="Calibri"/>
      <family val="2"/>
      <charset val="238"/>
    </font>
    <font>
      <b/>
      <sz val="8"/>
      <name val="Arial"/>
      <family val="2"/>
      <charset val="238"/>
    </font>
    <font>
      <sz val="10"/>
      <color theme="1"/>
      <name val="Arial"/>
      <family val="2"/>
      <charset val="238"/>
    </font>
    <font>
      <i/>
      <sz val="9"/>
      <name val="Arial"/>
      <family val="2"/>
    </font>
  </fonts>
  <fills count="5">
    <fill>
      <patternFill patternType="none"/>
    </fill>
    <fill>
      <patternFill patternType="gray125"/>
    </fill>
    <fill>
      <patternFill patternType="solid">
        <fgColor indexed="42"/>
        <bgColor indexed="27"/>
      </patternFill>
    </fill>
    <fill>
      <patternFill patternType="solid">
        <fgColor indexed="42"/>
        <bgColor indexed="64"/>
      </patternFill>
    </fill>
    <fill>
      <patternFill patternType="solid">
        <fgColor theme="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8"/>
      </left>
      <right style="thin">
        <color indexed="8"/>
      </right>
      <top style="thin">
        <color indexed="8"/>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4">
    <xf numFmtId="0" fontId="0" fillId="0" borderId="0"/>
    <xf numFmtId="43" fontId="2" fillId="0" borderId="0" applyFont="0" applyFill="0" applyBorder="0" applyAlignment="0" applyProtection="0"/>
    <xf numFmtId="44" fontId="2" fillId="0" borderId="0" applyFont="0" applyFill="0" applyBorder="0" applyAlignment="0" applyProtection="0"/>
    <xf numFmtId="9" fontId="2" fillId="0" borderId="0" applyFont="0" applyFill="0" applyBorder="0" applyAlignment="0" applyProtection="0"/>
    <xf numFmtId="0" fontId="2" fillId="0" borderId="0"/>
    <xf numFmtId="0" fontId="12" fillId="0" borderId="0"/>
    <xf numFmtId="0" fontId="2" fillId="0" borderId="0"/>
    <xf numFmtId="0" fontId="1" fillId="0" borderId="0"/>
    <xf numFmtId="0" fontId="14" fillId="0" borderId="0"/>
    <xf numFmtId="0" fontId="12" fillId="0" borderId="0"/>
    <xf numFmtId="0" fontId="12" fillId="0" borderId="0"/>
    <xf numFmtId="166" fontId="17" fillId="0" borderId="0"/>
    <xf numFmtId="167" fontId="17" fillId="0" borderId="0"/>
    <xf numFmtId="168" fontId="17" fillId="0" borderId="0"/>
  </cellStyleXfs>
  <cellXfs count="202">
    <xf numFmtId="0" fontId="0" fillId="0" borderId="0" xfId="0"/>
    <xf numFmtId="0" fontId="3" fillId="0" borderId="0" xfId="0" applyFont="1"/>
    <xf numFmtId="4" fontId="3" fillId="0" borderId="0" xfId="0" applyNumberFormat="1" applyFont="1"/>
    <xf numFmtId="0" fontId="3" fillId="0" borderId="0" xfId="0" applyFont="1" applyAlignment="1">
      <alignment wrapText="1"/>
    </xf>
    <xf numFmtId="0" fontId="4" fillId="0" borderId="0" xfId="0" applyFont="1" applyBorder="1"/>
    <xf numFmtId="0" fontId="5" fillId="0" borderId="0" xfId="0" applyFont="1" applyFill="1" applyBorder="1"/>
    <xf numFmtId="4" fontId="5" fillId="0" borderId="0" xfId="0" applyNumberFormat="1" applyFont="1" applyFill="1" applyBorder="1" applyAlignment="1" applyProtection="1">
      <alignment vertical="center" wrapText="1"/>
    </xf>
    <xf numFmtId="4" fontId="5" fillId="0" borderId="0" xfId="0" applyNumberFormat="1" applyFont="1" applyFill="1" applyBorder="1"/>
    <xf numFmtId="4" fontId="5" fillId="0" borderId="0" xfId="1" applyNumberFormat="1" applyFont="1" applyFill="1" applyBorder="1" applyAlignment="1" applyProtection="1"/>
    <xf numFmtId="0" fontId="7" fillId="0" borderId="0" xfId="0" applyFont="1" applyFill="1" applyBorder="1" applyAlignment="1">
      <alignment wrapText="1"/>
    </xf>
    <xf numFmtId="0" fontId="7" fillId="0" borderId="0" xfId="0" applyFont="1" applyFill="1" applyBorder="1"/>
    <xf numFmtId="9" fontId="7" fillId="0" borderId="1" xfId="0" applyNumberFormat="1" applyFont="1" applyFill="1" applyBorder="1" applyAlignment="1">
      <alignment horizontal="center" vertical="center"/>
    </xf>
    <xf numFmtId="4" fontId="7" fillId="0" borderId="1" xfId="1" applyNumberFormat="1" applyFont="1" applyFill="1" applyBorder="1" applyAlignment="1" applyProtection="1">
      <alignment horizontal="center" vertical="center"/>
    </xf>
    <xf numFmtId="4" fontId="7" fillId="0" borderId="1" xfId="0" applyNumberFormat="1" applyFont="1" applyFill="1" applyBorder="1" applyAlignment="1">
      <alignment horizontal="center" vertical="center"/>
    </xf>
    <xf numFmtId="0" fontId="7" fillId="0" borderId="1" xfId="4" applyFont="1" applyFill="1" applyBorder="1" applyAlignment="1">
      <alignment vertical="center" wrapText="1"/>
    </xf>
    <xf numFmtId="0" fontId="7" fillId="0" borderId="1" xfId="0" applyFont="1" applyFill="1" applyBorder="1" applyAlignment="1">
      <alignment horizontal="center" vertical="center"/>
    </xf>
    <xf numFmtId="0" fontId="5" fillId="0" borderId="0" xfId="0" applyFont="1" applyFill="1" applyBorder="1" applyAlignment="1">
      <alignment wrapText="1"/>
    </xf>
    <xf numFmtId="4" fontId="4" fillId="0" borderId="1" xfId="1" applyNumberFormat="1" applyFont="1" applyFill="1" applyBorder="1" applyAlignment="1" applyProtection="1">
      <alignment horizontal="center"/>
    </xf>
    <xf numFmtId="4" fontId="4" fillId="0" borderId="1" xfId="0" applyNumberFormat="1" applyFont="1" applyFill="1" applyBorder="1" applyAlignment="1">
      <alignment horizontal="center"/>
    </xf>
    <xf numFmtId="4" fontId="6" fillId="0" borderId="0" xfId="0" applyNumberFormat="1" applyFont="1" applyFill="1" applyBorder="1" applyAlignment="1" applyProtection="1">
      <alignment horizontal="center" vertical="center" wrapText="1"/>
    </xf>
    <xf numFmtId="4" fontId="6" fillId="0" borderId="0" xfId="1" applyNumberFormat="1" applyFont="1" applyFill="1" applyBorder="1" applyAlignment="1" applyProtection="1">
      <alignment horizontal="center"/>
    </xf>
    <xf numFmtId="4" fontId="6" fillId="0" borderId="0" xfId="0" applyNumberFormat="1" applyFont="1" applyFill="1" applyBorder="1" applyAlignment="1">
      <alignment horizontal="center"/>
    </xf>
    <xf numFmtId="0" fontId="3" fillId="0" borderId="0" xfId="0" applyFont="1" applyBorder="1" applyAlignment="1">
      <alignment wrapText="1"/>
    </xf>
    <xf numFmtId="0" fontId="5" fillId="0" borderId="0" xfId="0" applyFont="1" applyFill="1" applyBorder="1" applyAlignment="1">
      <alignment horizontal="center" vertical="center" wrapText="1"/>
    </xf>
    <xf numFmtId="0" fontId="7" fillId="0" borderId="0" xfId="0" applyFont="1" applyAlignment="1">
      <alignment vertical="center"/>
    </xf>
    <xf numFmtId="4" fontId="4" fillId="0" borderId="0" xfId="0" applyNumberFormat="1" applyFont="1" applyFill="1" applyBorder="1" applyAlignment="1" applyProtection="1">
      <alignment horizontal="center" vertical="center" wrapText="1"/>
    </xf>
    <xf numFmtId="4" fontId="4" fillId="0" borderId="1" xfId="1" applyNumberFormat="1" applyFont="1" applyFill="1" applyBorder="1" applyAlignment="1" applyProtection="1">
      <alignment horizontal="center" vertical="center"/>
    </xf>
    <xf numFmtId="4" fontId="4" fillId="0" borderId="1" xfId="0" applyNumberFormat="1" applyFont="1" applyFill="1" applyBorder="1" applyAlignment="1">
      <alignment horizontal="center" vertical="center"/>
    </xf>
    <xf numFmtId="0" fontId="7" fillId="0" borderId="1" xfId="4" applyFont="1" applyFill="1" applyBorder="1" applyAlignment="1">
      <alignment horizontal="left" vertical="center" wrapText="1"/>
    </xf>
    <xf numFmtId="9" fontId="7" fillId="0" borderId="2" xfId="0" applyNumberFormat="1" applyFont="1" applyFill="1" applyBorder="1" applyAlignment="1">
      <alignment horizontal="center" vertical="center"/>
    </xf>
    <xf numFmtId="0" fontId="7" fillId="0" borderId="3" xfId="0" applyFont="1" applyFill="1" applyBorder="1" applyAlignment="1">
      <alignment wrapText="1"/>
    </xf>
    <xf numFmtId="0" fontId="7" fillId="0" borderId="1" xfId="0" applyFont="1" applyFill="1" applyBorder="1" applyAlignment="1">
      <alignment horizontal="center" vertical="center" wrapText="1"/>
    </xf>
    <xf numFmtId="9" fontId="7" fillId="0" borderId="1" xfId="3" applyFont="1" applyFill="1" applyBorder="1" applyAlignment="1">
      <alignment horizontal="center" vertical="center" wrapText="1"/>
    </xf>
    <xf numFmtId="0" fontId="7" fillId="0" borderId="0" xfId="0" applyFont="1"/>
    <xf numFmtId="0" fontId="7" fillId="0" borderId="0" xfId="0" applyFont="1" applyBorder="1"/>
    <xf numFmtId="0" fontId="3" fillId="0" borderId="0" xfId="0" applyFont="1" applyBorder="1"/>
    <xf numFmtId="0" fontId="7" fillId="0" borderId="1" xfId="0" applyFont="1" applyFill="1" applyBorder="1" applyAlignment="1">
      <alignment vertical="center" wrapText="1"/>
    </xf>
    <xf numFmtId="0" fontId="7" fillId="0" borderId="1" xfId="0" applyFont="1" applyBorder="1" applyAlignment="1">
      <alignment vertical="center"/>
    </xf>
    <xf numFmtId="0" fontId="3" fillId="0" borderId="5" xfId="0" applyFont="1" applyBorder="1"/>
    <xf numFmtId="9" fontId="3" fillId="0" borderId="5" xfId="0" applyNumberFormat="1" applyFont="1" applyBorder="1"/>
    <xf numFmtId="4" fontId="4" fillId="0" borderId="1" xfId="1" applyNumberFormat="1" applyFont="1" applyFill="1" applyBorder="1" applyAlignment="1" applyProtection="1">
      <alignment vertical="center"/>
    </xf>
    <xf numFmtId="4" fontId="3" fillId="0" borderId="0" xfId="0" applyNumberFormat="1" applyFont="1" applyBorder="1"/>
    <xf numFmtId="0" fontId="3" fillId="0" borderId="7" xfId="0" applyFont="1" applyBorder="1"/>
    <xf numFmtId="0" fontId="3" fillId="0" borderId="8" xfId="0" applyFont="1" applyBorder="1"/>
    <xf numFmtId="4" fontId="3" fillId="0" borderId="8" xfId="0" applyNumberFormat="1" applyFont="1" applyBorder="1"/>
    <xf numFmtId="4" fontId="3" fillId="0" borderId="5" xfId="0" applyNumberFormat="1" applyFont="1" applyBorder="1"/>
    <xf numFmtId="0" fontId="5" fillId="0" borderId="0" xfId="0" applyFont="1" applyFill="1" applyBorder="1" applyAlignment="1">
      <alignment horizontal="center" vertical="center"/>
    </xf>
    <xf numFmtId="0" fontId="6" fillId="0" borderId="0" xfId="0" applyFont="1" applyFill="1" applyBorder="1" applyAlignment="1">
      <alignment horizontal="left" vertical="center"/>
    </xf>
    <xf numFmtId="0" fontId="6" fillId="0" borderId="0" xfId="0" applyFont="1" applyFill="1" applyBorder="1" applyAlignment="1">
      <alignment horizontal="center" vertical="center"/>
    </xf>
    <xf numFmtId="9" fontId="5" fillId="0" borderId="0" xfId="0" applyNumberFormat="1" applyFont="1" applyFill="1" applyBorder="1" applyAlignment="1">
      <alignment horizontal="center" vertical="center"/>
    </xf>
    <xf numFmtId="4" fontId="5" fillId="0" borderId="0" xfId="1" applyNumberFormat="1" applyFont="1" applyFill="1" applyBorder="1" applyAlignment="1" applyProtection="1">
      <alignment vertical="center"/>
    </xf>
    <xf numFmtId="4" fontId="5" fillId="0" borderId="0" xfId="0" applyNumberFormat="1" applyFont="1" applyFill="1" applyBorder="1" applyAlignment="1">
      <alignment vertical="center"/>
    </xf>
    <xf numFmtId="0" fontId="3" fillId="0" borderId="0" xfId="0" applyFont="1" applyFill="1" applyBorder="1" applyAlignment="1">
      <alignment vertical="center" wrapText="1"/>
    </xf>
    <xf numFmtId="0" fontId="7" fillId="0" borderId="0" xfId="0" applyFont="1" applyFill="1" applyBorder="1" applyAlignment="1">
      <alignment vertical="center"/>
    </xf>
    <xf numFmtId="3" fontId="7" fillId="0" borderId="1" xfId="0" applyNumberFormat="1" applyFont="1" applyFill="1" applyBorder="1" applyAlignment="1" applyProtection="1">
      <alignment wrapText="1"/>
    </xf>
    <xf numFmtId="0" fontId="7" fillId="0" borderId="0" xfId="0" applyFont="1" applyFill="1" applyBorder="1" applyAlignment="1">
      <alignment vertical="center" wrapText="1"/>
    </xf>
    <xf numFmtId="0" fontId="7" fillId="0" borderId="0" xfId="0" applyFont="1" applyFill="1" applyBorder="1" applyAlignment="1">
      <alignment horizontal="center" vertical="center" wrapText="1"/>
    </xf>
    <xf numFmtId="4" fontId="5" fillId="0" borderId="0" xfId="0" applyNumberFormat="1" applyFont="1" applyFill="1" applyBorder="1" applyAlignment="1">
      <alignment horizontal="center" vertical="center"/>
    </xf>
    <xf numFmtId="0" fontId="7" fillId="0" borderId="1" xfId="0" applyFont="1" applyBorder="1" applyAlignment="1">
      <alignment horizontal="center" vertical="center"/>
    </xf>
    <xf numFmtId="0" fontId="7" fillId="0" borderId="1" xfId="0" applyFont="1" applyBorder="1" applyAlignment="1">
      <alignment vertical="center" wrapText="1"/>
    </xf>
    <xf numFmtId="0" fontId="7" fillId="0" borderId="0" xfId="0" applyFont="1" applyBorder="1" applyAlignment="1">
      <alignment wrapText="1"/>
    </xf>
    <xf numFmtId="4" fontId="10" fillId="0" borderId="0" xfId="0" applyNumberFormat="1" applyFont="1" applyFill="1" applyBorder="1" applyAlignment="1">
      <alignment horizontal="center" vertical="center"/>
    </xf>
    <xf numFmtId="0" fontId="8" fillId="0" borderId="0" xfId="0" applyFont="1" applyAlignment="1">
      <alignment wrapText="1"/>
    </xf>
    <xf numFmtId="4" fontId="10" fillId="0" borderId="0" xfId="0" applyNumberFormat="1" applyFont="1" applyFill="1" applyBorder="1" applyAlignment="1" applyProtection="1">
      <alignment horizontal="center" vertical="center" wrapText="1"/>
    </xf>
    <xf numFmtId="4" fontId="10" fillId="0" borderId="0" xfId="0" applyNumberFormat="1" applyFont="1"/>
    <xf numFmtId="4" fontId="4" fillId="0" borderId="0" xfId="0" applyNumberFormat="1" applyFont="1" applyFill="1" applyBorder="1" applyAlignment="1">
      <alignment horizontal="center" vertical="center"/>
    </xf>
    <xf numFmtId="0" fontId="3" fillId="0" borderId="1" xfId="0" applyFont="1" applyBorder="1" applyAlignment="1">
      <alignment vertical="center"/>
    </xf>
    <xf numFmtId="4" fontId="11" fillId="0" borderId="0" xfId="1" applyNumberFormat="1" applyFont="1" applyFill="1" applyBorder="1" applyAlignment="1" applyProtection="1">
      <alignment horizontal="center" vertical="center"/>
    </xf>
    <xf numFmtId="4" fontId="11" fillId="0" borderId="0" xfId="0" applyNumberFormat="1" applyFont="1" applyFill="1" applyBorder="1" applyAlignment="1">
      <alignment horizontal="center" vertical="center"/>
    </xf>
    <xf numFmtId="4" fontId="4" fillId="0" borderId="0" xfId="1" applyNumberFormat="1" applyFont="1" applyFill="1" applyBorder="1" applyAlignment="1" applyProtection="1">
      <alignment horizontal="center" vertical="center"/>
    </xf>
    <xf numFmtId="0" fontId="3" fillId="0" borderId="9" xfId="0" applyFont="1" applyBorder="1" applyAlignment="1">
      <alignment wrapText="1"/>
    </xf>
    <xf numFmtId="165" fontId="3" fillId="0" borderId="1" xfId="1" applyNumberFormat="1" applyFont="1" applyFill="1" applyBorder="1" applyAlignment="1" applyProtection="1">
      <alignment vertical="center"/>
    </xf>
    <xf numFmtId="0" fontId="9" fillId="0" borderId="0" xfId="0" applyFont="1" applyBorder="1" applyAlignment="1">
      <alignment vertical="center" wrapText="1"/>
    </xf>
    <xf numFmtId="0" fontId="7" fillId="0" borderId="2" xfId="0" applyFont="1" applyFill="1" applyBorder="1" applyAlignment="1">
      <alignment vertical="center"/>
    </xf>
    <xf numFmtId="3" fontId="7" fillId="0" borderId="1" xfId="0" applyNumberFormat="1" applyFont="1" applyFill="1" applyBorder="1" applyAlignment="1" applyProtection="1">
      <alignment vertical="center" wrapText="1"/>
    </xf>
    <xf numFmtId="4" fontId="3" fillId="0" borderId="1" xfId="1" applyNumberFormat="1" applyFont="1" applyFill="1" applyBorder="1" applyAlignment="1" applyProtection="1">
      <alignment vertical="center"/>
    </xf>
    <xf numFmtId="0" fontId="7" fillId="0" borderId="1" xfId="0" applyFont="1" applyBorder="1" applyAlignment="1">
      <alignment horizontal="center" vertical="center" wrapText="1"/>
    </xf>
    <xf numFmtId="4" fontId="10" fillId="0" borderId="0" xfId="0" applyNumberFormat="1" applyFont="1" applyFill="1" applyBorder="1" applyAlignment="1">
      <alignment horizontal="center"/>
    </xf>
    <xf numFmtId="0" fontId="10" fillId="0" borderId="0" xfId="0" applyFont="1"/>
    <xf numFmtId="4" fontId="4" fillId="0" borderId="0" xfId="1" applyNumberFormat="1" applyFont="1" applyFill="1" applyBorder="1" applyAlignment="1" applyProtection="1">
      <alignment horizontal="center"/>
    </xf>
    <xf numFmtId="4" fontId="4" fillId="0" borderId="0" xfId="0" applyNumberFormat="1" applyFont="1" applyFill="1" applyBorder="1" applyAlignment="1">
      <alignment horizontal="center"/>
    </xf>
    <xf numFmtId="0" fontId="8" fillId="0" borderId="0" xfId="0" applyFont="1" applyFill="1" applyBorder="1" applyAlignment="1">
      <alignment horizontal="left" vertical="center" wrapText="1"/>
    </xf>
    <xf numFmtId="0" fontId="8" fillId="2" borderId="1" xfId="0" applyFont="1" applyFill="1" applyBorder="1" applyAlignment="1">
      <alignment horizontal="center" vertical="center"/>
    </xf>
    <xf numFmtId="0" fontId="8" fillId="0" borderId="0" xfId="0" applyFont="1" applyBorder="1"/>
    <xf numFmtId="0" fontId="8" fillId="0" borderId="0" xfId="0" applyFont="1" applyFill="1" applyBorder="1" applyAlignment="1">
      <alignment wrapText="1"/>
    </xf>
    <xf numFmtId="0" fontId="7" fillId="0" borderId="5" xfId="0" applyFont="1" applyBorder="1"/>
    <xf numFmtId="0" fontId="13" fillId="0" borderId="0" xfId="0" applyFont="1" applyAlignment="1">
      <alignment wrapText="1"/>
    </xf>
    <xf numFmtId="4" fontId="8" fillId="2" borderId="1" xfId="0" applyNumberFormat="1" applyFont="1" applyFill="1" applyBorder="1" applyAlignment="1">
      <alignment horizontal="center" vertical="center" wrapText="1"/>
    </xf>
    <xf numFmtId="4" fontId="7" fillId="0" borderId="1" xfId="0" applyNumberFormat="1" applyFont="1" applyFill="1" applyBorder="1" applyAlignment="1">
      <alignment horizontal="right" vertical="center"/>
    </xf>
    <xf numFmtId="4" fontId="3" fillId="0" borderId="0" xfId="0" applyNumberFormat="1" applyFont="1" applyAlignment="1">
      <alignment horizontal="right" vertical="center"/>
    </xf>
    <xf numFmtId="4" fontId="5" fillId="0" borderId="0" xfId="0" applyNumberFormat="1" applyFont="1" applyFill="1" applyBorder="1" applyAlignment="1">
      <alignment horizontal="right" vertical="center"/>
    </xf>
    <xf numFmtId="4" fontId="4" fillId="0" borderId="1" xfId="0" applyNumberFormat="1" applyFont="1" applyFill="1" applyBorder="1" applyAlignment="1">
      <alignment horizontal="right" vertical="center"/>
    </xf>
    <xf numFmtId="4" fontId="11" fillId="0" borderId="0" xfId="0" applyNumberFormat="1" applyFont="1" applyFill="1" applyBorder="1" applyAlignment="1">
      <alignment horizontal="right" vertical="center"/>
    </xf>
    <xf numFmtId="4" fontId="6" fillId="0" borderId="0" xfId="0" applyNumberFormat="1" applyFont="1" applyFill="1" applyBorder="1" applyAlignment="1">
      <alignment horizontal="right" vertical="center"/>
    </xf>
    <xf numFmtId="4" fontId="4" fillId="0" borderId="1" xfId="1" applyNumberFormat="1" applyFont="1" applyFill="1" applyBorder="1" applyAlignment="1" applyProtection="1">
      <alignment horizontal="right" vertical="center"/>
    </xf>
    <xf numFmtId="4" fontId="3" fillId="0" borderId="0" xfId="0" applyNumberFormat="1" applyFont="1" applyBorder="1" applyAlignment="1">
      <alignment horizontal="right" vertical="center"/>
    </xf>
    <xf numFmtId="4" fontId="3" fillId="0" borderId="8" xfId="0" applyNumberFormat="1" applyFont="1" applyBorder="1" applyAlignment="1">
      <alignment horizontal="right" vertical="center"/>
    </xf>
    <xf numFmtId="4" fontId="4" fillId="0" borderId="0" xfId="0" applyNumberFormat="1" applyFont="1" applyFill="1" applyBorder="1" applyAlignment="1">
      <alignment horizontal="right" vertical="center"/>
    </xf>
    <xf numFmtId="4" fontId="4" fillId="0" borderId="7" xfId="0" applyNumberFormat="1" applyFont="1" applyFill="1" applyBorder="1" applyAlignment="1">
      <alignment horizontal="right" vertical="center"/>
    </xf>
    <xf numFmtId="4" fontId="8" fillId="2" borderId="1" xfId="0" applyNumberFormat="1" applyFont="1" applyFill="1" applyBorder="1" applyAlignment="1">
      <alignment horizontal="right" vertical="center" wrapText="1"/>
    </xf>
    <xf numFmtId="0" fontId="8" fillId="2" borderId="2" xfId="0" applyFont="1" applyFill="1" applyBorder="1" applyAlignment="1">
      <alignment horizontal="center" vertical="center"/>
    </xf>
    <xf numFmtId="0" fontId="8" fillId="3" borderId="1" xfId="0" applyFont="1" applyFill="1" applyBorder="1" applyAlignment="1">
      <alignment vertical="center" wrapText="1"/>
    </xf>
    <xf numFmtId="4" fontId="7" fillId="0" borderId="1" xfId="0" applyNumberFormat="1" applyFont="1" applyFill="1" applyBorder="1" applyAlignment="1">
      <alignment horizontal="left" vertical="center" wrapText="1"/>
    </xf>
    <xf numFmtId="0" fontId="8" fillId="2" borderId="1" xfId="0" applyFont="1" applyFill="1" applyBorder="1" applyAlignment="1">
      <alignment vertical="center" wrapText="1"/>
    </xf>
    <xf numFmtId="164" fontId="8" fillId="2" borderId="1" xfId="0" applyNumberFormat="1" applyFont="1" applyFill="1" applyBorder="1" applyAlignment="1">
      <alignment horizontal="center" vertical="center"/>
    </xf>
    <xf numFmtId="4" fontId="8" fillId="2" borderId="1" xfId="1" applyNumberFormat="1" applyFont="1" applyFill="1" applyBorder="1" applyAlignment="1" applyProtection="1">
      <alignment horizontal="center" vertical="center" wrapText="1"/>
    </xf>
    <xf numFmtId="4" fontId="3" fillId="0" borderId="0" xfId="0" applyNumberFormat="1" applyFont="1" applyAlignment="1">
      <alignment horizontal="left" vertical="center" wrapText="1"/>
    </xf>
    <xf numFmtId="4" fontId="5" fillId="0" borderId="0" xfId="0" applyNumberFormat="1" applyFont="1" applyFill="1" applyBorder="1" applyAlignment="1">
      <alignment horizontal="left" vertical="center" wrapText="1"/>
    </xf>
    <xf numFmtId="4" fontId="8" fillId="2" borderId="1" xfId="0" applyNumberFormat="1" applyFont="1" applyFill="1" applyBorder="1" applyAlignment="1">
      <alignment horizontal="left" vertical="center" wrapText="1"/>
    </xf>
    <xf numFmtId="4" fontId="4" fillId="0" borderId="0" xfId="0" applyNumberFormat="1" applyFont="1" applyFill="1" applyBorder="1" applyAlignment="1">
      <alignment horizontal="left" vertical="center" wrapText="1"/>
    </xf>
    <xf numFmtId="4" fontId="11" fillId="0" borderId="0" xfId="0" applyNumberFormat="1" applyFont="1" applyFill="1" applyBorder="1" applyAlignment="1">
      <alignment horizontal="left" vertical="center" wrapText="1"/>
    </xf>
    <xf numFmtId="4" fontId="6" fillId="0" borderId="0" xfId="0" applyNumberFormat="1" applyFont="1" applyFill="1" applyBorder="1" applyAlignment="1">
      <alignment horizontal="left" vertical="center" wrapText="1"/>
    </xf>
    <xf numFmtId="4" fontId="7" fillId="0" borderId="3" xfId="0" applyNumberFormat="1" applyFont="1" applyFill="1" applyBorder="1" applyAlignment="1">
      <alignment horizontal="left" vertical="center" wrapText="1"/>
    </xf>
    <xf numFmtId="4" fontId="4" fillId="0" borderId="1" xfId="0" applyNumberFormat="1" applyFont="1" applyFill="1" applyBorder="1" applyAlignment="1">
      <alignment horizontal="left" vertical="center" wrapText="1"/>
    </xf>
    <xf numFmtId="4" fontId="4" fillId="0" borderId="0" xfId="1" applyNumberFormat="1" applyFont="1" applyFill="1" applyBorder="1" applyAlignment="1" applyProtection="1">
      <alignment horizontal="left" vertical="center" wrapText="1"/>
    </xf>
    <xf numFmtId="4" fontId="3" fillId="0" borderId="0" xfId="0" applyNumberFormat="1" applyFont="1" applyBorder="1" applyAlignment="1">
      <alignment horizontal="left" vertical="center" wrapText="1"/>
    </xf>
    <xf numFmtId="4" fontId="4" fillId="0" borderId="9" xfId="0" applyNumberFormat="1" applyFont="1" applyFill="1" applyBorder="1" applyAlignment="1">
      <alignment horizontal="left" vertical="center" wrapText="1"/>
    </xf>
    <xf numFmtId="0" fontId="5" fillId="0" borderId="2" xfId="0" applyFont="1" applyFill="1" applyBorder="1" applyAlignment="1">
      <alignment horizontal="center" vertical="center"/>
    </xf>
    <xf numFmtId="0" fontId="3" fillId="0" borderId="1" xfId="0" applyFont="1" applyBorder="1" applyAlignment="1">
      <alignment horizontal="left" vertical="center"/>
    </xf>
    <xf numFmtId="0" fontId="7" fillId="0" borderId="0" xfId="0" applyFont="1" applyAlignment="1">
      <alignment horizontal="center" vertical="center"/>
    </xf>
    <xf numFmtId="165" fontId="7" fillId="0" borderId="6" xfId="1" applyNumberFormat="1" applyFont="1" applyFill="1" applyBorder="1" applyAlignment="1" applyProtection="1">
      <alignment horizontal="center" vertical="center"/>
    </xf>
    <xf numFmtId="165" fontId="7" fillId="0" borderId="1" xfId="1" applyNumberFormat="1" applyFont="1" applyFill="1" applyBorder="1" applyAlignment="1" applyProtection="1">
      <alignment horizontal="center" vertical="center"/>
    </xf>
    <xf numFmtId="165" fontId="7" fillId="0" borderId="0" xfId="1" applyNumberFormat="1" applyFont="1" applyFill="1" applyBorder="1" applyAlignment="1" applyProtection="1">
      <alignment horizontal="center" vertical="center"/>
    </xf>
    <xf numFmtId="0" fontId="3" fillId="0" borderId="0" xfId="0" applyFont="1" applyAlignment="1">
      <alignment horizontal="center" vertical="center"/>
    </xf>
    <xf numFmtId="0" fontId="3" fillId="0" borderId="5" xfId="0" applyFont="1" applyBorder="1" applyAlignment="1">
      <alignment horizontal="center" vertical="center"/>
    </xf>
    <xf numFmtId="0" fontId="3" fillId="0" borderId="8" xfId="0" applyFont="1" applyBorder="1" applyAlignment="1">
      <alignment horizontal="center" vertical="center"/>
    </xf>
    <xf numFmtId="0" fontId="3" fillId="0" borderId="0" xfId="0" applyFont="1" applyBorder="1" applyAlignment="1">
      <alignment horizontal="center" vertical="center"/>
    </xf>
    <xf numFmtId="3" fontId="3" fillId="0" borderId="0" xfId="0" applyNumberFormat="1" applyFont="1"/>
    <xf numFmtId="3" fontId="8" fillId="2" borderId="1" xfId="0" applyNumberFormat="1" applyFont="1" applyFill="1" applyBorder="1" applyAlignment="1">
      <alignment horizontal="center" vertical="center" wrapText="1"/>
    </xf>
    <xf numFmtId="3" fontId="7" fillId="0" borderId="1" xfId="0" applyNumberFormat="1" applyFont="1" applyFill="1" applyBorder="1" applyAlignment="1">
      <alignment horizontal="center" vertical="center"/>
    </xf>
    <xf numFmtId="3" fontId="5" fillId="0" borderId="0" xfId="0" applyNumberFormat="1" applyFont="1" applyFill="1" applyBorder="1"/>
    <xf numFmtId="3" fontId="7" fillId="0" borderId="1" xfId="0" applyNumberFormat="1" applyFont="1" applyFill="1" applyBorder="1" applyAlignment="1">
      <alignment horizontal="right" vertical="center"/>
    </xf>
    <xf numFmtId="3" fontId="7" fillId="0" borderId="0" xfId="0" applyNumberFormat="1" applyFont="1" applyAlignment="1">
      <alignment vertical="center"/>
    </xf>
    <xf numFmtId="3" fontId="5" fillId="0" borderId="0" xfId="0" applyNumberFormat="1" applyFont="1" applyFill="1" applyBorder="1" applyAlignment="1">
      <alignment horizontal="center" vertical="center" wrapText="1"/>
    </xf>
    <xf numFmtId="3" fontId="7" fillId="0" borderId="1" xfId="0" applyNumberFormat="1" applyFont="1" applyBorder="1" applyAlignment="1">
      <alignment vertical="center"/>
    </xf>
    <xf numFmtId="3" fontId="3" fillId="0" borderId="5" xfId="0" applyNumberFormat="1" applyFont="1" applyBorder="1"/>
    <xf numFmtId="3" fontId="3" fillId="0" borderId="8" xfId="0" applyNumberFormat="1" applyFont="1" applyBorder="1"/>
    <xf numFmtId="3" fontId="7" fillId="0" borderId="6" xfId="1" applyNumberFormat="1" applyFont="1" applyFill="1" applyBorder="1" applyAlignment="1" applyProtection="1">
      <alignment vertical="center"/>
    </xf>
    <xf numFmtId="3" fontId="7" fillId="0" borderId="1" xfId="1" applyNumberFormat="1" applyFont="1" applyFill="1" applyBorder="1" applyAlignment="1" applyProtection="1">
      <alignment vertical="center"/>
    </xf>
    <xf numFmtId="3" fontId="7" fillId="0" borderId="0" xfId="1" applyNumberFormat="1" applyFont="1" applyFill="1" applyBorder="1" applyAlignment="1" applyProtection="1">
      <alignment vertical="center"/>
    </xf>
    <xf numFmtId="3" fontId="6" fillId="0" borderId="0" xfId="0" applyNumberFormat="1" applyFont="1" applyFill="1" applyBorder="1" applyAlignment="1">
      <alignment horizontal="center" vertical="center" wrapText="1"/>
    </xf>
    <xf numFmtId="3" fontId="7" fillId="0" borderId="0" xfId="0" applyNumberFormat="1" applyFont="1" applyFill="1" applyBorder="1" applyAlignment="1">
      <alignment horizontal="center" vertical="center"/>
    </xf>
    <xf numFmtId="3" fontId="3" fillId="0" borderId="0" xfId="0" applyNumberFormat="1" applyFont="1" applyBorder="1"/>
    <xf numFmtId="4" fontId="8" fillId="0" borderId="1" xfId="1" applyNumberFormat="1" applyFont="1" applyFill="1" applyBorder="1" applyAlignment="1" applyProtection="1">
      <alignment vertical="center"/>
    </xf>
    <xf numFmtId="3" fontId="7" fillId="0" borderId="1" xfId="0" applyNumberFormat="1" applyFont="1" applyBorder="1" applyAlignment="1">
      <alignment horizontal="center" vertical="center"/>
    </xf>
    <xf numFmtId="0" fontId="6" fillId="0" borderId="8" xfId="0" applyFont="1" applyBorder="1"/>
    <xf numFmtId="4" fontId="8" fillId="0" borderId="8" xfId="0" applyNumberFormat="1" applyFont="1" applyBorder="1"/>
    <xf numFmtId="4" fontId="4" fillId="0" borderId="7" xfId="1" applyNumberFormat="1" applyFont="1" applyFill="1" applyBorder="1" applyAlignment="1" applyProtection="1">
      <alignment horizontal="center" vertical="center"/>
    </xf>
    <xf numFmtId="4" fontId="4" fillId="0" borderId="7" xfId="0" applyNumberFormat="1" applyFont="1" applyFill="1" applyBorder="1" applyAlignment="1">
      <alignment horizontal="center" vertical="center"/>
    </xf>
    <xf numFmtId="0" fontId="7" fillId="4" borderId="0" xfId="0" applyFont="1" applyFill="1" applyBorder="1" applyAlignment="1">
      <alignment vertical="center" wrapText="1"/>
    </xf>
    <xf numFmtId="0" fontId="7" fillId="4" borderId="0" xfId="0" applyFont="1" applyFill="1" applyBorder="1" applyAlignment="1">
      <alignment vertical="center"/>
    </xf>
    <xf numFmtId="0" fontId="7" fillId="4" borderId="0" xfId="0" applyFont="1" applyFill="1" applyBorder="1" applyAlignment="1">
      <alignment horizontal="center" vertical="center" wrapText="1"/>
    </xf>
    <xf numFmtId="3" fontId="7" fillId="4" borderId="0" xfId="0" applyNumberFormat="1" applyFont="1" applyFill="1" applyBorder="1" applyAlignment="1">
      <alignment horizontal="center" vertical="center"/>
    </xf>
    <xf numFmtId="4" fontId="10" fillId="4" borderId="0" xfId="0" applyNumberFormat="1" applyFont="1" applyFill="1" applyBorder="1" applyAlignment="1" applyProtection="1">
      <alignment horizontal="center" vertical="center" wrapText="1"/>
    </xf>
    <xf numFmtId="9" fontId="7" fillId="4" borderId="0" xfId="0" applyNumberFormat="1" applyFont="1" applyFill="1" applyBorder="1" applyAlignment="1">
      <alignment horizontal="center" vertical="center"/>
    </xf>
    <xf numFmtId="4" fontId="7" fillId="4" borderId="0" xfId="0" applyNumberFormat="1" applyFont="1" applyFill="1" applyBorder="1" applyAlignment="1">
      <alignment horizontal="center" vertical="center"/>
    </xf>
    <xf numFmtId="4" fontId="7" fillId="4" borderId="0" xfId="1" applyNumberFormat="1" applyFont="1" applyFill="1" applyBorder="1" applyAlignment="1" applyProtection="1">
      <alignment horizontal="center" vertical="center"/>
    </xf>
    <xf numFmtId="4" fontId="7" fillId="4" borderId="0" xfId="0" applyNumberFormat="1" applyFont="1" applyFill="1" applyBorder="1" applyAlignment="1">
      <alignment horizontal="right" vertical="center"/>
    </xf>
    <xf numFmtId="4" fontId="7" fillId="4" borderId="0" xfId="0" applyNumberFormat="1" applyFont="1" applyFill="1" applyBorder="1" applyAlignment="1">
      <alignment horizontal="left" vertical="center" wrapText="1"/>
    </xf>
    <xf numFmtId="3" fontId="3" fillId="0" borderId="1" xfId="0" applyNumberFormat="1" applyFont="1" applyFill="1" applyBorder="1" applyAlignment="1" applyProtection="1">
      <alignment vertical="center" wrapText="1"/>
    </xf>
    <xf numFmtId="3" fontId="7" fillId="0" borderId="1" xfId="0" applyNumberFormat="1" applyFont="1" applyFill="1" applyBorder="1" applyAlignment="1" applyProtection="1">
      <alignment vertical="center" wrapText="1"/>
      <protection locked="0"/>
    </xf>
    <xf numFmtId="0" fontId="16" fillId="0" borderId="0" xfId="0" applyFont="1" applyFill="1" applyBorder="1"/>
    <xf numFmtId="0" fontId="6" fillId="0" borderId="0" xfId="0" applyFont="1" applyFill="1" applyBorder="1"/>
    <xf numFmtId="4" fontId="8" fillId="0" borderId="0" xfId="0" applyNumberFormat="1" applyFont="1" applyFill="1" applyBorder="1" applyAlignment="1">
      <alignment horizontal="center"/>
    </xf>
    <xf numFmtId="4" fontId="8" fillId="0" borderId="1" xfId="0" applyNumberFormat="1" applyFont="1" applyFill="1" applyBorder="1" applyAlignment="1" applyProtection="1">
      <alignment horizontal="right" vertical="center" wrapText="1"/>
    </xf>
    <xf numFmtId="4" fontId="8" fillId="0" borderId="1" xfId="0" applyNumberFormat="1" applyFont="1" applyFill="1" applyBorder="1" applyAlignment="1" applyProtection="1">
      <alignment horizontal="center" vertical="center" wrapText="1"/>
    </xf>
    <xf numFmtId="0" fontId="7" fillId="0" borderId="0" xfId="0" applyFont="1" applyBorder="1" applyAlignment="1">
      <alignment vertical="center" wrapText="1"/>
    </xf>
    <xf numFmtId="4" fontId="8" fillId="0" borderId="0" xfId="0" applyNumberFormat="1" applyFont="1" applyFill="1" applyBorder="1" applyAlignment="1" applyProtection="1">
      <alignment horizontal="center" vertical="center" wrapText="1"/>
    </xf>
    <xf numFmtId="4" fontId="8" fillId="0" borderId="7" xfId="0" applyNumberFormat="1" applyFont="1" applyFill="1" applyBorder="1" applyAlignment="1" applyProtection="1">
      <alignment horizontal="center" vertical="center" wrapText="1"/>
    </xf>
    <xf numFmtId="0" fontId="6" fillId="0" borderId="0" xfId="0" applyFont="1" applyFill="1" applyBorder="1" applyAlignment="1">
      <alignment horizontal="center" vertical="center" wrapText="1"/>
    </xf>
    <xf numFmtId="4" fontId="8" fillId="0" borderId="3" xfId="0" applyNumberFormat="1" applyFont="1" applyFill="1" applyBorder="1" applyAlignment="1" applyProtection="1">
      <alignment horizontal="right" vertical="center" wrapText="1"/>
    </xf>
    <xf numFmtId="4" fontId="8" fillId="0" borderId="5" xfId="0" applyNumberFormat="1" applyFont="1" applyFill="1" applyBorder="1" applyAlignment="1" applyProtection="1">
      <alignment horizontal="center" vertical="center" wrapText="1"/>
    </xf>
    <xf numFmtId="0" fontId="6" fillId="0" borderId="0" xfId="0" applyFont="1"/>
    <xf numFmtId="4" fontId="8" fillId="0" borderId="0" xfId="0" applyNumberFormat="1" applyFont="1"/>
    <xf numFmtId="4" fontId="8" fillId="0" borderId="1" xfId="0" applyNumberFormat="1" applyFont="1" applyBorder="1" applyAlignment="1">
      <alignment vertical="center"/>
    </xf>
    <xf numFmtId="4" fontId="10" fillId="0" borderId="0" xfId="0" applyNumberFormat="1" applyFont="1" applyBorder="1"/>
    <xf numFmtId="4" fontId="8" fillId="0" borderId="6" xfId="1" applyNumberFormat="1" applyFont="1" applyFill="1" applyBorder="1" applyAlignment="1" applyProtection="1">
      <alignment vertical="center"/>
    </xf>
    <xf numFmtId="4" fontId="8" fillId="0" borderId="7" xfId="1" applyNumberFormat="1" applyFont="1" applyFill="1" applyBorder="1" applyAlignment="1" applyProtection="1">
      <alignment vertical="center"/>
    </xf>
    <xf numFmtId="4" fontId="10" fillId="0" borderId="0" xfId="1" applyNumberFormat="1" applyFont="1" applyFill="1" applyBorder="1" applyAlignment="1" applyProtection="1">
      <alignment vertical="center"/>
    </xf>
    <xf numFmtId="165" fontId="3" fillId="0" borderId="0" xfId="1" applyNumberFormat="1" applyFont="1" applyFill="1" applyBorder="1" applyAlignment="1" applyProtection="1">
      <alignment vertical="center"/>
    </xf>
    <xf numFmtId="4" fontId="3" fillId="0" borderId="0" xfId="1" applyNumberFormat="1" applyFont="1" applyFill="1" applyBorder="1" applyAlignment="1" applyProtection="1">
      <alignment vertical="center"/>
    </xf>
    <xf numFmtId="4" fontId="10" fillId="0" borderId="0" xfId="0" applyNumberFormat="1" applyFont="1" applyFill="1" applyBorder="1" applyAlignment="1" applyProtection="1">
      <alignment horizontal="center" vertical="center"/>
    </xf>
    <xf numFmtId="9" fontId="11" fillId="0" borderId="0" xfId="0" applyNumberFormat="1" applyFont="1" applyFill="1" applyBorder="1" applyAlignment="1">
      <alignment horizontal="center" vertical="center"/>
    </xf>
    <xf numFmtId="0" fontId="16" fillId="0" borderId="0" xfId="0" applyFont="1" applyFill="1" applyBorder="1" applyAlignment="1">
      <alignment horizontal="center" vertical="center"/>
    </xf>
    <xf numFmtId="0" fontId="11" fillId="0" borderId="0" xfId="0" applyFont="1"/>
    <xf numFmtId="4" fontId="11" fillId="0" borderId="0" xfId="0" applyNumberFormat="1" applyFont="1"/>
    <xf numFmtId="4" fontId="11" fillId="0" borderId="0" xfId="2" applyNumberFormat="1" applyFont="1" applyFill="1" applyBorder="1" applyAlignment="1">
      <alignment horizontal="center" vertical="center"/>
    </xf>
    <xf numFmtId="4" fontId="11" fillId="0" borderId="0" xfId="2" applyNumberFormat="1" applyFont="1" applyFill="1" applyBorder="1" applyAlignment="1">
      <alignment horizontal="right" vertical="center"/>
    </xf>
    <xf numFmtId="4" fontId="11" fillId="0" borderId="0" xfId="2" applyNumberFormat="1" applyFont="1" applyFill="1" applyBorder="1" applyAlignment="1">
      <alignment horizontal="left" vertical="center" wrapText="1"/>
    </xf>
    <xf numFmtId="4" fontId="11" fillId="0" borderId="0" xfId="0" applyNumberFormat="1" applyFont="1" applyAlignment="1">
      <alignment horizontal="right" vertical="center"/>
    </xf>
    <xf numFmtId="4" fontId="11" fillId="0" borderId="0" xfId="0" applyNumberFormat="1" applyFont="1" applyAlignment="1">
      <alignment horizontal="left" vertical="center" wrapText="1"/>
    </xf>
    <xf numFmtId="0" fontId="18" fillId="0" borderId="1" xfId="4" applyFont="1" applyFill="1" applyBorder="1" applyAlignment="1">
      <alignment vertical="center" wrapText="1"/>
    </xf>
    <xf numFmtId="4" fontId="10" fillId="0" borderId="1" xfId="0" applyNumberFormat="1" applyFont="1" applyBorder="1" applyAlignment="1">
      <alignment vertical="center"/>
    </xf>
    <xf numFmtId="0" fontId="9" fillId="0" borderId="1" xfId="0" applyFont="1" applyFill="1" applyBorder="1" applyAlignment="1">
      <alignment vertical="center" wrapText="1"/>
    </xf>
    <xf numFmtId="0" fontId="7" fillId="0" borderId="2" xfId="0" applyFont="1" applyFill="1" applyBorder="1" applyAlignment="1">
      <alignment horizontal="center" vertical="center"/>
    </xf>
    <xf numFmtId="0" fontId="3" fillId="0" borderId="0" xfId="0" applyFont="1" applyBorder="1" applyAlignment="1">
      <alignment horizontal="left" vertical="center"/>
    </xf>
    <xf numFmtId="3" fontId="7" fillId="0" borderId="1" xfId="0" applyNumberFormat="1" applyFont="1" applyFill="1" applyBorder="1" applyAlignment="1" applyProtection="1">
      <alignment horizontal="left" vertical="center" wrapText="1"/>
    </xf>
    <xf numFmtId="0" fontId="3" fillId="0" borderId="4" xfId="0" applyFont="1" applyBorder="1" applyAlignment="1">
      <alignment horizontal="left" vertical="center"/>
    </xf>
    <xf numFmtId="0" fontId="3" fillId="0" borderId="7" xfId="0" applyFont="1" applyBorder="1" applyAlignment="1">
      <alignment horizontal="left" vertical="center"/>
    </xf>
    <xf numFmtId="9" fontId="3" fillId="0" borderId="0" xfId="0" applyNumberFormat="1" applyFont="1" applyBorder="1"/>
    <xf numFmtId="4" fontId="4" fillId="0" borderId="0" xfId="1" applyNumberFormat="1" applyFont="1" applyFill="1" applyBorder="1" applyAlignment="1" applyProtection="1">
      <alignment vertical="center"/>
    </xf>
    <xf numFmtId="4" fontId="4" fillId="0" borderId="0" xfId="1" applyNumberFormat="1" applyFont="1" applyFill="1" applyBorder="1" applyAlignment="1" applyProtection="1">
      <alignment horizontal="right" vertical="center"/>
    </xf>
  </cellXfs>
  <cellStyles count="14">
    <cellStyle name="Dziesiętny" xfId="1" builtinId="3"/>
    <cellStyle name="Excel Built-in Comma" xfId="12"/>
    <cellStyle name="Excel Built-in Normal" xfId="11"/>
    <cellStyle name="Excel Built-in Percent" xfId="13"/>
    <cellStyle name="Normalny" xfId="0" builtinId="0"/>
    <cellStyle name="Normalny 10" xfId="8"/>
    <cellStyle name="Normalny 2" xfId="6"/>
    <cellStyle name="Normalny 3" xfId="7"/>
    <cellStyle name="Normalny 3 2" xfId="10"/>
    <cellStyle name="Normalny 4" xfId="9"/>
    <cellStyle name="Normalny 8" xfId="5"/>
    <cellStyle name="Normalny_pakiet cewniki" xfId="4"/>
    <cellStyle name="Procentowy" xfId="3" builtinId="5"/>
    <cellStyle name="Walutowy" xfId="2"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79"/>
  <sheetViews>
    <sheetView tabSelected="1" topLeftCell="A35" zoomScale="85" zoomScaleNormal="85" zoomScaleSheetLayoutView="55" workbookViewId="0">
      <selection activeCell="M53" sqref="M53"/>
    </sheetView>
  </sheetViews>
  <sheetFormatPr defaultRowHeight="12.75" x14ac:dyDescent="0.2"/>
  <cols>
    <col min="1" max="1" width="2.85546875" style="1" customWidth="1"/>
    <col min="2" max="2" width="69" style="33" customWidth="1"/>
    <col min="3" max="3" width="31" style="1" customWidth="1"/>
    <col min="4" max="4" width="13.5703125" style="1" customWidth="1"/>
    <col min="5" max="5" width="12.85546875" style="123" customWidth="1"/>
    <col min="6" max="6" width="6.7109375" style="127" customWidth="1"/>
    <col min="7" max="7" width="11.42578125" style="64" customWidth="1"/>
    <col min="8" max="8" width="11.28515625" style="1" customWidth="1"/>
    <col min="9" max="9" width="11.28515625" style="2" customWidth="1"/>
    <col min="10" max="10" width="11.140625" style="2" customWidth="1"/>
    <col min="11" max="11" width="10.42578125" style="2" customWidth="1"/>
    <col min="12" max="12" width="12.7109375" style="89" customWidth="1"/>
    <col min="13" max="13" width="35.7109375" style="106" customWidth="1"/>
    <col min="14" max="14" width="9.42578125" style="3" bestFit="1" customWidth="1"/>
    <col min="15" max="16384" width="9.140625" style="1"/>
  </cols>
  <sheetData>
    <row r="1" spans="1:14" x14ac:dyDescent="0.2">
      <c r="A1" s="1" t="s">
        <v>37</v>
      </c>
    </row>
    <row r="3" spans="1:14" x14ac:dyDescent="0.2">
      <c r="A3" s="4"/>
      <c r="B3" s="83" t="s">
        <v>64</v>
      </c>
    </row>
    <row r="4" spans="1:14" x14ac:dyDescent="0.2">
      <c r="A4" s="4"/>
      <c r="B4" s="83"/>
    </row>
    <row r="5" spans="1:14" x14ac:dyDescent="0.2">
      <c r="A5" s="4"/>
      <c r="B5" s="83" t="s">
        <v>29</v>
      </c>
    </row>
    <row r="6" spans="1:14" x14ac:dyDescent="0.2">
      <c r="A6" s="4"/>
      <c r="B6" s="83"/>
    </row>
    <row r="7" spans="1:14" s="10" customFormat="1" ht="12" x14ac:dyDescent="0.2">
      <c r="A7" s="5"/>
      <c r="B7" s="84" t="s">
        <v>38</v>
      </c>
      <c r="C7" s="161"/>
      <c r="D7" s="161"/>
      <c r="E7" s="46"/>
      <c r="F7" s="130"/>
      <c r="G7" s="77"/>
      <c r="H7" s="6"/>
      <c r="I7" s="6"/>
      <c r="J7" s="7"/>
      <c r="K7" s="8"/>
      <c r="L7" s="90"/>
      <c r="M7" s="107"/>
      <c r="N7" s="9"/>
    </row>
    <row r="8" spans="1:14" s="10" customFormat="1" ht="36" customHeight="1" x14ac:dyDescent="0.2">
      <c r="A8" s="82" t="s">
        <v>0</v>
      </c>
      <c r="B8" s="100" t="s">
        <v>23</v>
      </c>
      <c r="C8" s="103" t="s">
        <v>1</v>
      </c>
      <c r="D8" s="103" t="s">
        <v>53</v>
      </c>
      <c r="E8" s="82" t="s">
        <v>2</v>
      </c>
      <c r="F8" s="128" t="s">
        <v>3</v>
      </c>
      <c r="G8" s="87" t="s">
        <v>25</v>
      </c>
      <c r="H8" s="104" t="s">
        <v>4</v>
      </c>
      <c r="I8" s="87" t="s">
        <v>24</v>
      </c>
      <c r="J8" s="105" t="s">
        <v>5</v>
      </c>
      <c r="K8" s="87" t="s">
        <v>6</v>
      </c>
      <c r="L8" s="99" t="s">
        <v>7</v>
      </c>
      <c r="M8" s="108" t="s">
        <v>16</v>
      </c>
      <c r="N8" s="101" t="s">
        <v>8</v>
      </c>
    </row>
    <row r="9" spans="1:14" s="10" customFormat="1" ht="189.75" customHeight="1" x14ac:dyDescent="0.2">
      <c r="A9" s="73">
        <v>1</v>
      </c>
      <c r="B9" s="59" t="s">
        <v>32</v>
      </c>
      <c r="C9" s="191"/>
      <c r="D9" s="191"/>
      <c r="E9" s="15" t="s">
        <v>11</v>
      </c>
      <c r="F9" s="131">
        <v>50</v>
      </c>
      <c r="G9" s="192"/>
      <c r="H9" s="11"/>
      <c r="I9" s="13">
        <f t="shared" ref="I9:I22" si="0">G9*H9+G9</f>
        <v>0</v>
      </c>
      <c r="J9" s="12">
        <f t="shared" ref="J9:J22" si="1">F9*G9</f>
        <v>0</v>
      </c>
      <c r="K9" s="13">
        <f t="shared" ref="K9:K22" si="2">L9-J9</f>
        <v>0</v>
      </c>
      <c r="L9" s="88">
        <f t="shared" ref="L9:L22" si="3">F9*I9</f>
        <v>0</v>
      </c>
      <c r="M9" s="102" t="s">
        <v>27</v>
      </c>
      <c r="N9" s="193" t="s">
        <v>62</v>
      </c>
    </row>
    <row r="10" spans="1:14" s="10" customFormat="1" ht="240" x14ac:dyDescent="0.2">
      <c r="A10" s="73">
        <v>2</v>
      </c>
      <c r="B10" s="59" t="s">
        <v>18</v>
      </c>
      <c r="C10" s="191"/>
      <c r="D10" s="191"/>
      <c r="E10" s="15" t="s">
        <v>11</v>
      </c>
      <c r="F10" s="131">
        <v>450</v>
      </c>
      <c r="G10" s="192"/>
      <c r="H10" s="11"/>
      <c r="I10" s="13">
        <f t="shared" si="0"/>
        <v>0</v>
      </c>
      <c r="J10" s="12">
        <f t="shared" si="1"/>
        <v>0</v>
      </c>
      <c r="K10" s="13">
        <f t="shared" si="2"/>
        <v>0</v>
      </c>
      <c r="L10" s="88">
        <f t="shared" si="3"/>
        <v>0</v>
      </c>
      <c r="M10" s="102" t="s">
        <v>27</v>
      </c>
      <c r="N10" s="193" t="s">
        <v>62</v>
      </c>
    </row>
    <row r="11" spans="1:14" s="10" customFormat="1" ht="205.5" customHeight="1" x14ac:dyDescent="0.2">
      <c r="A11" s="73">
        <v>3</v>
      </c>
      <c r="B11" s="59" t="s">
        <v>31</v>
      </c>
      <c r="C11" s="191"/>
      <c r="D11" s="191"/>
      <c r="E11" s="15" t="s">
        <v>11</v>
      </c>
      <c r="F11" s="131">
        <v>70</v>
      </c>
      <c r="G11" s="174"/>
      <c r="H11" s="11"/>
      <c r="I11" s="13">
        <f t="shared" si="0"/>
        <v>0</v>
      </c>
      <c r="J11" s="12">
        <f t="shared" si="1"/>
        <v>0</v>
      </c>
      <c r="K11" s="13">
        <f t="shared" si="2"/>
        <v>0</v>
      </c>
      <c r="L11" s="88">
        <f t="shared" si="3"/>
        <v>0</v>
      </c>
      <c r="M11" s="102" t="s">
        <v>28</v>
      </c>
      <c r="N11" s="193" t="s">
        <v>62</v>
      </c>
    </row>
    <row r="12" spans="1:14" s="10" customFormat="1" ht="204" x14ac:dyDescent="0.2">
      <c r="A12" s="73">
        <v>4</v>
      </c>
      <c r="B12" s="59" t="s">
        <v>33</v>
      </c>
      <c r="C12" s="191"/>
      <c r="D12" s="191"/>
      <c r="E12" s="15" t="s">
        <v>11</v>
      </c>
      <c r="F12" s="131">
        <v>400</v>
      </c>
      <c r="G12" s="174"/>
      <c r="H12" s="11"/>
      <c r="I12" s="13">
        <f t="shared" si="0"/>
        <v>0</v>
      </c>
      <c r="J12" s="12">
        <f t="shared" si="1"/>
        <v>0</v>
      </c>
      <c r="K12" s="13">
        <f t="shared" si="2"/>
        <v>0</v>
      </c>
      <c r="L12" s="88">
        <f t="shared" si="3"/>
        <v>0</v>
      </c>
      <c r="M12" s="102" t="s">
        <v>28</v>
      </c>
      <c r="N12" s="193" t="s">
        <v>62</v>
      </c>
    </row>
    <row r="13" spans="1:14" s="10" customFormat="1" ht="276" x14ac:dyDescent="0.2">
      <c r="A13" s="73">
        <v>5</v>
      </c>
      <c r="B13" s="59" t="s">
        <v>34</v>
      </c>
      <c r="C13" s="191"/>
      <c r="D13" s="191"/>
      <c r="E13" s="15" t="s">
        <v>11</v>
      </c>
      <c r="F13" s="131">
        <v>300</v>
      </c>
      <c r="G13" s="174"/>
      <c r="H13" s="11"/>
      <c r="I13" s="13">
        <f t="shared" si="0"/>
        <v>0</v>
      </c>
      <c r="J13" s="12">
        <f t="shared" si="1"/>
        <v>0</v>
      </c>
      <c r="K13" s="13">
        <f t="shared" si="2"/>
        <v>0</v>
      </c>
      <c r="L13" s="88">
        <f t="shared" si="3"/>
        <v>0</v>
      </c>
      <c r="M13" s="102" t="s">
        <v>26</v>
      </c>
      <c r="N13" s="193" t="s">
        <v>62</v>
      </c>
    </row>
    <row r="14" spans="1:14" s="10" customFormat="1" ht="240" x14ac:dyDescent="0.2">
      <c r="A14" s="73">
        <v>6</v>
      </c>
      <c r="B14" s="59" t="s">
        <v>19</v>
      </c>
      <c r="C14" s="191"/>
      <c r="D14" s="191"/>
      <c r="E14" s="15" t="s">
        <v>11</v>
      </c>
      <c r="F14" s="131">
        <v>250</v>
      </c>
      <c r="G14" s="174"/>
      <c r="H14" s="11"/>
      <c r="I14" s="13">
        <f t="shared" si="0"/>
        <v>0</v>
      </c>
      <c r="J14" s="12">
        <f t="shared" si="1"/>
        <v>0</v>
      </c>
      <c r="K14" s="13">
        <f t="shared" si="2"/>
        <v>0</v>
      </c>
      <c r="L14" s="88">
        <f t="shared" si="3"/>
        <v>0</v>
      </c>
      <c r="M14" s="102" t="s">
        <v>28</v>
      </c>
      <c r="N14" s="193" t="s">
        <v>62</v>
      </c>
    </row>
    <row r="15" spans="1:14" s="10" customFormat="1" ht="204" x14ac:dyDescent="0.2">
      <c r="A15" s="73">
        <v>7</v>
      </c>
      <c r="B15" s="59" t="s">
        <v>20</v>
      </c>
      <c r="C15" s="191"/>
      <c r="D15" s="191"/>
      <c r="E15" s="15" t="s">
        <v>11</v>
      </c>
      <c r="F15" s="131">
        <v>500</v>
      </c>
      <c r="G15" s="174"/>
      <c r="H15" s="11"/>
      <c r="I15" s="13">
        <f t="shared" si="0"/>
        <v>0</v>
      </c>
      <c r="J15" s="12">
        <f t="shared" si="1"/>
        <v>0</v>
      </c>
      <c r="K15" s="13">
        <f t="shared" si="2"/>
        <v>0</v>
      </c>
      <c r="L15" s="88">
        <f t="shared" si="3"/>
        <v>0</v>
      </c>
      <c r="M15" s="102" t="s">
        <v>28</v>
      </c>
      <c r="N15" s="193" t="s">
        <v>62</v>
      </c>
    </row>
    <row r="16" spans="1:14" s="10" customFormat="1" ht="216" x14ac:dyDescent="0.2">
      <c r="A16" s="73">
        <v>8</v>
      </c>
      <c r="B16" s="59" t="s">
        <v>21</v>
      </c>
      <c r="C16" s="191"/>
      <c r="D16" s="191"/>
      <c r="E16" s="15" t="s">
        <v>11</v>
      </c>
      <c r="F16" s="131">
        <v>400</v>
      </c>
      <c r="G16" s="174"/>
      <c r="H16" s="11"/>
      <c r="I16" s="13">
        <f t="shared" si="0"/>
        <v>0</v>
      </c>
      <c r="J16" s="12">
        <f t="shared" si="1"/>
        <v>0</v>
      </c>
      <c r="K16" s="13">
        <f t="shared" si="2"/>
        <v>0</v>
      </c>
      <c r="L16" s="88">
        <f t="shared" si="3"/>
        <v>0</v>
      </c>
      <c r="M16" s="102" t="s">
        <v>26</v>
      </c>
      <c r="N16" s="193" t="s">
        <v>62</v>
      </c>
    </row>
    <row r="17" spans="1:14" s="10" customFormat="1" ht="264" x14ac:dyDescent="0.2">
      <c r="A17" s="73">
        <v>9</v>
      </c>
      <c r="B17" s="59" t="s">
        <v>35</v>
      </c>
      <c r="C17" s="191"/>
      <c r="D17" s="191"/>
      <c r="E17" s="15" t="s">
        <v>11</v>
      </c>
      <c r="F17" s="131">
        <v>900</v>
      </c>
      <c r="G17" s="174"/>
      <c r="H17" s="11"/>
      <c r="I17" s="13">
        <f t="shared" si="0"/>
        <v>0</v>
      </c>
      <c r="J17" s="12">
        <f t="shared" si="1"/>
        <v>0</v>
      </c>
      <c r="K17" s="13">
        <f t="shared" si="2"/>
        <v>0</v>
      </c>
      <c r="L17" s="88">
        <f t="shared" si="3"/>
        <v>0</v>
      </c>
      <c r="M17" s="102" t="s">
        <v>26</v>
      </c>
      <c r="N17" s="193" t="s">
        <v>62</v>
      </c>
    </row>
    <row r="18" spans="1:14" s="10" customFormat="1" ht="72" x14ac:dyDescent="0.2">
      <c r="A18" s="73">
        <v>10</v>
      </c>
      <c r="B18" s="59" t="s">
        <v>22</v>
      </c>
      <c r="C18" s="191"/>
      <c r="D18" s="191"/>
      <c r="E18" s="15" t="s">
        <v>11</v>
      </c>
      <c r="F18" s="131">
        <v>200</v>
      </c>
      <c r="G18" s="174"/>
      <c r="H18" s="11"/>
      <c r="I18" s="13">
        <f t="shared" ref="I18:I21" si="4">G18*H18+G18</f>
        <v>0</v>
      </c>
      <c r="J18" s="12">
        <f t="shared" ref="J18:J21" si="5">F18*G18</f>
        <v>0</v>
      </c>
      <c r="K18" s="13">
        <f t="shared" ref="K18:K21" si="6">L18-J18</f>
        <v>0</v>
      </c>
      <c r="L18" s="88">
        <f t="shared" ref="L18:L21" si="7">F18*I18</f>
        <v>0</v>
      </c>
      <c r="M18" s="102"/>
      <c r="N18" s="193" t="s">
        <v>62</v>
      </c>
    </row>
    <row r="19" spans="1:14" s="10" customFormat="1" ht="222.75" customHeight="1" x14ac:dyDescent="0.2">
      <c r="A19" s="73">
        <v>11</v>
      </c>
      <c r="B19" s="59" t="s">
        <v>61</v>
      </c>
      <c r="C19" s="191"/>
      <c r="D19" s="191"/>
      <c r="E19" s="15" t="s">
        <v>11</v>
      </c>
      <c r="F19" s="131">
        <v>550</v>
      </c>
      <c r="G19" s="174"/>
      <c r="H19" s="11"/>
      <c r="I19" s="13">
        <f t="shared" si="4"/>
        <v>0</v>
      </c>
      <c r="J19" s="12">
        <f t="shared" si="5"/>
        <v>0</v>
      </c>
      <c r="K19" s="13">
        <f t="shared" si="6"/>
        <v>0</v>
      </c>
      <c r="L19" s="88">
        <f t="shared" si="7"/>
        <v>0</v>
      </c>
      <c r="M19" s="102" t="s">
        <v>26</v>
      </c>
      <c r="N19" s="193" t="s">
        <v>62</v>
      </c>
    </row>
    <row r="20" spans="1:14" s="10" customFormat="1" ht="227.25" customHeight="1" x14ac:dyDescent="0.2">
      <c r="A20" s="73">
        <v>12</v>
      </c>
      <c r="B20" s="59" t="s">
        <v>36</v>
      </c>
      <c r="C20" s="191"/>
      <c r="D20" s="191"/>
      <c r="E20" s="15" t="s">
        <v>11</v>
      </c>
      <c r="F20" s="131">
        <v>50</v>
      </c>
      <c r="G20" s="174"/>
      <c r="H20" s="11"/>
      <c r="I20" s="13">
        <f t="shared" si="4"/>
        <v>0</v>
      </c>
      <c r="J20" s="12">
        <f t="shared" si="5"/>
        <v>0</v>
      </c>
      <c r="K20" s="13">
        <f t="shared" si="6"/>
        <v>0</v>
      </c>
      <c r="L20" s="88">
        <f t="shared" si="7"/>
        <v>0</v>
      </c>
      <c r="M20" s="102" t="s">
        <v>26</v>
      </c>
      <c r="N20" s="193" t="s">
        <v>62</v>
      </c>
    </row>
    <row r="21" spans="1:14" s="10" customFormat="1" ht="207" customHeight="1" x14ac:dyDescent="0.2">
      <c r="A21" s="73">
        <v>13</v>
      </c>
      <c r="B21" s="59" t="s">
        <v>63</v>
      </c>
      <c r="C21" s="191"/>
      <c r="D21" s="191"/>
      <c r="E21" s="15" t="s">
        <v>11</v>
      </c>
      <c r="F21" s="131">
        <v>200</v>
      </c>
      <c r="G21" s="174"/>
      <c r="H21" s="11"/>
      <c r="I21" s="13">
        <f t="shared" si="4"/>
        <v>0</v>
      </c>
      <c r="J21" s="12">
        <f t="shared" si="5"/>
        <v>0</v>
      </c>
      <c r="K21" s="13">
        <f t="shared" si="6"/>
        <v>0</v>
      </c>
      <c r="L21" s="88">
        <f t="shared" si="7"/>
        <v>0</v>
      </c>
      <c r="M21" s="102" t="s">
        <v>26</v>
      </c>
      <c r="N21" s="193" t="s">
        <v>62</v>
      </c>
    </row>
    <row r="22" spans="1:14" s="10" customFormat="1" ht="60" x14ac:dyDescent="0.2">
      <c r="A22" s="73">
        <v>14</v>
      </c>
      <c r="B22" s="74" t="s">
        <v>30</v>
      </c>
      <c r="C22" s="191"/>
      <c r="D22" s="191"/>
      <c r="E22" s="15" t="s">
        <v>11</v>
      </c>
      <c r="F22" s="131">
        <v>200</v>
      </c>
      <c r="G22" s="174"/>
      <c r="H22" s="11"/>
      <c r="I22" s="13">
        <f t="shared" si="0"/>
        <v>0</v>
      </c>
      <c r="J22" s="12">
        <f t="shared" si="1"/>
        <v>0</v>
      </c>
      <c r="K22" s="13">
        <f t="shared" si="2"/>
        <v>0</v>
      </c>
      <c r="L22" s="88">
        <f t="shared" si="3"/>
        <v>0</v>
      </c>
      <c r="M22" s="102"/>
      <c r="N22" s="193" t="s">
        <v>62</v>
      </c>
    </row>
    <row r="23" spans="1:14" x14ac:dyDescent="0.2">
      <c r="A23" s="24"/>
      <c r="B23" s="24"/>
      <c r="C23" s="24"/>
      <c r="D23" s="24"/>
      <c r="E23" s="119"/>
      <c r="F23" s="132"/>
      <c r="G23" s="165" t="s">
        <v>10</v>
      </c>
      <c r="H23" s="25"/>
      <c r="I23" s="25"/>
      <c r="J23" s="26">
        <f>SUM(J9:J22)</f>
        <v>0</v>
      </c>
      <c r="K23" s="27">
        <f>SUM(K9:K22)</f>
        <v>0</v>
      </c>
      <c r="L23" s="91">
        <f>SUM(L9:L22)</f>
        <v>0</v>
      </c>
      <c r="M23" s="113"/>
      <c r="N23" s="59"/>
    </row>
    <row r="24" spans="1:14" x14ac:dyDescent="0.2">
      <c r="A24" s="24"/>
      <c r="B24" s="24"/>
      <c r="C24" s="24"/>
      <c r="D24" s="24"/>
      <c r="E24" s="119"/>
      <c r="F24" s="132"/>
      <c r="G24" s="63"/>
      <c r="H24" s="25"/>
      <c r="I24" s="25"/>
      <c r="J24" s="67"/>
      <c r="K24" s="68"/>
      <c r="L24" s="92"/>
      <c r="M24" s="110"/>
      <c r="N24" s="72"/>
    </row>
    <row r="25" spans="1:14" x14ac:dyDescent="0.2">
      <c r="A25" s="5"/>
      <c r="B25" s="84" t="s">
        <v>41</v>
      </c>
      <c r="C25" s="162"/>
      <c r="D25" s="162"/>
      <c r="E25" s="46"/>
      <c r="F25" s="130"/>
      <c r="G25" s="163"/>
      <c r="H25" s="6"/>
      <c r="I25" s="6"/>
      <c r="J25" s="7"/>
      <c r="K25" s="8"/>
      <c r="L25" s="90"/>
      <c r="M25" s="107"/>
      <c r="N25" s="9"/>
    </row>
    <row r="26" spans="1:14" ht="36" x14ac:dyDescent="0.2">
      <c r="A26" s="82" t="s">
        <v>0</v>
      </c>
      <c r="B26" s="100" t="s">
        <v>23</v>
      </c>
      <c r="C26" s="103" t="s">
        <v>1</v>
      </c>
      <c r="D26" s="103" t="s">
        <v>53</v>
      </c>
      <c r="E26" s="82" t="s">
        <v>2</v>
      </c>
      <c r="F26" s="128" t="s">
        <v>3</v>
      </c>
      <c r="G26" s="87" t="s">
        <v>25</v>
      </c>
      <c r="H26" s="104" t="s">
        <v>4</v>
      </c>
      <c r="I26" s="87" t="s">
        <v>24</v>
      </c>
      <c r="J26" s="105" t="s">
        <v>5</v>
      </c>
      <c r="K26" s="87" t="s">
        <v>6</v>
      </c>
      <c r="L26" s="99" t="s">
        <v>7</v>
      </c>
      <c r="M26" s="108" t="s">
        <v>16</v>
      </c>
      <c r="N26" s="101" t="s">
        <v>8</v>
      </c>
    </row>
    <row r="27" spans="1:14" ht="117" customHeight="1" x14ac:dyDescent="0.2">
      <c r="A27" s="73">
        <v>1</v>
      </c>
      <c r="B27" s="74" t="s">
        <v>39</v>
      </c>
      <c r="C27" s="159"/>
      <c r="D27" s="159"/>
      <c r="E27" s="15" t="s">
        <v>9</v>
      </c>
      <c r="F27" s="131">
        <v>200</v>
      </c>
      <c r="G27" s="164"/>
      <c r="H27" s="11"/>
      <c r="I27" s="13">
        <f t="shared" ref="I27" si="8">G27*H27+G27</f>
        <v>0</v>
      </c>
      <c r="J27" s="12">
        <f t="shared" ref="J27" si="9">F27*G27</f>
        <v>0</v>
      </c>
      <c r="K27" s="13">
        <f t="shared" ref="K27" si="10">L27-J27</f>
        <v>0</v>
      </c>
      <c r="L27" s="88">
        <f t="shared" ref="L27" si="11">F27*I27</f>
        <v>0</v>
      </c>
      <c r="M27" s="14" t="s">
        <v>40</v>
      </c>
      <c r="N27" s="36" t="s">
        <v>17</v>
      </c>
    </row>
    <row r="28" spans="1:14" x14ac:dyDescent="0.2">
      <c r="A28" s="24"/>
      <c r="B28" s="24"/>
      <c r="C28" s="24"/>
      <c r="D28" s="24"/>
      <c r="E28" s="119"/>
      <c r="F28" s="132"/>
      <c r="G28" s="165" t="s">
        <v>10</v>
      </c>
      <c r="H28" s="25"/>
      <c r="I28" s="25"/>
      <c r="J28" s="26">
        <f>SUM(J27:J27)</f>
        <v>0</v>
      </c>
      <c r="K28" s="27">
        <f>SUM(K27:K27)</f>
        <v>0</v>
      </c>
      <c r="L28" s="91">
        <f>SUM(L27:L27)</f>
        <v>0</v>
      </c>
      <c r="M28" s="109"/>
      <c r="N28" s="166"/>
    </row>
    <row r="29" spans="1:14" x14ac:dyDescent="0.2">
      <c r="A29" s="24"/>
      <c r="B29" s="24"/>
      <c r="C29" s="24"/>
      <c r="D29" s="24"/>
      <c r="E29" s="119"/>
      <c r="F29" s="132"/>
      <c r="G29" s="167"/>
      <c r="H29" s="25"/>
      <c r="I29" s="25"/>
      <c r="J29" s="69"/>
      <c r="K29" s="65"/>
      <c r="L29" s="97"/>
      <c r="M29" s="109"/>
      <c r="N29" s="166"/>
    </row>
    <row r="30" spans="1:14" x14ac:dyDescent="0.2">
      <c r="A30" s="5"/>
      <c r="B30" s="84" t="s">
        <v>42</v>
      </c>
      <c r="C30" s="162"/>
      <c r="D30" s="162"/>
      <c r="E30" s="23"/>
      <c r="F30" s="133"/>
      <c r="G30" s="163"/>
      <c r="H30" s="6"/>
      <c r="I30" s="6"/>
      <c r="J30" s="7"/>
      <c r="K30" s="8"/>
      <c r="L30" s="90"/>
      <c r="M30" s="107"/>
      <c r="N30" s="16"/>
    </row>
    <row r="31" spans="1:14" ht="36" x14ac:dyDescent="0.2">
      <c r="A31" s="82" t="s">
        <v>0</v>
      </c>
      <c r="B31" s="100" t="s">
        <v>23</v>
      </c>
      <c r="C31" s="103" t="s">
        <v>1</v>
      </c>
      <c r="D31" s="103" t="s">
        <v>53</v>
      </c>
      <c r="E31" s="82" t="s">
        <v>2</v>
      </c>
      <c r="F31" s="128" t="s">
        <v>3</v>
      </c>
      <c r="G31" s="87" t="s">
        <v>25</v>
      </c>
      <c r="H31" s="104" t="s">
        <v>4</v>
      </c>
      <c r="I31" s="87" t="s">
        <v>24</v>
      </c>
      <c r="J31" s="105" t="s">
        <v>5</v>
      </c>
      <c r="K31" s="87" t="s">
        <v>6</v>
      </c>
      <c r="L31" s="99" t="s">
        <v>7</v>
      </c>
      <c r="M31" s="108" t="s">
        <v>16</v>
      </c>
      <c r="N31" s="101" t="s">
        <v>8</v>
      </c>
    </row>
    <row r="32" spans="1:14" ht="84" x14ac:dyDescent="0.2">
      <c r="A32" s="117">
        <v>1</v>
      </c>
      <c r="B32" s="28" t="s">
        <v>43</v>
      </c>
      <c r="C32" s="159"/>
      <c r="D32" s="159"/>
      <c r="E32" s="31" t="s">
        <v>11</v>
      </c>
      <c r="F32" s="129">
        <v>300</v>
      </c>
      <c r="G32" s="164"/>
      <c r="H32" s="11"/>
      <c r="I32" s="13">
        <f t="shared" ref="I32" si="12">G32*H32+G32</f>
        <v>0</v>
      </c>
      <c r="J32" s="12">
        <f t="shared" ref="J32" si="13">F32*G32</f>
        <v>0</v>
      </c>
      <c r="K32" s="13">
        <f t="shared" ref="K32" si="14">L32-J32</f>
        <v>0</v>
      </c>
      <c r="L32" s="88">
        <f t="shared" ref="L32" si="15">F32*I32</f>
        <v>0</v>
      </c>
      <c r="M32" s="102" t="s">
        <v>65</v>
      </c>
      <c r="N32" s="31" t="s">
        <v>17</v>
      </c>
    </row>
    <row r="33" spans="1:14" ht="84" x14ac:dyDescent="0.2">
      <c r="A33" s="117">
        <v>2</v>
      </c>
      <c r="B33" s="28" t="s">
        <v>44</v>
      </c>
      <c r="C33" s="159"/>
      <c r="D33" s="159"/>
      <c r="E33" s="31" t="s">
        <v>11</v>
      </c>
      <c r="F33" s="129">
        <v>300</v>
      </c>
      <c r="G33" s="164"/>
      <c r="H33" s="11"/>
      <c r="I33" s="13">
        <f t="shared" ref="I33:I37" si="16">G33*H33+G33</f>
        <v>0</v>
      </c>
      <c r="J33" s="12">
        <f t="shared" ref="J33:J37" si="17">F33*G33</f>
        <v>0</v>
      </c>
      <c r="K33" s="13">
        <f t="shared" ref="K33:K37" si="18">L33-J33</f>
        <v>0</v>
      </c>
      <c r="L33" s="88">
        <f t="shared" ref="L33:L37" si="19">F33*I33</f>
        <v>0</v>
      </c>
      <c r="M33" s="102" t="s">
        <v>65</v>
      </c>
      <c r="N33" s="31" t="s">
        <v>17</v>
      </c>
    </row>
    <row r="34" spans="1:14" ht="84" x14ac:dyDescent="0.2">
      <c r="A34" s="117">
        <v>3</v>
      </c>
      <c r="B34" s="28" t="s">
        <v>45</v>
      </c>
      <c r="C34" s="159"/>
      <c r="D34" s="159"/>
      <c r="E34" s="31" t="s">
        <v>11</v>
      </c>
      <c r="F34" s="129">
        <v>1000</v>
      </c>
      <c r="G34" s="164"/>
      <c r="H34" s="11"/>
      <c r="I34" s="13">
        <f t="shared" si="16"/>
        <v>0</v>
      </c>
      <c r="J34" s="12">
        <f t="shared" si="17"/>
        <v>0</v>
      </c>
      <c r="K34" s="13">
        <f t="shared" si="18"/>
        <v>0</v>
      </c>
      <c r="L34" s="88">
        <f t="shared" si="19"/>
        <v>0</v>
      </c>
      <c r="M34" s="102" t="s">
        <v>65</v>
      </c>
      <c r="N34" s="31" t="s">
        <v>17</v>
      </c>
    </row>
    <row r="35" spans="1:14" ht="84" x14ac:dyDescent="0.2">
      <c r="A35" s="117">
        <v>4</v>
      </c>
      <c r="B35" s="28" t="s">
        <v>46</v>
      </c>
      <c r="C35" s="159"/>
      <c r="D35" s="159"/>
      <c r="E35" s="31" t="s">
        <v>11</v>
      </c>
      <c r="F35" s="129">
        <v>1000</v>
      </c>
      <c r="G35" s="164"/>
      <c r="H35" s="11"/>
      <c r="I35" s="13">
        <f t="shared" si="16"/>
        <v>0</v>
      </c>
      <c r="J35" s="12">
        <f t="shared" si="17"/>
        <v>0</v>
      </c>
      <c r="K35" s="13">
        <f t="shared" si="18"/>
        <v>0</v>
      </c>
      <c r="L35" s="88">
        <f t="shared" si="19"/>
        <v>0</v>
      </c>
      <c r="M35" s="102" t="s">
        <v>65</v>
      </c>
      <c r="N35" s="31" t="s">
        <v>17</v>
      </c>
    </row>
    <row r="36" spans="1:14" ht="72" x14ac:dyDescent="0.2">
      <c r="A36" s="117">
        <v>5</v>
      </c>
      <c r="B36" s="28" t="s">
        <v>47</v>
      </c>
      <c r="C36" s="159"/>
      <c r="D36" s="159"/>
      <c r="E36" s="31" t="s">
        <v>11</v>
      </c>
      <c r="F36" s="129">
        <v>200</v>
      </c>
      <c r="G36" s="164"/>
      <c r="H36" s="11"/>
      <c r="I36" s="13">
        <f t="shared" si="16"/>
        <v>0</v>
      </c>
      <c r="J36" s="12">
        <f t="shared" si="17"/>
        <v>0</v>
      </c>
      <c r="K36" s="13">
        <f t="shared" si="18"/>
        <v>0</v>
      </c>
      <c r="L36" s="88">
        <f t="shared" si="19"/>
        <v>0</v>
      </c>
      <c r="M36" s="102" t="s">
        <v>65</v>
      </c>
      <c r="N36" s="31" t="s">
        <v>17</v>
      </c>
    </row>
    <row r="37" spans="1:14" ht="96" x14ac:dyDescent="0.2">
      <c r="A37" s="117">
        <v>6</v>
      </c>
      <c r="B37" s="28" t="s">
        <v>48</v>
      </c>
      <c r="C37" s="159"/>
      <c r="D37" s="159"/>
      <c r="E37" s="31" t="s">
        <v>11</v>
      </c>
      <c r="F37" s="129">
        <v>500</v>
      </c>
      <c r="G37" s="164"/>
      <c r="H37" s="11"/>
      <c r="I37" s="13">
        <f t="shared" si="16"/>
        <v>0</v>
      </c>
      <c r="J37" s="12">
        <f t="shared" si="17"/>
        <v>0</v>
      </c>
      <c r="K37" s="13">
        <f t="shared" si="18"/>
        <v>0</v>
      </c>
      <c r="L37" s="88">
        <f t="shared" si="19"/>
        <v>0</v>
      </c>
      <c r="M37" s="102" t="s">
        <v>65</v>
      </c>
      <c r="N37" s="31" t="s">
        <v>17</v>
      </c>
    </row>
    <row r="38" spans="1:14" x14ac:dyDescent="0.2">
      <c r="E38" s="119"/>
      <c r="F38" s="132"/>
      <c r="G38" s="168" t="s">
        <v>10</v>
      </c>
      <c r="H38" s="25"/>
      <c r="I38" s="25"/>
      <c r="J38" s="147">
        <f>SUM(J32:J37)</f>
        <v>0</v>
      </c>
      <c r="K38" s="148">
        <f>SUM(K32:K37)</f>
        <v>0</v>
      </c>
      <c r="L38" s="98">
        <f>SUM(L32:L37)</f>
        <v>0</v>
      </c>
      <c r="M38" s="109"/>
      <c r="N38" s="22"/>
    </row>
    <row r="39" spans="1:14" x14ac:dyDescent="0.2">
      <c r="G39" s="63"/>
      <c r="H39" s="19"/>
      <c r="I39" s="19"/>
      <c r="J39" s="20"/>
      <c r="K39" s="21"/>
      <c r="L39" s="93"/>
      <c r="M39" s="111"/>
      <c r="N39" s="22"/>
    </row>
    <row r="40" spans="1:14" x14ac:dyDescent="0.2">
      <c r="A40" s="5"/>
      <c r="B40" s="84" t="s">
        <v>57</v>
      </c>
      <c r="C40" s="169"/>
      <c r="D40" s="169"/>
      <c r="E40" s="23"/>
      <c r="F40" s="133"/>
      <c r="G40" s="163"/>
      <c r="H40" s="6"/>
      <c r="I40" s="6"/>
      <c r="J40" s="7"/>
      <c r="K40" s="8"/>
      <c r="L40" s="90"/>
      <c r="M40" s="107"/>
      <c r="N40" s="16"/>
    </row>
    <row r="41" spans="1:14" ht="36" x14ac:dyDescent="0.2">
      <c r="A41" s="82" t="s">
        <v>0</v>
      </c>
      <c r="B41" s="100" t="s">
        <v>23</v>
      </c>
      <c r="C41" s="103" t="s">
        <v>1</v>
      </c>
      <c r="D41" s="103" t="s">
        <v>53</v>
      </c>
      <c r="E41" s="82" t="s">
        <v>2</v>
      </c>
      <c r="F41" s="128" t="s">
        <v>3</v>
      </c>
      <c r="G41" s="87" t="s">
        <v>25</v>
      </c>
      <c r="H41" s="104" t="s">
        <v>4</v>
      </c>
      <c r="I41" s="87" t="s">
        <v>24</v>
      </c>
      <c r="J41" s="105" t="s">
        <v>5</v>
      </c>
      <c r="K41" s="87" t="s">
        <v>6</v>
      </c>
      <c r="L41" s="99" t="s">
        <v>7</v>
      </c>
      <c r="M41" s="108" t="s">
        <v>16</v>
      </c>
      <c r="N41" s="101" t="s">
        <v>8</v>
      </c>
    </row>
    <row r="42" spans="1:14" ht="108" x14ac:dyDescent="0.2">
      <c r="A42" s="194">
        <v>1</v>
      </c>
      <c r="B42" s="28" t="s">
        <v>66</v>
      </c>
      <c r="C42" s="159"/>
      <c r="D42" s="159"/>
      <c r="E42" s="15" t="s">
        <v>9</v>
      </c>
      <c r="F42" s="144">
        <v>500</v>
      </c>
      <c r="G42" s="170"/>
      <c r="H42" s="29"/>
      <c r="I42" s="13">
        <f t="shared" ref="I42" si="20">G42*H42+G42</f>
        <v>0</v>
      </c>
      <c r="J42" s="12">
        <f t="shared" ref="J42" si="21">F42*G42</f>
        <v>0</v>
      </c>
      <c r="K42" s="13">
        <f t="shared" ref="K42" si="22">L42-J42</f>
        <v>0</v>
      </c>
      <c r="L42" s="88">
        <f t="shared" ref="L42" si="23">F42*I42</f>
        <v>0</v>
      </c>
      <c r="M42" s="112" t="s">
        <v>67</v>
      </c>
      <c r="N42" s="30" t="s">
        <v>17</v>
      </c>
    </row>
    <row r="43" spans="1:14" x14ac:dyDescent="0.2">
      <c r="G43" s="165" t="s">
        <v>10</v>
      </c>
      <c r="H43" s="25"/>
      <c r="I43" s="25"/>
      <c r="J43" s="17">
        <f>SUM(J42:J42)</f>
        <v>0</v>
      </c>
      <c r="K43" s="18">
        <f>SUM(K42:K42)</f>
        <v>0</v>
      </c>
      <c r="L43" s="91">
        <f>SUM(L42:L42)</f>
        <v>0</v>
      </c>
      <c r="M43" s="109"/>
      <c r="N43" s="22"/>
    </row>
    <row r="44" spans="1:14" x14ac:dyDescent="0.2">
      <c r="G44" s="167"/>
      <c r="H44" s="25"/>
      <c r="I44" s="25"/>
      <c r="J44" s="79"/>
      <c r="K44" s="80"/>
      <c r="L44" s="97"/>
      <c r="M44" s="109"/>
      <c r="N44" s="22"/>
    </row>
    <row r="45" spans="1:14" x14ac:dyDescent="0.2">
      <c r="B45" s="84" t="s">
        <v>58</v>
      </c>
      <c r="C45" s="172"/>
      <c r="D45" s="172"/>
      <c r="G45" s="173"/>
    </row>
    <row r="46" spans="1:14" ht="36" x14ac:dyDescent="0.2">
      <c r="A46" s="82" t="s">
        <v>0</v>
      </c>
      <c r="B46" s="100" t="s">
        <v>23</v>
      </c>
      <c r="C46" s="103" t="s">
        <v>1</v>
      </c>
      <c r="D46" s="103" t="s">
        <v>53</v>
      </c>
      <c r="E46" s="82" t="s">
        <v>2</v>
      </c>
      <c r="F46" s="128" t="s">
        <v>3</v>
      </c>
      <c r="G46" s="87" t="s">
        <v>25</v>
      </c>
      <c r="H46" s="104" t="s">
        <v>4</v>
      </c>
      <c r="I46" s="87" t="s">
        <v>24</v>
      </c>
      <c r="J46" s="105" t="s">
        <v>5</v>
      </c>
      <c r="K46" s="87" t="s">
        <v>6</v>
      </c>
      <c r="L46" s="99" t="s">
        <v>7</v>
      </c>
      <c r="M46" s="108" t="s">
        <v>16</v>
      </c>
      <c r="N46" s="101" t="s">
        <v>8</v>
      </c>
    </row>
    <row r="47" spans="1:14" ht="122.25" customHeight="1" x14ac:dyDescent="0.2">
      <c r="A47" s="37">
        <v>1</v>
      </c>
      <c r="B47" s="160" t="s">
        <v>76</v>
      </c>
      <c r="C47" s="59"/>
      <c r="D47" s="59"/>
      <c r="E47" s="58" t="s">
        <v>9</v>
      </c>
      <c r="F47" s="134">
        <v>4000</v>
      </c>
      <c r="G47" s="174"/>
      <c r="H47" s="32"/>
      <c r="I47" s="13">
        <f t="shared" ref="I47" si="24">G47*H47+G47</f>
        <v>0</v>
      </c>
      <c r="J47" s="12">
        <f t="shared" ref="J47" si="25">F47*G47</f>
        <v>0</v>
      </c>
      <c r="K47" s="13">
        <f t="shared" ref="K47" si="26">L47-J47</f>
        <v>0</v>
      </c>
      <c r="L47" s="88">
        <f t="shared" ref="L47" si="27">F47*I47</f>
        <v>0</v>
      </c>
      <c r="M47" s="112" t="s">
        <v>78</v>
      </c>
      <c r="N47" s="31" t="s">
        <v>17</v>
      </c>
    </row>
    <row r="48" spans="1:14" ht="122.25" customHeight="1" x14ac:dyDescent="0.2">
      <c r="A48" s="37">
        <v>2</v>
      </c>
      <c r="B48" s="160" t="s">
        <v>49</v>
      </c>
      <c r="C48" s="59"/>
      <c r="D48" s="59"/>
      <c r="E48" s="58" t="s">
        <v>9</v>
      </c>
      <c r="F48" s="134">
        <v>2000</v>
      </c>
      <c r="G48" s="174"/>
      <c r="H48" s="32"/>
      <c r="I48" s="13">
        <f t="shared" ref="I48:I51" si="28">G48*H48+G48</f>
        <v>0</v>
      </c>
      <c r="J48" s="12">
        <f t="shared" ref="J48:J51" si="29">F48*G48</f>
        <v>0</v>
      </c>
      <c r="K48" s="13">
        <f t="shared" ref="K48:K51" si="30">L48-J48</f>
        <v>0</v>
      </c>
      <c r="L48" s="88">
        <f t="shared" ref="L48:L51" si="31">F48*I48</f>
        <v>0</v>
      </c>
      <c r="M48" s="112" t="s">
        <v>79</v>
      </c>
      <c r="N48" s="31" t="s">
        <v>17</v>
      </c>
    </row>
    <row r="49" spans="1:14" ht="210.75" customHeight="1" x14ac:dyDescent="0.2">
      <c r="A49" s="37">
        <v>3</v>
      </c>
      <c r="B49" s="160" t="s">
        <v>77</v>
      </c>
      <c r="C49" s="59"/>
      <c r="D49" s="59"/>
      <c r="E49" s="76" t="s">
        <v>50</v>
      </c>
      <c r="F49" s="134">
        <v>40</v>
      </c>
      <c r="G49" s="174"/>
      <c r="H49" s="32"/>
      <c r="I49" s="13">
        <f t="shared" si="28"/>
        <v>0</v>
      </c>
      <c r="J49" s="12">
        <f t="shared" si="29"/>
        <v>0</v>
      </c>
      <c r="K49" s="13">
        <f t="shared" si="30"/>
        <v>0</v>
      </c>
      <c r="L49" s="88">
        <f t="shared" si="31"/>
        <v>0</v>
      </c>
      <c r="M49" s="112" t="s">
        <v>80</v>
      </c>
      <c r="N49" s="31" t="s">
        <v>17</v>
      </c>
    </row>
    <row r="50" spans="1:14" ht="348" customHeight="1" x14ac:dyDescent="0.2">
      <c r="A50" s="37">
        <v>4</v>
      </c>
      <c r="B50" s="160" t="s">
        <v>51</v>
      </c>
      <c r="C50" s="59"/>
      <c r="D50" s="59"/>
      <c r="E50" s="76" t="s">
        <v>52</v>
      </c>
      <c r="F50" s="134">
        <v>1500</v>
      </c>
      <c r="G50" s="174"/>
      <c r="H50" s="32"/>
      <c r="I50" s="13">
        <f t="shared" si="28"/>
        <v>0</v>
      </c>
      <c r="J50" s="12">
        <f t="shared" si="29"/>
        <v>0</v>
      </c>
      <c r="K50" s="13">
        <f t="shared" si="30"/>
        <v>0</v>
      </c>
      <c r="L50" s="88">
        <f t="shared" si="31"/>
        <v>0</v>
      </c>
      <c r="M50" s="112" t="s">
        <v>79</v>
      </c>
      <c r="N50" s="31" t="s">
        <v>17</v>
      </c>
    </row>
    <row r="51" spans="1:14" ht="93.75" customHeight="1" x14ac:dyDescent="0.2">
      <c r="A51" s="37">
        <v>5</v>
      </c>
      <c r="B51" s="160" t="s">
        <v>75</v>
      </c>
      <c r="C51" s="59"/>
      <c r="D51" s="59"/>
      <c r="E51" s="58" t="s">
        <v>9</v>
      </c>
      <c r="F51" s="134">
        <v>200</v>
      </c>
      <c r="G51" s="174"/>
      <c r="H51" s="32"/>
      <c r="I51" s="13">
        <f t="shared" si="28"/>
        <v>0</v>
      </c>
      <c r="J51" s="12">
        <f t="shared" si="29"/>
        <v>0</v>
      </c>
      <c r="K51" s="13">
        <f t="shared" si="30"/>
        <v>0</v>
      </c>
      <c r="L51" s="88">
        <f t="shared" si="31"/>
        <v>0</v>
      </c>
      <c r="M51" s="112" t="s">
        <v>79</v>
      </c>
      <c r="N51" s="31" t="s">
        <v>17</v>
      </c>
    </row>
    <row r="52" spans="1:14" x14ac:dyDescent="0.2">
      <c r="A52" s="38"/>
      <c r="B52" s="85"/>
      <c r="C52" s="38"/>
      <c r="D52" s="38"/>
      <c r="E52" s="124"/>
      <c r="F52" s="135"/>
      <c r="G52" s="171" t="s">
        <v>10</v>
      </c>
      <c r="H52" s="39"/>
      <c r="I52" s="45"/>
      <c r="J52" s="40">
        <f>SUM(J47:J51)</f>
        <v>0</v>
      </c>
      <c r="K52" s="40">
        <f>SUM(K47:K51)</f>
        <v>0</v>
      </c>
      <c r="L52" s="94">
        <f>SUM(L47:L51)</f>
        <v>0</v>
      </c>
      <c r="M52" s="114"/>
      <c r="N52" s="22"/>
    </row>
    <row r="53" spans="1:14" x14ac:dyDescent="0.2">
      <c r="A53" s="35"/>
      <c r="B53" s="84" t="s">
        <v>59</v>
      </c>
      <c r="C53" s="35"/>
      <c r="D53" s="35"/>
      <c r="E53" s="126"/>
      <c r="F53" s="142"/>
      <c r="G53" s="167"/>
      <c r="H53" s="199"/>
      <c r="I53" s="41"/>
      <c r="J53" s="200"/>
      <c r="K53" s="200"/>
      <c r="L53" s="201"/>
      <c r="M53" s="114"/>
      <c r="N53" s="22"/>
    </row>
    <row r="54" spans="1:14" ht="36" x14ac:dyDescent="0.2">
      <c r="A54" s="82" t="s">
        <v>0</v>
      </c>
      <c r="B54" s="100" t="s">
        <v>23</v>
      </c>
      <c r="C54" s="103" t="s">
        <v>1</v>
      </c>
      <c r="D54" s="103"/>
      <c r="E54" s="82" t="s">
        <v>2</v>
      </c>
      <c r="F54" s="128" t="s">
        <v>3</v>
      </c>
      <c r="G54" s="87" t="s">
        <v>25</v>
      </c>
      <c r="H54" s="104" t="s">
        <v>4</v>
      </c>
      <c r="I54" s="87" t="s">
        <v>24</v>
      </c>
      <c r="J54" s="105" t="s">
        <v>5</v>
      </c>
      <c r="K54" s="87" t="s">
        <v>6</v>
      </c>
      <c r="L54" s="99" t="s">
        <v>7</v>
      </c>
      <c r="M54" s="108" t="s">
        <v>16</v>
      </c>
      <c r="N54" s="101" t="s">
        <v>8</v>
      </c>
    </row>
    <row r="55" spans="1:14" ht="96" x14ac:dyDescent="0.2">
      <c r="A55" s="66" t="s">
        <v>72</v>
      </c>
      <c r="B55" s="160" t="s">
        <v>68</v>
      </c>
      <c r="C55" s="59"/>
      <c r="D55" s="59"/>
      <c r="E55" s="58" t="s">
        <v>9</v>
      </c>
      <c r="F55" s="134">
        <v>2000</v>
      </c>
      <c r="G55" s="174"/>
      <c r="H55" s="32"/>
      <c r="I55" s="13">
        <f t="shared" ref="I55:I56" si="32">G55*H55+G55</f>
        <v>0</v>
      </c>
      <c r="J55" s="12">
        <f t="shared" ref="J55:J56" si="33">F55*G55</f>
        <v>0</v>
      </c>
      <c r="K55" s="13">
        <f t="shared" ref="K55:K56" si="34">L55-J55</f>
        <v>0</v>
      </c>
      <c r="L55" s="88">
        <f t="shared" ref="L55:L56" si="35">F55*I55</f>
        <v>0</v>
      </c>
      <c r="M55" s="112" t="s">
        <v>70</v>
      </c>
      <c r="N55" s="31" t="s">
        <v>17</v>
      </c>
    </row>
    <row r="56" spans="1:14" ht="120" x14ac:dyDescent="0.2">
      <c r="A56" s="66" t="s">
        <v>73</v>
      </c>
      <c r="B56" s="160" t="s">
        <v>69</v>
      </c>
      <c r="C56" s="59"/>
      <c r="D56" s="59"/>
      <c r="E56" s="58" t="s">
        <v>9</v>
      </c>
      <c r="F56" s="134">
        <v>200</v>
      </c>
      <c r="G56" s="174"/>
      <c r="H56" s="32"/>
      <c r="I56" s="13">
        <f t="shared" si="32"/>
        <v>0</v>
      </c>
      <c r="J56" s="12">
        <f t="shared" si="33"/>
        <v>0</v>
      </c>
      <c r="K56" s="13">
        <f t="shared" si="34"/>
        <v>0</v>
      </c>
      <c r="L56" s="88">
        <f t="shared" si="35"/>
        <v>0</v>
      </c>
      <c r="M56" s="112" t="s">
        <v>70</v>
      </c>
      <c r="N56" s="31" t="s">
        <v>17</v>
      </c>
    </row>
    <row r="57" spans="1:14" x14ac:dyDescent="0.2">
      <c r="A57" s="35"/>
      <c r="B57" s="60"/>
      <c r="C57" s="35"/>
      <c r="D57" s="35"/>
      <c r="E57" s="122"/>
      <c r="F57" s="139"/>
      <c r="G57" s="177" t="s">
        <v>10</v>
      </c>
      <c r="H57" s="71"/>
      <c r="I57" s="75"/>
      <c r="J57" s="26">
        <f>SUM(J55:J56)</f>
        <v>0</v>
      </c>
      <c r="K57" s="27">
        <f>SUM(K55:K56)</f>
        <v>0</v>
      </c>
      <c r="L57" s="91">
        <f>SUM(L55:L56)</f>
        <v>0</v>
      </c>
      <c r="M57" s="116"/>
      <c r="N57" s="70"/>
    </row>
    <row r="58" spans="1:14" x14ac:dyDescent="0.2">
      <c r="A58" s="35"/>
      <c r="B58" s="34"/>
      <c r="C58" s="35"/>
      <c r="D58" s="35"/>
      <c r="E58" s="126"/>
      <c r="F58" s="142"/>
      <c r="G58" s="167"/>
      <c r="H58" s="199"/>
      <c r="I58" s="41"/>
      <c r="J58" s="200"/>
      <c r="K58" s="200"/>
      <c r="L58" s="201"/>
      <c r="M58" s="114"/>
      <c r="N58" s="22"/>
    </row>
    <row r="59" spans="1:14" s="35" customFormat="1" x14ac:dyDescent="0.2">
      <c r="B59" s="34"/>
      <c r="E59" s="126"/>
      <c r="F59" s="142"/>
      <c r="G59" s="175"/>
      <c r="I59" s="41"/>
      <c r="J59" s="41"/>
      <c r="K59" s="41"/>
      <c r="L59" s="95"/>
      <c r="M59" s="115"/>
      <c r="N59" s="22"/>
    </row>
    <row r="60" spans="1:14" x14ac:dyDescent="0.2">
      <c r="A60" s="42"/>
      <c r="B60" s="84" t="s">
        <v>74</v>
      </c>
      <c r="C60" s="145"/>
      <c r="D60" s="145"/>
      <c r="E60" s="125"/>
      <c r="F60" s="136"/>
      <c r="G60" s="146"/>
      <c r="H60" s="43"/>
      <c r="I60" s="44"/>
      <c r="J60" s="44"/>
      <c r="K60" s="44"/>
      <c r="L60" s="96"/>
      <c r="M60" s="115"/>
    </row>
    <row r="61" spans="1:14" ht="36" x14ac:dyDescent="0.2">
      <c r="A61" s="82" t="s">
        <v>0</v>
      </c>
      <c r="B61" s="100" t="s">
        <v>23</v>
      </c>
      <c r="C61" s="103" t="s">
        <v>1</v>
      </c>
      <c r="D61" s="103"/>
      <c r="E61" s="82" t="s">
        <v>2</v>
      </c>
      <c r="F61" s="128" t="s">
        <v>3</v>
      </c>
      <c r="G61" s="87" t="s">
        <v>25</v>
      </c>
      <c r="H61" s="104" t="s">
        <v>4</v>
      </c>
      <c r="I61" s="87" t="s">
        <v>24</v>
      </c>
      <c r="J61" s="105" t="s">
        <v>5</v>
      </c>
      <c r="K61" s="87" t="s">
        <v>6</v>
      </c>
      <c r="L61" s="99" t="s">
        <v>7</v>
      </c>
      <c r="M61" s="108" t="s">
        <v>16</v>
      </c>
      <c r="N61" s="101" t="s">
        <v>8</v>
      </c>
    </row>
    <row r="62" spans="1:14" ht="147.75" customHeight="1" x14ac:dyDescent="0.2">
      <c r="A62" s="66">
        <v>1</v>
      </c>
      <c r="B62" s="196" t="s">
        <v>54</v>
      </c>
      <c r="C62" s="197"/>
      <c r="D62" s="195"/>
      <c r="E62" s="120" t="s">
        <v>9</v>
      </c>
      <c r="F62" s="137">
        <v>1750</v>
      </c>
      <c r="G62" s="176"/>
      <c r="H62" s="32"/>
      <c r="I62" s="13">
        <f t="shared" ref="I62" si="36">G62*H62+G62</f>
        <v>0</v>
      </c>
      <c r="J62" s="12">
        <f t="shared" ref="J62" si="37">F62*G62</f>
        <v>0</v>
      </c>
      <c r="K62" s="13">
        <f t="shared" ref="K62" si="38">L62-J62</f>
        <v>0</v>
      </c>
      <c r="L62" s="88">
        <f t="shared" ref="L62" si="39">F62*I62</f>
        <v>0</v>
      </c>
      <c r="M62" s="102" t="s">
        <v>71</v>
      </c>
      <c r="N62" s="31" t="s">
        <v>17</v>
      </c>
    </row>
    <row r="63" spans="1:14" ht="147.75" customHeight="1" x14ac:dyDescent="0.2">
      <c r="A63" s="66">
        <v>2</v>
      </c>
      <c r="B63" s="196" t="s">
        <v>60</v>
      </c>
      <c r="C63" s="118"/>
      <c r="D63" s="118"/>
      <c r="E63" s="121" t="s">
        <v>11</v>
      </c>
      <c r="F63" s="138">
        <v>100</v>
      </c>
      <c r="G63" s="143"/>
      <c r="H63" s="32"/>
      <c r="I63" s="13">
        <f t="shared" ref="I63:I64" si="40">G63*H63+G63</f>
        <v>0</v>
      </c>
      <c r="J63" s="12">
        <f t="shared" ref="J63:J64" si="41">F63*G63</f>
        <v>0</v>
      </c>
      <c r="K63" s="13">
        <f t="shared" ref="K63:K64" si="42">L63-J63</f>
        <v>0</v>
      </c>
      <c r="L63" s="88">
        <f t="shared" ref="L63:L64" si="43">F63*I63</f>
        <v>0</v>
      </c>
      <c r="M63" s="102" t="s">
        <v>71</v>
      </c>
      <c r="N63" s="31"/>
    </row>
    <row r="64" spans="1:14" ht="108" x14ac:dyDescent="0.2">
      <c r="A64" s="66">
        <v>3</v>
      </c>
      <c r="B64" s="54" t="s">
        <v>55</v>
      </c>
      <c r="C64" s="198"/>
      <c r="D64" s="118"/>
      <c r="E64" s="121" t="s">
        <v>56</v>
      </c>
      <c r="F64" s="138">
        <v>2</v>
      </c>
      <c r="G64" s="143"/>
      <c r="H64" s="32"/>
      <c r="I64" s="13">
        <f t="shared" si="40"/>
        <v>0</v>
      </c>
      <c r="J64" s="12">
        <f t="shared" si="41"/>
        <v>0</v>
      </c>
      <c r="K64" s="13">
        <f t="shared" si="42"/>
        <v>0</v>
      </c>
      <c r="L64" s="88">
        <f t="shared" si="43"/>
        <v>0</v>
      </c>
      <c r="M64" s="102"/>
      <c r="N64" s="31"/>
    </row>
    <row r="65" spans="1:14" x14ac:dyDescent="0.2">
      <c r="A65" s="35"/>
      <c r="B65" s="60"/>
      <c r="C65" s="35"/>
      <c r="D65" s="35"/>
      <c r="E65" s="122"/>
      <c r="F65" s="139"/>
      <c r="G65" s="177" t="s">
        <v>10</v>
      </c>
      <c r="H65" s="71"/>
      <c r="I65" s="75"/>
      <c r="J65" s="26">
        <f>SUM(J62:J64)</f>
        <v>0</v>
      </c>
      <c r="K65" s="27">
        <f>SUM(K62:K64)</f>
        <v>0</v>
      </c>
      <c r="L65" s="91">
        <f>SUM(L62:L64)</f>
        <v>0</v>
      </c>
      <c r="M65" s="116"/>
      <c r="N65" s="70"/>
    </row>
    <row r="66" spans="1:14" x14ac:dyDescent="0.2">
      <c r="A66" s="35"/>
      <c r="B66" s="60"/>
      <c r="C66" s="35"/>
      <c r="D66" s="35"/>
      <c r="E66" s="122"/>
      <c r="F66" s="139"/>
      <c r="G66" s="178"/>
      <c r="H66" s="179"/>
      <c r="I66" s="180"/>
      <c r="J66" s="69"/>
      <c r="K66" s="65"/>
      <c r="L66" s="97"/>
      <c r="M66" s="109"/>
      <c r="N66" s="22"/>
    </row>
    <row r="67" spans="1:14" s="53" customFormat="1" ht="12" x14ac:dyDescent="0.2">
      <c r="A67" s="150"/>
      <c r="B67" s="149"/>
      <c r="C67" s="151"/>
      <c r="D67" s="151"/>
      <c r="E67" s="151"/>
      <c r="F67" s="152"/>
      <c r="G67" s="153"/>
      <c r="H67" s="154"/>
      <c r="I67" s="155"/>
      <c r="J67" s="156"/>
      <c r="K67" s="155"/>
      <c r="L67" s="157"/>
      <c r="M67" s="158"/>
      <c r="N67" s="149"/>
    </row>
    <row r="68" spans="1:14" s="53" customFormat="1" x14ac:dyDescent="0.2">
      <c r="B68" s="55"/>
      <c r="C68" s="56"/>
      <c r="D68" s="56"/>
      <c r="E68" s="56"/>
      <c r="F68" s="141"/>
      <c r="G68" s="181" t="s">
        <v>13</v>
      </c>
      <c r="H68" s="182"/>
      <c r="I68" s="68"/>
      <c r="J68" s="67">
        <f>J65+J52+J43+J38+J28+J23</f>
        <v>0</v>
      </c>
      <c r="K68" s="68">
        <f>L68-J68</f>
        <v>0</v>
      </c>
      <c r="L68" s="92">
        <f>L65+L52+L43+L38+L28+L23</f>
        <v>0</v>
      </c>
      <c r="M68" s="109"/>
      <c r="N68" s="55"/>
    </row>
    <row r="69" spans="1:14" s="53" customFormat="1" x14ac:dyDescent="0.2">
      <c r="A69" s="47"/>
      <c r="B69" s="81"/>
      <c r="C69" s="183"/>
      <c r="D69" s="183"/>
      <c r="E69" s="48"/>
      <c r="F69" s="140"/>
      <c r="G69" s="61"/>
      <c r="H69" s="49"/>
      <c r="I69" s="57"/>
      <c r="J69" s="50"/>
      <c r="K69" s="51"/>
      <c r="L69" s="90"/>
      <c r="M69" s="107"/>
      <c r="N69" s="52"/>
    </row>
    <row r="70" spans="1:14" x14ac:dyDescent="0.2">
      <c r="A70" s="35"/>
      <c r="B70" s="60"/>
      <c r="C70" s="35"/>
      <c r="D70" s="35"/>
      <c r="E70" s="126"/>
      <c r="F70" s="142"/>
      <c r="G70" s="64" t="s">
        <v>15</v>
      </c>
      <c r="H70" s="184"/>
      <c r="I70" s="185"/>
      <c r="J70" s="185">
        <f>J68/4.3117</f>
        <v>0</v>
      </c>
      <c r="K70" s="186"/>
      <c r="L70" s="187"/>
      <c r="M70" s="188"/>
      <c r="N70" s="22"/>
    </row>
    <row r="71" spans="1:14" x14ac:dyDescent="0.2">
      <c r="B71" s="62" t="s">
        <v>12</v>
      </c>
      <c r="H71" s="184"/>
      <c r="I71" s="185"/>
      <c r="J71" s="185"/>
      <c r="K71" s="185"/>
      <c r="L71" s="189"/>
      <c r="M71" s="190"/>
    </row>
    <row r="72" spans="1:14" ht="48" x14ac:dyDescent="0.2">
      <c r="B72" s="86" t="s">
        <v>14</v>
      </c>
      <c r="H72" s="184"/>
      <c r="I72" s="185"/>
      <c r="J72" s="185"/>
    </row>
    <row r="73" spans="1:14" x14ac:dyDescent="0.2">
      <c r="H73" s="184"/>
      <c r="I73" s="185"/>
      <c r="J73" s="185"/>
    </row>
    <row r="76" spans="1:14" x14ac:dyDescent="0.2">
      <c r="G76" s="78"/>
      <c r="I76" s="1"/>
      <c r="J76" s="1"/>
      <c r="K76" s="1"/>
      <c r="N76" s="1"/>
    </row>
    <row r="77" spans="1:14" x14ac:dyDescent="0.2">
      <c r="G77" s="78"/>
      <c r="I77" s="1"/>
      <c r="J77" s="1"/>
      <c r="K77" s="1"/>
      <c r="N77" s="1"/>
    </row>
    <row r="78" spans="1:14" x14ac:dyDescent="0.2">
      <c r="G78" s="78"/>
      <c r="I78" s="1"/>
      <c r="J78" s="1"/>
      <c r="K78" s="1"/>
      <c r="N78" s="1"/>
    </row>
    <row r="79" spans="1:14" x14ac:dyDescent="0.2">
      <c r="G79" s="78"/>
      <c r="I79" s="1"/>
      <c r="J79" s="1"/>
      <c r="K79" s="1"/>
      <c r="N79" s="1"/>
    </row>
  </sheetData>
  <autoFilter ref="G1:G79"/>
  <pageMargins left="0.44" right="0.43" top="0.39370078740157483" bottom="0.39370078740157483" header="0" footer="0.51181102362204722"/>
  <pageSetup paperSize="9" scale="55" orientation="landscape" horizontalDpi="300" verticalDpi="300" r:id="rId1"/>
  <headerFooter alignWithMargins="0">
    <oddHeader>&amp;C&amp;P</oddHeader>
  </headerFooter>
  <rowBreaks count="3" manualBreakCount="3">
    <brk id="19" max="13" man="1"/>
    <brk id="23" max="12" man="1"/>
    <brk id="58" max="1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B1" sqref="B1:G40"/>
    </sheetView>
  </sheetViews>
  <sheetFormatPr defaultRowHeight="12.75" x14ac:dyDescent="0.2"/>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2</vt:i4>
      </vt:variant>
      <vt:variant>
        <vt:lpstr>Zakresy nazwane</vt:lpstr>
      </vt:variant>
      <vt:variant>
        <vt:i4>1</vt:i4>
      </vt:variant>
    </vt:vector>
  </HeadingPairs>
  <TitlesOfParts>
    <vt:vector size="3" baseType="lpstr">
      <vt:lpstr>Arkusz1</vt:lpstr>
      <vt:lpstr>Arkusz2</vt:lpstr>
      <vt:lpstr>Arkusz1!Obszar_wydruku</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Zbigniew Kawałek</dc:creator>
  <cp:lastModifiedBy>Zbigniew Kawałek</cp:lastModifiedBy>
  <cp:lastPrinted>2019-02-11T06:40:28Z</cp:lastPrinted>
  <dcterms:created xsi:type="dcterms:W3CDTF">2014-01-27T14:03:12Z</dcterms:created>
  <dcterms:modified xsi:type="dcterms:W3CDTF">2019-02-18T10:14:52Z</dcterms:modified>
</cp:coreProperties>
</file>