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500" windowWidth="20730" windowHeight="10650"/>
  </bookViews>
  <sheets>
    <sheet name="Arkusz1" sheetId="1" r:id="rId1"/>
  </sheets>
  <definedNames>
    <definedName name="_xlnm._FilterDatabase" localSheetId="0" hidden="1">Arkusz1!$H$1:$H$503</definedName>
    <definedName name="_xlnm.Print_Area" localSheetId="0">Arkusz1!$A$487:$N$487</definedName>
  </definedNames>
  <calcPr calcId="145621" iterateDelta="1E-4"/>
</workbook>
</file>

<file path=xl/calcChain.xml><?xml version="1.0" encoding="utf-8"?>
<calcChain xmlns="http://schemas.openxmlformats.org/spreadsheetml/2006/main">
  <c r="K487" i="1" l="1"/>
  <c r="J487" i="1"/>
  <c r="M487" i="1" s="1"/>
  <c r="L487" i="1" s="1"/>
  <c r="K488" i="1"/>
  <c r="M488" i="1" l="1"/>
  <c r="L488" i="1"/>
  <c r="K74" i="1"/>
  <c r="J74" i="1"/>
  <c r="M74" i="1" s="1"/>
  <c r="K73" i="1"/>
  <c r="J73" i="1"/>
  <c r="M73" i="1" s="1"/>
  <c r="K72" i="1"/>
  <c r="J72" i="1"/>
  <c r="M72" i="1" s="1"/>
  <c r="K231" i="1"/>
  <c r="J231" i="1"/>
  <c r="M231" i="1" s="1"/>
  <c r="K230" i="1"/>
  <c r="J230" i="1"/>
  <c r="M230" i="1" s="1"/>
  <c r="K229" i="1"/>
  <c r="J229" i="1"/>
  <c r="M229" i="1" s="1"/>
  <c r="K228" i="1"/>
  <c r="J228" i="1"/>
  <c r="M228" i="1" s="1"/>
  <c r="K227" i="1"/>
  <c r="J227" i="1"/>
  <c r="M227" i="1" s="1"/>
  <c r="K226" i="1"/>
  <c r="J226" i="1"/>
  <c r="M226" i="1" s="1"/>
  <c r="K225" i="1"/>
  <c r="J225" i="1"/>
  <c r="M225" i="1" s="1"/>
  <c r="K224" i="1"/>
  <c r="J224" i="1"/>
  <c r="M224" i="1" s="1"/>
  <c r="K223" i="1"/>
  <c r="J223" i="1"/>
  <c r="M223" i="1" s="1"/>
  <c r="K222" i="1"/>
  <c r="J222" i="1"/>
  <c r="M222" i="1" s="1"/>
  <c r="K221" i="1"/>
  <c r="J221" i="1"/>
  <c r="M221" i="1" s="1"/>
  <c r="K220" i="1"/>
  <c r="J220" i="1"/>
  <c r="M220" i="1" s="1"/>
  <c r="K219" i="1"/>
  <c r="J219" i="1"/>
  <c r="M219" i="1" s="1"/>
  <c r="K218" i="1"/>
  <c r="J218" i="1"/>
  <c r="M218" i="1" s="1"/>
  <c r="K217" i="1"/>
  <c r="J217" i="1"/>
  <c r="M217" i="1" s="1"/>
  <c r="K216" i="1"/>
  <c r="J216" i="1"/>
  <c r="M216" i="1" s="1"/>
  <c r="K215" i="1"/>
  <c r="J215" i="1"/>
  <c r="M215" i="1" s="1"/>
  <c r="K214" i="1"/>
  <c r="J214" i="1"/>
  <c r="M214" i="1" s="1"/>
  <c r="K213" i="1"/>
  <c r="J213" i="1"/>
  <c r="M213" i="1" s="1"/>
  <c r="K212" i="1"/>
  <c r="J212" i="1"/>
  <c r="M212" i="1" s="1"/>
  <c r="K211" i="1"/>
  <c r="J211" i="1"/>
  <c r="M211" i="1" s="1"/>
  <c r="K210" i="1"/>
  <c r="J210" i="1"/>
  <c r="M210" i="1" s="1"/>
  <c r="K209" i="1"/>
  <c r="J209" i="1"/>
  <c r="M209" i="1" s="1"/>
  <c r="K208" i="1"/>
  <c r="J208" i="1"/>
  <c r="M208" i="1" s="1"/>
  <c r="K207" i="1"/>
  <c r="J207" i="1"/>
  <c r="M207" i="1" s="1"/>
  <c r="L72" i="1" l="1"/>
  <c r="L74" i="1"/>
  <c r="L207" i="1"/>
  <c r="L209" i="1"/>
  <c r="L211" i="1"/>
  <c r="L213" i="1"/>
  <c r="L215" i="1"/>
  <c r="L217" i="1"/>
  <c r="L219" i="1"/>
  <c r="L221" i="1"/>
  <c r="L223" i="1"/>
  <c r="L225" i="1"/>
  <c r="L227" i="1"/>
  <c r="L229" i="1"/>
  <c r="L231" i="1"/>
  <c r="L73" i="1"/>
  <c r="L208" i="1"/>
  <c r="L210" i="1"/>
  <c r="L212" i="1"/>
  <c r="L214" i="1"/>
  <c r="L216" i="1"/>
  <c r="L218" i="1"/>
  <c r="L220" i="1"/>
  <c r="L222" i="1"/>
  <c r="L224" i="1"/>
  <c r="L226" i="1"/>
  <c r="L228" i="1"/>
  <c r="L230" i="1"/>
  <c r="J178" i="1"/>
  <c r="M178" i="1" s="1"/>
  <c r="K178" i="1"/>
  <c r="L178" i="1" l="1"/>
  <c r="K8" i="1" l="1"/>
  <c r="J8" i="1"/>
  <c r="M8" i="1" s="1"/>
  <c r="L8" i="1" l="1"/>
  <c r="J153" i="1"/>
  <c r="M153" i="1" s="1"/>
  <c r="K153" i="1"/>
  <c r="L153" i="1" l="1"/>
  <c r="J79" i="1"/>
  <c r="M79" i="1" s="1"/>
  <c r="K79" i="1"/>
  <c r="K80" i="1" s="1"/>
  <c r="K406" i="1"/>
  <c r="J406" i="1"/>
  <c r="M406" i="1" s="1"/>
  <c r="K405" i="1"/>
  <c r="J405" i="1"/>
  <c r="M405" i="1" s="1"/>
  <c r="K404" i="1"/>
  <c r="J404" i="1"/>
  <c r="M404" i="1" s="1"/>
  <c r="K403" i="1"/>
  <c r="J403" i="1"/>
  <c r="M403" i="1" s="1"/>
  <c r="L79" i="1" l="1"/>
  <c r="L80" i="1" s="1"/>
  <c r="M80" i="1"/>
  <c r="L404" i="1"/>
  <c r="L403" i="1"/>
  <c r="L406" i="1"/>
  <c r="L405" i="1"/>
  <c r="J416" i="1" l="1"/>
  <c r="M416" i="1" s="1"/>
  <c r="K416" i="1"/>
  <c r="L416" i="1" l="1"/>
  <c r="K267" i="1" l="1"/>
  <c r="J267" i="1"/>
  <c r="M267" i="1" s="1"/>
  <c r="K154" i="1"/>
  <c r="J154" i="1"/>
  <c r="M154" i="1" s="1"/>
  <c r="K152" i="1"/>
  <c r="J152" i="1"/>
  <c r="M152" i="1" s="1"/>
  <c r="K151" i="1"/>
  <c r="J151" i="1"/>
  <c r="M151" i="1" s="1"/>
  <c r="K150" i="1"/>
  <c r="J150" i="1"/>
  <c r="M150" i="1" s="1"/>
  <c r="K149" i="1"/>
  <c r="J149" i="1"/>
  <c r="M149" i="1" s="1"/>
  <c r="K148" i="1"/>
  <c r="J148" i="1"/>
  <c r="M148" i="1" s="1"/>
  <c r="K147" i="1"/>
  <c r="J147" i="1"/>
  <c r="M147" i="1" s="1"/>
  <c r="K165" i="1"/>
  <c r="J165" i="1"/>
  <c r="M165" i="1" s="1"/>
  <c r="L267" i="1" l="1"/>
  <c r="L165" i="1"/>
  <c r="L152" i="1"/>
  <c r="L154" i="1"/>
  <c r="L149" i="1"/>
  <c r="L148" i="1"/>
  <c r="L150" i="1"/>
  <c r="L147" i="1"/>
  <c r="L151" i="1"/>
  <c r="K345" i="1"/>
  <c r="J345" i="1"/>
  <c r="M345" i="1" s="1"/>
  <c r="K344" i="1"/>
  <c r="J344" i="1"/>
  <c r="M344" i="1" s="1"/>
  <c r="K343" i="1"/>
  <c r="J343" i="1"/>
  <c r="M343" i="1" s="1"/>
  <c r="K242" i="1"/>
  <c r="J242" i="1"/>
  <c r="M242" i="1" s="1"/>
  <c r="K241" i="1"/>
  <c r="J241" i="1"/>
  <c r="M241" i="1" s="1"/>
  <c r="K240" i="1"/>
  <c r="J240" i="1"/>
  <c r="M240" i="1" s="1"/>
  <c r="K239" i="1"/>
  <c r="J239" i="1"/>
  <c r="M239" i="1" s="1"/>
  <c r="K238" i="1"/>
  <c r="J238" i="1"/>
  <c r="M238" i="1" s="1"/>
  <c r="K237" i="1"/>
  <c r="J237" i="1"/>
  <c r="M237" i="1" s="1"/>
  <c r="K236" i="1"/>
  <c r="J236" i="1"/>
  <c r="M236" i="1" s="1"/>
  <c r="L236" i="1" l="1"/>
  <c r="L238" i="1"/>
  <c r="L240" i="1"/>
  <c r="L237" i="1"/>
  <c r="L239" i="1"/>
  <c r="L242" i="1"/>
  <c r="L344" i="1"/>
  <c r="K346" i="1"/>
  <c r="L345" i="1"/>
  <c r="M346" i="1"/>
  <c r="L343" i="1"/>
  <c r="L241" i="1"/>
  <c r="K243" i="1"/>
  <c r="M243" i="1"/>
  <c r="K482" i="1"/>
  <c r="K483" i="1" s="1"/>
  <c r="J482" i="1"/>
  <c r="M482" i="1" s="1"/>
  <c r="L243" i="1" l="1"/>
  <c r="L346" i="1"/>
  <c r="M483" i="1"/>
  <c r="L482" i="1"/>
  <c r="L483" i="1" s="1"/>
  <c r="K176" i="1" l="1"/>
  <c r="J176" i="1"/>
  <c r="M176" i="1" s="1"/>
  <c r="K175" i="1"/>
  <c r="J175" i="1"/>
  <c r="M175" i="1" s="1"/>
  <c r="L176" i="1" l="1"/>
  <c r="L175" i="1"/>
  <c r="K476" i="1" l="1"/>
  <c r="K477" i="1" s="1"/>
  <c r="J476" i="1"/>
  <c r="M476" i="1" s="1"/>
  <c r="M477" i="1" s="1"/>
  <c r="K266" i="1"/>
  <c r="J266" i="1"/>
  <c r="M266" i="1" s="1"/>
  <c r="K265" i="1"/>
  <c r="J265" i="1"/>
  <c r="M265" i="1" s="1"/>
  <c r="K264" i="1"/>
  <c r="J264" i="1"/>
  <c r="M264" i="1" s="1"/>
  <c r="K263" i="1"/>
  <c r="J263" i="1"/>
  <c r="M263" i="1" s="1"/>
  <c r="K262" i="1"/>
  <c r="J262" i="1"/>
  <c r="M262" i="1" s="1"/>
  <c r="K261" i="1"/>
  <c r="J261" i="1"/>
  <c r="M261" i="1" s="1"/>
  <c r="K260" i="1"/>
  <c r="J260" i="1"/>
  <c r="M260" i="1" s="1"/>
  <c r="K259" i="1"/>
  <c r="J259" i="1"/>
  <c r="M259" i="1" s="1"/>
  <c r="K258" i="1"/>
  <c r="J258" i="1"/>
  <c r="M258" i="1" s="1"/>
  <c r="K257" i="1"/>
  <c r="J257" i="1"/>
  <c r="M257" i="1" s="1"/>
  <c r="K256" i="1"/>
  <c r="J256" i="1"/>
  <c r="M256" i="1" s="1"/>
  <c r="K255" i="1"/>
  <c r="J255" i="1"/>
  <c r="M255" i="1" s="1"/>
  <c r="K254" i="1"/>
  <c r="J254" i="1"/>
  <c r="M254" i="1" s="1"/>
  <c r="K253" i="1"/>
  <c r="J253" i="1"/>
  <c r="M253" i="1" s="1"/>
  <c r="K252" i="1"/>
  <c r="J252" i="1"/>
  <c r="M252" i="1" s="1"/>
  <c r="K251" i="1"/>
  <c r="J251" i="1"/>
  <c r="M251" i="1" s="1"/>
  <c r="K250" i="1"/>
  <c r="J250" i="1"/>
  <c r="M250" i="1" s="1"/>
  <c r="K249" i="1"/>
  <c r="J249" i="1"/>
  <c r="M249" i="1" s="1"/>
  <c r="K248" i="1"/>
  <c r="J248" i="1"/>
  <c r="M248" i="1" s="1"/>
  <c r="K247" i="1"/>
  <c r="J247" i="1"/>
  <c r="M247" i="1" s="1"/>
  <c r="K15" i="1"/>
  <c r="J15" i="1"/>
  <c r="M15" i="1" s="1"/>
  <c r="K14" i="1"/>
  <c r="J14" i="1"/>
  <c r="M14" i="1" s="1"/>
  <c r="L15" i="1" l="1"/>
  <c r="L248" i="1"/>
  <c r="L250" i="1"/>
  <c r="L252" i="1"/>
  <c r="L254" i="1"/>
  <c r="L256" i="1"/>
  <c r="L258" i="1"/>
  <c r="L260" i="1"/>
  <c r="L262" i="1"/>
  <c r="L264" i="1"/>
  <c r="L266" i="1"/>
  <c r="L14" i="1"/>
  <c r="L247" i="1"/>
  <c r="L249" i="1"/>
  <c r="L251" i="1"/>
  <c r="L253" i="1"/>
  <c r="L255" i="1"/>
  <c r="L257" i="1"/>
  <c r="L259" i="1"/>
  <c r="L261" i="1"/>
  <c r="L263" i="1"/>
  <c r="L265" i="1"/>
  <c r="L476" i="1"/>
  <c r="L477" i="1" s="1"/>
  <c r="K466" i="1"/>
  <c r="J466" i="1"/>
  <c r="M466" i="1" s="1"/>
  <c r="L466" i="1" l="1"/>
  <c r="K471" i="1"/>
  <c r="K472" i="1" s="1"/>
  <c r="J471" i="1"/>
  <c r="M471" i="1" s="1"/>
  <c r="M472" i="1" s="1"/>
  <c r="L471" i="1" l="1"/>
  <c r="L472" i="1" s="1"/>
  <c r="J464" i="1"/>
  <c r="M464" i="1" s="1"/>
  <c r="K464" i="1"/>
  <c r="J465" i="1"/>
  <c r="M465" i="1" s="1"/>
  <c r="K465" i="1"/>
  <c r="K463" i="1"/>
  <c r="J463" i="1"/>
  <c r="M463" i="1" s="1"/>
  <c r="K71" i="1"/>
  <c r="K75" i="1" s="1"/>
  <c r="J71" i="1"/>
  <c r="M71" i="1" s="1"/>
  <c r="M75" i="1" l="1"/>
  <c r="K467" i="1"/>
  <c r="L465" i="1"/>
  <c r="M467" i="1"/>
  <c r="L464" i="1"/>
  <c r="L71" i="1"/>
  <c r="L75" i="1" s="1"/>
  <c r="L463" i="1"/>
  <c r="J26" i="1"/>
  <c r="M26" i="1" s="1"/>
  <c r="K26" i="1"/>
  <c r="J25" i="1"/>
  <c r="M25" i="1" s="1"/>
  <c r="K25" i="1"/>
  <c r="L467" i="1" l="1"/>
  <c r="L26" i="1"/>
  <c r="L25" i="1"/>
  <c r="J415" i="1" l="1"/>
  <c r="M415" i="1" s="1"/>
  <c r="K415" i="1"/>
  <c r="J338" i="1"/>
  <c r="M338" i="1" s="1"/>
  <c r="K338" i="1"/>
  <c r="L415" i="1" l="1"/>
  <c r="L338" i="1"/>
  <c r="K325" i="1" l="1"/>
  <c r="J325" i="1"/>
  <c r="M325" i="1" s="1"/>
  <c r="J145" i="1"/>
  <c r="L325" i="1" l="1"/>
  <c r="K177" i="1" l="1"/>
  <c r="J177" i="1"/>
  <c r="M177" i="1" s="1"/>
  <c r="K174" i="1"/>
  <c r="J174" i="1"/>
  <c r="M174" i="1" s="1"/>
  <c r="K173" i="1"/>
  <c r="J173" i="1"/>
  <c r="M173" i="1" s="1"/>
  <c r="M179" i="1" l="1"/>
  <c r="K179" i="1"/>
  <c r="L174" i="1"/>
  <c r="L173" i="1"/>
  <c r="L177" i="1"/>
  <c r="K168" i="1"/>
  <c r="J168" i="1"/>
  <c r="M168" i="1" s="1"/>
  <c r="K167" i="1"/>
  <c r="J167" i="1"/>
  <c r="M167" i="1" s="1"/>
  <c r="K166" i="1"/>
  <c r="J166" i="1"/>
  <c r="M166" i="1" s="1"/>
  <c r="K164" i="1"/>
  <c r="J164" i="1"/>
  <c r="M164" i="1" s="1"/>
  <c r="K163" i="1"/>
  <c r="J163" i="1"/>
  <c r="M163" i="1" s="1"/>
  <c r="K158" i="1"/>
  <c r="J158" i="1"/>
  <c r="M158" i="1" s="1"/>
  <c r="K157" i="1"/>
  <c r="J157" i="1"/>
  <c r="M157" i="1" s="1"/>
  <c r="K156" i="1"/>
  <c r="J156" i="1"/>
  <c r="M156" i="1" s="1"/>
  <c r="K155" i="1"/>
  <c r="J155" i="1"/>
  <c r="M155" i="1" s="1"/>
  <c r="K146" i="1"/>
  <c r="J146" i="1"/>
  <c r="M146" i="1" s="1"/>
  <c r="K145" i="1"/>
  <c r="M145" i="1"/>
  <c r="L179" i="1" l="1"/>
  <c r="L156" i="1"/>
  <c r="L158" i="1"/>
  <c r="L163" i="1"/>
  <c r="L166" i="1"/>
  <c r="L168" i="1"/>
  <c r="K159" i="1"/>
  <c r="L145" i="1"/>
  <c r="L164" i="1"/>
  <c r="L167" i="1"/>
  <c r="K169" i="1"/>
  <c r="L146" i="1"/>
  <c r="L157" i="1"/>
  <c r="L155" i="1"/>
  <c r="M159" i="1"/>
  <c r="M169" i="1"/>
  <c r="J457" i="1"/>
  <c r="M457" i="1" s="1"/>
  <c r="K457" i="1"/>
  <c r="J458" i="1"/>
  <c r="M458" i="1" s="1"/>
  <c r="K458" i="1"/>
  <c r="L159" i="1" l="1"/>
  <c r="L169" i="1"/>
  <c r="L457" i="1"/>
  <c r="L458" i="1"/>
  <c r="K459" i="1"/>
  <c r="K451" i="1"/>
  <c r="J451" i="1"/>
  <c r="M451" i="1" s="1"/>
  <c r="K450" i="1"/>
  <c r="J450" i="1"/>
  <c r="M450" i="1" s="1"/>
  <c r="K445" i="1"/>
  <c r="J445" i="1"/>
  <c r="M445" i="1" s="1"/>
  <c r="K440" i="1"/>
  <c r="J440" i="1"/>
  <c r="M440" i="1" s="1"/>
  <c r="K435" i="1"/>
  <c r="J435" i="1"/>
  <c r="M435" i="1" s="1"/>
  <c r="K434" i="1"/>
  <c r="J434" i="1"/>
  <c r="M434" i="1" s="1"/>
  <c r="K433" i="1"/>
  <c r="J433" i="1"/>
  <c r="M433" i="1" s="1"/>
  <c r="K427" i="1"/>
  <c r="J427" i="1"/>
  <c r="M427" i="1" s="1"/>
  <c r="K422" i="1"/>
  <c r="J422" i="1"/>
  <c r="M422" i="1" s="1"/>
  <c r="K417" i="1"/>
  <c r="J417" i="1"/>
  <c r="M417" i="1" s="1"/>
  <c r="K414" i="1"/>
  <c r="J414" i="1"/>
  <c r="M414" i="1" s="1"/>
  <c r="K413" i="1"/>
  <c r="J413" i="1"/>
  <c r="M413" i="1" s="1"/>
  <c r="K412" i="1"/>
  <c r="J412" i="1"/>
  <c r="M412" i="1" s="1"/>
  <c r="K411" i="1"/>
  <c r="J411" i="1"/>
  <c r="M411" i="1" s="1"/>
  <c r="K402" i="1"/>
  <c r="K407" i="1" s="1"/>
  <c r="J402" i="1"/>
  <c r="M402" i="1" s="1"/>
  <c r="M407" i="1" s="1"/>
  <c r="K397" i="1"/>
  <c r="J397" i="1"/>
  <c r="M397" i="1" s="1"/>
  <c r="K396" i="1"/>
  <c r="J396" i="1"/>
  <c r="M396" i="1" s="1"/>
  <c r="K395" i="1"/>
  <c r="J395" i="1"/>
  <c r="M395" i="1" s="1"/>
  <c r="K389" i="1"/>
  <c r="J389" i="1"/>
  <c r="M389" i="1" s="1"/>
  <c r="K383" i="1"/>
  <c r="J383" i="1"/>
  <c r="M383" i="1" s="1"/>
  <c r="K382" i="1"/>
  <c r="J382" i="1"/>
  <c r="M382" i="1" s="1"/>
  <c r="K381" i="1"/>
  <c r="J381" i="1"/>
  <c r="M381" i="1" s="1"/>
  <c r="K376" i="1"/>
  <c r="J376" i="1"/>
  <c r="M376" i="1" s="1"/>
  <c r="K371" i="1"/>
  <c r="J371" i="1"/>
  <c r="M371" i="1" s="1"/>
  <c r="K370" i="1"/>
  <c r="J370" i="1"/>
  <c r="M370" i="1" s="1"/>
  <c r="K365" i="1"/>
  <c r="J365" i="1"/>
  <c r="M365" i="1" s="1"/>
  <c r="K360" i="1"/>
  <c r="J360" i="1"/>
  <c r="M360" i="1" s="1"/>
  <c r="K355" i="1"/>
  <c r="J355" i="1"/>
  <c r="M355" i="1" s="1"/>
  <c r="K354" i="1"/>
  <c r="J354" i="1"/>
  <c r="M354" i="1" s="1"/>
  <c r="K353" i="1"/>
  <c r="J353" i="1"/>
  <c r="M353" i="1" s="1"/>
  <c r="K352" i="1"/>
  <c r="J352" i="1"/>
  <c r="M352" i="1" s="1"/>
  <c r="K337" i="1"/>
  <c r="J337" i="1"/>
  <c r="M337" i="1" s="1"/>
  <c r="K336" i="1"/>
  <c r="J336" i="1"/>
  <c r="M336" i="1" s="1"/>
  <c r="K335" i="1"/>
  <c r="J335" i="1"/>
  <c r="M335" i="1" s="1"/>
  <c r="K330" i="1"/>
  <c r="J330" i="1"/>
  <c r="M330" i="1" s="1"/>
  <c r="K324" i="1"/>
  <c r="J324" i="1"/>
  <c r="M324" i="1" s="1"/>
  <c r="K323" i="1"/>
  <c r="J323" i="1"/>
  <c r="M323" i="1" s="1"/>
  <c r="K322" i="1"/>
  <c r="J322" i="1"/>
  <c r="M322" i="1" s="1"/>
  <c r="K321" i="1"/>
  <c r="J321" i="1"/>
  <c r="M321" i="1" s="1"/>
  <c r="K320" i="1"/>
  <c r="J320" i="1"/>
  <c r="M320" i="1" s="1"/>
  <c r="K319" i="1"/>
  <c r="J319" i="1"/>
  <c r="M319" i="1" s="1"/>
  <c r="K314" i="1"/>
  <c r="J314" i="1"/>
  <c r="M314" i="1" s="1"/>
  <c r="K309" i="1"/>
  <c r="J309" i="1"/>
  <c r="M309" i="1" s="1"/>
  <c r="K308" i="1"/>
  <c r="J308" i="1"/>
  <c r="M308" i="1" s="1"/>
  <c r="K307" i="1"/>
  <c r="J307" i="1"/>
  <c r="M307" i="1" s="1"/>
  <c r="K306" i="1"/>
  <c r="J306" i="1"/>
  <c r="M306" i="1" s="1"/>
  <c r="K305" i="1"/>
  <c r="J305" i="1"/>
  <c r="M305" i="1" s="1"/>
  <c r="K304" i="1"/>
  <c r="J304" i="1"/>
  <c r="M304" i="1" s="1"/>
  <c r="K303" i="1"/>
  <c r="J303" i="1"/>
  <c r="M303" i="1" s="1"/>
  <c r="K302" i="1"/>
  <c r="J302" i="1"/>
  <c r="M302" i="1" s="1"/>
  <c r="K301" i="1"/>
  <c r="J301" i="1"/>
  <c r="M301" i="1" s="1"/>
  <c r="K300" i="1"/>
  <c r="J300" i="1"/>
  <c r="M300" i="1" s="1"/>
  <c r="K299" i="1"/>
  <c r="J299" i="1"/>
  <c r="M299" i="1" s="1"/>
  <c r="K298" i="1"/>
  <c r="J298" i="1"/>
  <c r="M298" i="1" s="1"/>
  <c r="K297" i="1"/>
  <c r="J297" i="1"/>
  <c r="M297" i="1" s="1"/>
  <c r="K296" i="1"/>
  <c r="J296" i="1"/>
  <c r="M296" i="1" s="1"/>
  <c r="K291" i="1"/>
  <c r="J291" i="1"/>
  <c r="M291" i="1" s="1"/>
  <c r="K290" i="1"/>
  <c r="J290" i="1"/>
  <c r="M290" i="1" s="1"/>
  <c r="K284" i="1"/>
  <c r="J284" i="1"/>
  <c r="M284" i="1" s="1"/>
  <c r="K283" i="1"/>
  <c r="J283" i="1"/>
  <c r="M283" i="1" s="1"/>
  <c r="K282" i="1"/>
  <c r="J282" i="1"/>
  <c r="M282" i="1" s="1"/>
  <c r="K281" i="1"/>
  <c r="J281" i="1"/>
  <c r="M281" i="1" s="1"/>
  <c r="K280" i="1"/>
  <c r="J280" i="1"/>
  <c r="M280" i="1" s="1"/>
  <c r="K275" i="1"/>
  <c r="J275" i="1"/>
  <c r="M275" i="1" s="1"/>
  <c r="K274" i="1"/>
  <c r="J274" i="1"/>
  <c r="M274" i="1" s="1"/>
  <c r="K273" i="1"/>
  <c r="J273" i="1"/>
  <c r="M273" i="1" s="1"/>
  <c r="K272" i="1"/>
  <c r="J272" i="1"/>
  <c r="M272" i="1" s="1"/>
  <c r="K206" i="1"/>
  <c r="K232" i="1" s="1"/>
  <c r="J206" i="1"/>
  <c r="M206" i="1" s="1"/>
  <c r="M232" i="1" s="1"/>
  <c r="K201" i="1"/>
  <c r="J201" i="1"/>
  <c r="M201" i="1" s="1"/>
  <c r="K196" i="1"/>
  <c r="J196" i="1"/>
  <c r="M196" i="1" s="1"/>
  <c r="K195" i="1"/>
  <c r="J195" i="1"/>
  <c r="M195" i="1" s="1"/>
  <c r="K194" i="1"/>
  <c r="J194" i="1"/>
  <c r="M194" i="1" s="1"/>
  <c r="K193" i="1"/>
  <c r="J193" i="1"/>
  <c r="M193" i="1" s="1"/>
  <c r="K192" i="1"/>
  <c r="J192" i="1"/>
  <c r="M192" i="1" s="1"/>
  <c r="K191" i="1"/>
  <c r="J191" i="1"/>
  <c r="M191" i="1" s="1"/>
  <c r="K185" i="1"/>
  <c r="J185" i="1"/>
  <c r="M185" i="1" s="1"/>
  <c r="K184" i="1"/>
  <c r="J184" i="1"/>
  <c r="M184" i="1" s="1"/>
  <c r="K140" i="1"/>
  <c r="J140" i="1"/>
  <c r="M140" i="1" s="1"/>
  <c r="K139" i="1"/>
  <c r="J139" i="1"/>
  <c r="M139" i="1" s="1"/>
  <c r="K138" i="1"/>
  <c r="J138" i="1"/>
  <c r="M138" i="1" s="1"/>
  <c r="K137" i="1"/>
  <c r="J137" i="1"/>
  <c r="M137" i="1" s="1"/>
  <c r="K136" i="1"/>
  <c r="J136" i="1"/>
  <c r="M136" i="1" s="1"/>
  <c r="K135" i="1"/>
  <c r="J135" i="1"/>
  <c r="M135" i="1" s="1"/>
  <c r="K134" i="1"/>
  <c r="J134" i="1"/>
  <c r="M134" i="1" s="1"/>
  <c r="K133" i="1"/>
  <c r="J133" i="1"/>
  <c r="M133" i="1" s="1"/>
  <c r="K132" i="1"/>
  <c r="J132" i="1"/>
  <c r="M132" i="1" s="1"/>
  <c r="K131" i="1"/>
  <c r="J131" i="1"/>
  <c r="M131" i="1" s="1"/>
  <c r="K130" i="1"/>
  <c r="J130" i="1"/>
  <c r="M130" i="1" s="1"/>
  <c r="K129" i="1"/>
  <c r="J129" i="1"/>
  <c r="M129" i="1" s="1"/>
  <c r="K128" i="1"/>
  <c r="J128" i="1"/>
  <c r="M128" i="1" s="1"/>
  <c r="K127" i="1"/>
  <c r="J127" i="1"/>
  <c r="M127" i="1" s="1"/>
  <c r="K126" i="1"/>
  <c r="J126" i="1"/>
  <c r="M126" i="1" s="1"/>
  <c r="K125" i="1"/>
  <c r="J125" i="1"/>
  <c r="M125" i="1" s="1"/>
  <c r="K124" i="1"/>
  <c r="J124" i="1"/>
  <c r="M124" i="1" s="1"/>
  <c r="K123" i="1"/>
  <c r="J123" i="1"/>
  <c r="M123" i="1" s="1"/>
  <c r="K117" i="1"/>
  <c r="J117" i="1"/>
  <c r="M117" i="1" s="1"/>
  <c r="K116" i="1"/>
  <c r="J116" i="1"/>
  <c r="M116" i="1" s="1"/>
  <c r="K110" i="1"/>
  <c r="J110" i="1"/>
  <c r="M110" i="1" s="1"/>
  <c r="K109" i="1"/>
  <c r="J109" i="1"/>
  <c r="M109" i="1" s="1"/>
  <c r="K108" i="1"/>
  <c r="J108" i="1"/>
  <c r="M108" i="1" s="1"/>
  <c r="K107" i="1"/>
  <c r="J107" i="1"/>
  <c r="M107" i="1" s="1"/>
  <c r="K106" i="1"/>
  <c r="J106" i="1"/>
  <c r="M106" i="1" s="1"/>
  <c r="K100" i="1"/>
  <c r="J100" i="1"/>
  <c r="M100" i="1" s="1"/>
  <c r="K99" i="1"/>
  <c r="J99" i="1"/>
  <c r="M99" i="1" s="1"/>
  <c r="K98" i="1"/>
  <c r="J98" i="1"/>
  <c r="M98" i="1" s="1"/>
  <c r="K92" i="1"/>
  <c r="J92" i="1"/>
  <c r="M92" i="1" s="1"/>
  <c r="K86" i="1"/>
  <c r="J86" i="1"/>
  <c r="M86" i="1" s="1"/>
  <c r="K85" i="1"/>
  <c r="J85" i="1"/>
  <c r="M85" i="1" s="1"/>
  <c r="K84" i="1"/>
  <c r="J84" i="1"/>
  <c r="M84" i="1" s="1"/>
  <c r="K66" i="1"/>
  <c r="J66" i="1"/>
  <c r="M66" i="1" s="1"/>
  <c r="K65" i="1"/>
  <c r="J65" i="1"/>
  <c r="M65" i="1" s="1"/>
  <c r="K64" i="1"/>
  <c r="J64" i="1"/>
  <c r="M64" i="1" s="1"/>
  <c r="K63" i="1"/>
  <c r="J63" i="1"/>
  <c r="M63" i="1" s="1"/>
  <c r="K62" i="1"/>
  <c r="J62" i="1"/>
  <c r="M62" i="1" s="1"/>
  <c r="K61" i="1"/>
  <c r="J61" i="1"/>
  <c r="M61" i="1" s="1"/>
  <c r="K60" i="1"/>
  <c r="J60" i="1"/>
  <c r="M60" i="1" s="1"/>
  <c r="K53" i="1"/>
  <c r="J53" i="1"/>
  <c r="M53" i="1" s="1"/>
  <c r="K47" i="1"/>
  <c r="J47" i="1"/>
  <c r="M47" i="1" s="1"/>
  <c r="K46" i="1"/>
  <c r="J46" i="1"/>
  <c r="M46" i="1" s="1"/>
  <c r="K45" i="1"/>
  <c r="J45" i="1"/>
  <c r="M45" i="1" s="1"/>
  <c r="K44" i="1"/>
  <c r="J44" i="1"/>
  <c r="M44" i="1" s="1"/>
  <c r="K43" i="1"/>
  <c r="J43" i="1"/>
  <c r="M43" i="1" s="1"/>
  <c r="K42" i="1"/>
  <c r="J42" i="1"/>
  <c r="M42" i="1" s="1"/>
  <c r="K41" i="1"/>
  <c r="J41" i="1"/>
  <c r="M41" i="1" s="1"/>
  <c r="K34" i="1"/>
  <c r="J34" i="1"/>
  <c r="M34" i="1" s="1"/>
  <c r="K33" i="1"/>
  <c r="J33" i="1"/>
  <c r="M33" i="1" s="1"/>
  <c r="K32" i="1"/>
  <c r="J32" i="1"/>
  <c r="M32" i="1" s="1"/>
  <c r="K27" i="1"/>
  <c r="J27" i="1"/>
  <c r="M27" i="1" s="1"/>
  <c r="K24" i="1"/>
  <c r="J24" i="1"/>
  <c r="M24" i="1" s="1"/>
  <c r="K23" i="1"/>
  <c r="J23" i="1"/>
  <c r="M23" i="1" s="1"/>
  <c r="K22" i="1"/>
  <c r="J22" i="1"/>
  <c r="M22" i="1" s="1"/>
  <c r="K21" i="1"/>
  <c r="J21" i="1"/>
  <c r="M21" i="1" s="1"/>
  <c r="K9" i="1"/>
  <c r="J9" i="1"/>
  <c r="M9" i="1" s="1"/>
  <c r="K418" i="1" l="1"/>
  <c r="M418" i="1"/>
  <c r="K339" i="1"/>
  <c r="M339" i="1"/>
  <c r="L100" i="1"/>
  <c r="L137" i="1"/>
  <c r="L22" i="1"/>
  <c r="L24" i="1"/>
  <c r="L34" i="1"/>
  <c r="L42" i="1"/>
  <c r="L44" i="1"/>
  <c r="L46" i="1"/>
  <c r="L53" i="1"/>
  <c r="L61" i="1"/>
  <c r="L63" i="1"/>
  <c r="L65" i="1"/>
  <c r="L86" i="1"/>
  <c r="L139" i="1"/>
  <c r="L107" i="1"/>
  <c r="L126" i="1"/>
  <c r="L282" i="1"/>
  <c r="L283" i="1"/>
  <c r="L284" i="1"/>
  <c r="L297" i="1"/>
  <c r="L299" i="1"/>
  <c r="L301" i="1"/>
  <c r="L303" i="1"/>
  <c r="L305" i="1"/>
  <c r="L307" i="1"/>
  <c r="L309" i="1"/>
  <c r="L314" i="1"/>
  <c r="L322" i="1"/>
  <c r="K384" i="1"/>
  <c r="K436" i="1"/>
  <c r="L110" i="1"/>
  <c r="L123" i="1"/>
  <c r="L125" i="1"/>
  <c r="L134" i="1"/>
  <c r="L129" i="1"/>
  <c r="L131" i="1"/>
  <c r="L133" i="1"/>
  <c r="K35" i="1"/>
  <c r="K87" i="1"/>
  <c r="L193" i="1"/>
  <c r="L195" i="1"/>
  <c r="L201" i="1"/>
  <c r="L281" i="1"/>
  <c r="L330" i="1"/>
  <c r="L353" i="1"/>
  <c r="L92" i="1"/>
  <c r="L371" i="1"/>
  <c r="K268" i="1"/>
  <c r="K310" i="1"/>
  <c r="M268" i="1"/>
  <c r="L360" i="1"/>
  <c r="L9" i="1"/>
  <c r="K285" i="1"/>
  <c r="L324" i="1"/>
  <c r="L396" i="1"/>
  <c r="L402" i="1"/>
  <c r="L407" i="1" s="1"/>
  <c r="L412" i="1"/>
  <c r="L414" i="1"/>
  <c r="L422" i="1"/>
  <c r="L435" i="1"/>
  <c r="L445" i="1"/>
  <c r="L451" i="1"/>
  <c r="M285" i="1"/>
  <c r="L280" i="1"/>
  <c r="L23" i="1"/>
  <c r="L27" i="1"/>
  <c r="L33" i="1"/>
  <c r="L43" i="1"/>
  <c r="L45" i="1"/>
  <c r="L47" i="1"/>
  <c r="L85" i="1"/>
  <c r="L185" i="1"/>
  <c r="L192" i="1"/>
  <c r="L194" i="1"/>
  <c r="L196" i="1"/>
  <c r="L273" i="1"/>
  <c r="L275" i="1"/>
  <c r="L320" i="1"/>
  <c r="L323" i="1"/>
  <c r="L354" i="1"/>
  <c r="L365" i="1"/>
  <c r="L376" i="1"/>
  <c r="L108" i="1"/>
  <c r="L116" i="1"/>
  <c r="L124" i="1"/>
  <c r="L127" i="1"/>
  <c r="L130" i="1"/>
  <c r="L135" i="1"/>
  <c r="L138" i="1"/>
  <c r="L291" i="1"/>
  <c r="L336" i="1"/>
  <c r="L62" i="1"/>
  <c r="L64" i="1"/>
  <c r="L66" i="1"/>
  <c r="M141" i="1"/>
  <c r="L319" i="1"/>
  <c r="M326" i="1"/>
  <c r="L459" i="1"/>
  <c r="M459" i="1"/>
  <c r="L106" i="1"/>
  <c r="M111" i="1"/>
  <c r="L206" i="1"/>
  <c r="L232" i="1" s="1"/>
  <c r="L381" i="1"/>
  <c r="M384" i="1"/>
  <c r="L433" i="1"/>
  <c r="M436" i="1"/>
  <c r="L132" i="1"/>
  <c r="L321" i="1"/>
  <c r="L41" i="1"/>
  <c r="M48" i="1"/>
  <c r="K101" i="1"/>
  <c r="K141" i="1"/>
  <c r="L184" i="1"/>
  <c r="M186" i="1"/>
  <c r="L191" i="1"/>
  <c r="M197" i="1"/>
  <c r="L272" i="1"/>
  <c r="M276" i="1"/>
  <c r="L274" i="1"/>
  <c r="K326" i="1"/>
  <c r="L335" i="1"/>
  <c r="L337" i="1"/>
  <c r="L382" i="1"/>
  <c r="L383" i="1"/>
  <c r="L389" i="1"/>
  <c r="L395" i="1"/>
  <c r="M398" i="1"/>
  <c r="L397" i="1"/>
  <c r="L411" i="1"/>
  <c r="L413" i="1"/>
  <c r="L417" i="1"/>
  <c r="L427" i="1"/>
  <c r="L434" i="1"/>
  <c r="L440" i="1"/>
  <c r="L450" i="1"/>
  <c r="L32" i="1"/>
  <c r="M35" i="1"/>
  <c r="L84" i="1"/>
  <c r="M87" i="1"/>
  <c r="L290" i="1"/>
  <c r="M292" i="1"/>
  <c r="L352" i="1"/>
  <c r="M356" i="1"/>
  <c r="L98" i="1"/>
  <c r="M101" i="1"/>
  <c r="L109" i="1"/>
  <c r="L128" i="1"/>
  <c r="L136" i="1"/>
  <c r="L140" i="1"/>
  <c r="L355" i="1"/>
  <c r="L370" i="1"/>
  <c r="L21" i="1"/>
  <c r="M28" i="1"/>
  <c r="L60" i="1"/>
  <c r="M67" i="1"/>
  <c r="K28" i="1"/>
  <c r="K48" i="1"/>
  <c r="K67" i="1"/>
  <c r="L99" i="1"/>
  <c r="K111" i="1"/>
  <c r="L117" i="1"/>
  <c r="K186" i="1"/>
  <c r="K197" i="1"/>
  <c r="K276" i="1"/>
  <c r="K292" i="1"/>
  <c r="L296" i="1"/>
  <c r="M310" i="1"/>
  <c r="L298" i="1"/>
  <c r="L300" i="1"/>
  <c r="L302" i="1"/>
  <c r="L304" i="1"/>
  <c r="L306" i="1"/>
  <c r="L308" i="1"/>
  <c r="K356" i="1"/>
  <c r="K398" i="1"/>
  <c r="L418" i="1" l="1"/>
  <c r="L339" i="1"/>
  <c r="L285" i="1"/>
  <c r="L268" i="1"/>
  <c r="L48" i="1"/>
  <c r="L87" i="1"/>
  <c r="L197" i="1"/>
  <c r="L292" i="1"/>
  <c r="L35" i="1"/>
  <c r="L276" i="1"/>
  <c r="L28" i="1"/>
  <c r="L186" i="1"/>
  <c r="L67" i="1"/>
  <c r="L111" i="1"/>
  <c r="L356" i="1"/>
  <c r="L326" i="1"/>
  <c r="L310" i="1"/>
  <c r="L398" i="1"/>
  <c r="L436" i="1"/>
  <c r="L384" i="1"/>
  <c r="L101" i="1"/>
  <c r="L141" i="1"/>
  <c r="K452" i="1" l="1"/>
  <c r="M452" i="1"/>
  <c r="L452" i="1" l="1"/>
  <c r="K118" i="1" l="1"/>
  <c r="M118" i="1"/>
  <c r="K93" i="1"/>
  <c r="L118" i="1" l="1"/>
  <c r="M93" i="1"/>
  <c r="L93" i="1"/>
  <c r="K446" i="1" l="1"/>
  <c r="M446" i="1"/>
  <c r="L446" i="1" l="1"/>
  <c r="K441" i="1" l="1"/>
  <c r="L441" i="1" l="1"/>
  <c r="M441" i="1"/>
  <c r="K202" i="1"/>
  <c r="M202" i="1"/>
  <c r="K428" i="1"/>
  <c r="L202" i="1" l="1"/>
  <c r="L428" i="1"/>
  <c r="M428" i="1"/>
  <c r="K423" i="1"/>
  <c r="M423" i="1"/>
  <c r="L423" i="1" l="1"/>
  <c r="M54" i="1" l="1"/>
  <c r="K54" i="1"/>
  <c r="L54" i="1" l="1"/>
  <c r="K390" i="1" l="1"/>
  <c r="M390" i="1"/>
  <c r="L390" i="1" l="1"/>
  <c r="J7" i="1"/>
  <c r="M7" i="1" s="1"/>
  <c r="M10" i="1" s="1"/>
  <c r="L377" i="1" l="1"/>
  <c r="L315" i="1"/>
  <c r="K7" i="1"/>
  <c r="K10" i="1" s="1"/>
  <c r="L7" i="1" l="1"/>
  <c r="L10" i="1" s="1"/>
  <c r="K16" i="1"/>
  <c r="K315" i="1"/>
  <c r="L366" i="1"/>
  <c r="K372" i="1"/>
  <c r="K377" i="1"/>
  <c r="L16" i="1"/>
  <c r="M315" i="1"/>
  <c r="L361" i="1"/>
  <c r="K361" i="1"/>
  <c r="L372" i="1"/>
  <c r="K366" i="1"/>
  <c r="L331" i="1"/>
  <c r="K331" i="1"/>
  <c r="M377" i="1"/>
  <c r="K490" i="1" l="1"/>
  <c r="K492" i="1" s="1"/>
  <c r="M366" i="1"/>
  <c r="M331" i="1"/>
  <c r="M16" i="1"/>
  <c r="M361" i="1"/>
  <c r="M372" i="1"/>
  <c r="M490" i="1" l="1"/>
  <c r="L490" i="1" s="1"/>
</calcChain>
</file>

<file path=xl/sharedStrings.xml><?xml version="1.0" encoding="utf-8"?>
<sst xmlns="http://schemas.openxmlformats.org/spreadsheetml/2006/main" count="1689" uniqueCount="436">
  <si>
    <t>Lp.</t>
  </si>
  <si>
    <t>opis towaru</t>
  </si>
  <si>
    <t>Nr katalogowy  /Nazwa jak na fakturze</t>
  </si>
  <si>
    <t>jm</t>
  </si>
  <si>
    <t>Ilość</t>
  </si>
  <si>
    <t>cena jednostkowa netto</t>
  </si>
  <si>
    <t>VAT %</t>
  </si>
  <si>
    <t>Wartość netto</t>
  </si>
  <si>
    <t>Wartość VAT</t>
  </si>
  <si>
    <t>Wartość brutto</t>
  </si>
  <si>
    <t>Próbki</t>
  </si>
  <si>
    <t>1.</t>
  </si>
  <si>
    <t>szt</t>
  </si>
  <si>
    <t>2.</t>
  </si>
  <si>
    <t>3.</t>
  </si>
  <si>
    <t>RAZEM</t>
  </si>
  <si>
    <t>szt.</t>
  </si>
  <si>
    <t>4.</t>
  </si>
  <si>
    <t>Pojemnik wielorazowego użytku 1000ml na wkłady workowe (nie jałowy), wykonany z przezroczystego tworzywa ze skalą pomiarową, wyposażony w zintegrowany zaczep do mocowania oraz króciec obrotowy, chodkowy do przyłączenia próżni, możliwość sterylizacji w temp. 121 st.C, kompatybilny z poz. 4</t>
  </si>
  <si>
    <t>Pojemnik wielorazowego użytku 2000ml na wkłady workowe (nie jałowy), wykonany z przezroczystego tworzywa ze skalą pomiarową, wyposażony w zintegrowany zaczep do mocowania oraz króciec obrotowy, chodkowy do przyłączenia próżni, możliwość sterylizacji w temp. 121 st.C, kompatybilny z poz. 5</t>
  </si>
  <si>
    <t>op</t>
  </si>
  <si>
    <t>5.</t>
  </si>
  <si>
    <t>Igła 19G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</si>
  <si>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20G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</si>
  <si>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22G dł.88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</si>
  <si>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 xml:space="preserve">Igła 25G  dł. 120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</si>
  <si>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 xml:space="preserve">Igła 27G dł. 88 mm   do znieczulenia podpajęczynókowego typu Pencil Point  z igłą prowadzącą 22G/35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</si>
  <si>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Zestaw do żywienia dojelitowego Flocare PEG CH 10</t>
  </si>
  <si>
    <t>Zestaw do żywienia dojelitowego Flocare Peg CH 14</t>
  </si>
  <si>
    <t>Zestaw do żywienia dojelitowego Flocare Peg CH 18</t>
  </si>
  <si>
    <t>Strzykawka j.u. 1ml z igłą 0,45x12mm do tuberkuliny, a'100szt</t>
  </si>
  <si>
    <t>op.</t>
  </si>
  <si>
    <t>Strzykawka j.u do insuliny z igłą G29 (0,33x12) a'100</t>
  </si>
  <si>
    <t xml:space="preserve">Strzykawka j.u. trzyczęściowa 50-60ml cewnikowa typu Janet </t>
  </si>
  <si>
    <t>Aparat do szybkiego przetaczania płynów</t>
  </si>
  <si>
    <t>Igła iniekcyjna j.u.  0,6x30 a 100szt opis j.w</t>
  </si>
  <si>
    <t>Igła iniekcyjna j.u.  0,8x22 a 100szt opis j.w</t>
  </si>
  <si>
    <t>Igła iniekcyjna j.u.  0,8x40 a 100szt opis j.w</t>
  </si>
  <si>
    <t>Igła iniekcyjna j.u.  0,9x40 a 100szt opis j.w</t>
  </si>
  <si>
    <t>Worki do dobowej zbiórki moczu 2 litry jałowe z zaworem spustowym typ T</t>
  </si>
  <si>
    <t>Woreczki do pobierania próbek moczu dla chłopców</t>
  </si>
  <si>
    <t>Woreczki do pobierania próbek moczu dla dziewczynek</t>
  </si>
  <si>
    <t>Sonda z zatyczką do karmienia noworodków i wcześniaków 6CH</t>
  </si>
  <si>
    <t>Sonda z zatyczką do karmienia noworodków i wcześniaków 8CH</t>
  </si>
  <si>
    <t>Pojemnik bakteriologiczny poj. do 30ml, niesterylny</t>
  </si>
  <si>
    <t xml:space="preserve">Pojemnik bakteriologiczny z łopatką z PP, niesterylny </t>
  </si>
  <si>
    <t>Pojemnik na mocz 100ml</t>
  </si>
  <si>
    <t>Zacisk do pępowiny mikrobiologicznie czysty</t>
  </si>
  <si>
    <t>Szpatułka laryngologiczna jednorazowa  a'100szt.</t>
  </si>
  <si>
    <t>Opaski identyfikacyjne dla noworodków</t>
  </si>
  <si>
    <t>Obuwie ochronne foliowe</t>
  </si>
  <si>
    <t>Elektrody do EKG samoprzylepne ø 50 mm, op=50 szt</t>
  </si>
  <si>
    <t>Elektrody do EKG samoprzylepne ø 25mm pediatryczne; baza-gąbka; żel-stały</t>
  </si>
  <si>
    <t>Elektrody EKG dla wcześniaków, jednorazowe, samoprzylepne, z przewodami dł. 50 cm, kompatybilne z monitorem MP-30/X2 typ M8002A marki Philips (zestaw zawiera 3 szt)</t>
  </si>
  <si>
    <t>zestaw</t>
  </si>
  <si>
    <t>Żel do USG - wodny, hypoalergiczny, opakowanie = 5 litrów</t>
  </si>
  <si>
    <t>Żel do USG, szt=0,5 litr</t>
  </si>
  <si>
    <t>Żel do EKG, o pojemności 0,5 litra</t>
  </si>
  <si>
    <t xml:space="preserve">Papier EKG do Page Writer 200/300pi M1771A/1770A do HP M1709A </t>
  </si>
  <si>
    <t>Papier EKG do defibrylatora ZOLL M</t>
  </si>
  <si>
    <t>Papier do Printera K65HM USG -High Denistite type</t>
  </si>
  <si>
    <t>Papier do programatora Biotronik EPR 1000, rozm. 125mm x 111mm</t>
  </si>
  <si>
    <t>Jałowy zestaw opatrunkowy do terapi podciśnieniowej duży o składzie : opatrunek piankowy z siatkowego poliuretanu o otwartych porach, w kolorze czarnym, w rozmiarze 25x15x3 cm - 1 szt, z drenem w postaci miekkiego elestycznego kanału, zapobiegającego uszkodzeniom tkanek w trakcie terapii, zakończonym z jednej strony szybko-złączką, a z drugiej kątownikiem z prostokątną folią samoprzylepną z zaokrąglonymi brzegami - 1 szt, folia samoprzylepna, okluzyjna 20x30cm - 3 szt, Kompatybilny z urządzeniem Renasys EZ Plus posiadanym przez Zamawiającego</t>
  </si>
  <si>
    <t>Jałowy jednorazowy zbiornik z żelem bakteriobójczym o pojemności 250 ml, z drenem, filtrem przepływowym do podłączenia z aparatem do podciśnieniowego leczenia ran, oraz dodatkowym drenem zakończonym z jednej strony szybko-złączką, a z drugiej  końcówką do podłączenia ze zbiornikiem. Zbiornik bez otworów umożliwiających przypadkową kontaminację i wydostanie się skażonego materiału. Kompatybilny z urządzeniem Renasys EZ Plus posiadanym przez Zamawiającego</t>
  </si>
  <si>
    <t>Paroprzepuszczalny, transparentny opatrunek z folii poliuretanowej z systemem aplikacji, sterylny, w rozmiarze 15 cm x 20 cm</t>
  </si>
  <si>
    <t>Dot. pakietów, do których nie są wymagane próbki przy składaniu ofert</t>
  </si>
  <si>
    <t>Podsumowanie</t>
  </si>
  <si>
    <t>W celu potwierdzenia spełnienia wymagań Oferent jest zobowiązany dostarczyć próbki towaru (w ilości 1 szt lub 2 szt danej pozycji) na żądanie zamawiającego w terminie do 3 dni roboczych od momentu zawiadomienia pisemnego (fax) o takiej potrzebie.</t>
  </si>
  <si>
    <t>Wartość w €</t>
  </si>
  <si>
    <t>Strzykawka j.u. 5ml dwuczęściowa, skala co 0,2ml rozszerzana do 6ml, przezroczysty cylinder, tłok mleczny,  nazwa producenta na pojedynczej strzykawce, a'100szt</t>
  </si>
  <si>
    <t>Igła iniekcyjna j.u. 1,1x40 a 100szt krótko i długościęta opis j.w</t>
  </si>
  <si>
    <t>Igła iniekcyjna j.u. 1,2x40 a 100szt krótko i długościęta opis j.w</t>
  </si>
  <si>
    <t>Igła iniekcyjna bezpieczna j.u. 0,8x40 a 100 szt opis j.w.</t>
  </si>
  <si>
    <t>Igła iniekcyjna  bezpieczna j.u. 0,9 x40 a 100 szt opis j.w.</t>
  </si>
  <si>
    <t>1 szt</t>
  </si>
  <si>
    <t>Strzykawka j.u. 2ml dwuczęściowa, skala co 0,1ml rozszerzana do 2,5 ml, przezroczysty cylinder, tłok mleczny,  nazwa producenta na pojedynczej strzykawce, a'100szt</t>
  </si>
  <si>
    <t>Strzykawka j.u. 10 ml dwuczęściowa, skala co 0,5 ml rozszerzana do 11ml, przezroczysty cylinder, tłok mleczny,  nazwa producenta na pojedynczej strzykawce, a'100szt</t>
  </si>
  <si>
    <t>Strzykawka j.u. 20ml dwuczęściowa, skala co 1 ml rozszerzana do 24ml, przezroczysty cylinder, tłok mleczny,  nazwa producenta na pojedynczej strzykawce, a'100szt</t>
  </si>
  <si>
    <t xml:space="preserve">Igła 25G  dł. 88-90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</si>
  <si>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Uwaga do pakietu: Zestaw - końcówka z regulacją siły ssania i bez regulacji. Ilości w poszczególnych rodzajach w zależności od zapotrzebowań Zamawiającego</t>
  </si>
  <si>
    <t>cena jednostkowa brutto</t>
  </si>
  <si>
    <t>Obuwie ochronne wzmocnione</t>
  </si>
  <si>
    <t>Pojemnik histopatologiczny z PS ze szczelnym zamknięciem, odporny na formalinę opojemności 500 ml</t>
  </si>
  <si>
    <t>Pojemnik histopatologiczny z PS ze szczelnym zamknięciem, odporny na formalinę opojemności 1000 ml</t>
  </si>
  <si>
    <t>Pojemnik histopatologiczny z PS ze szczelnym zamknięciem, odporny na formalinę opojemności 2000 ml</t>
  </si>
  <si>
    <t>Pojemnik histopatologiczny z PS ze szczelnym zamknięciem, odporny na formalinę opojemności 5000 ml</t>
  </si>
  <si>
    <t>Pojemnik histopatologiczny z PS ze szczelnym zamknięciem, odporny na formalinę opojemności 10000 ml</t>
  </si>
  <si>
    <t>Szczoteczki z tworzywa sztucznego jednorazowego użytku sterylne do pobierania wymazów cytologicznych umożliwiających pobranie w rozmazie jednocześnie komórek szyjki macicy, kanału szyjki i strefy transformacji, Cervex-brush</t>
  </si>
  <si>
    <t>Szczoteczki z tworzywa sztucznego jednorazowego użytku sterylne do pobierania wymazów cytologicznych umożliwiających pobranie w rozmazie jednocześnie komórek szyjki macicy, kanału szyjki i strefy transformacji, Cervex-brush combi</t>
  </si>
  <si>
    <t xml:space="preserve">Maska z osłoną na oczy </t>
  </si>
  <si>
    <t>Żanety do płukania przewodu słuchowego. Sterylne, niepirogenne, poj. 100 ml, z ostrą końcówką typ stożek</t>
  </si>
  <si>
    <t>Zestawy do nakłucia jamy opłucnowej (paracentezy/teracentezy), jałowy, jednorazowy, zawiera: trójdrożny kranik odcinający, 3 igły typ Lancet(14G,18G,16G), worek 2 litrowy z zaworem spustowym</t>
  </si>
  <si>
    <t>Papier do drukarki SONY do aparatu RTG z ramieniem /C/, SONY UPP-210HD, 210mm x 25m</t>
  </si>
  <si>
    <t>Sterylny zestaw osłona na głowicę USG wraz z żelem. Skład: osłona na głowicę USG w rozmiarze 13 x 61 cm, żel sterylny do USG, dwa rodzaje dwupunktowych mocowań osłony do głowicy, sterylna serweta 40 x 40 cm</t>
  </si>
  <si>
    <t>Zestaw do paracentezy i teracentezy z igłą Veresa, z zaworemjednokierunkowym lun kranikiem trójdrożnym</t>
  </si>
  <si>
    <t>Szyna aluminiowa Zimmera 420x20mm</t>
  </si>
  <si>
    <t>Ostrza wymienne chirurgiczne 22 ze stali węglowej opak 100 szt z napisem prdoucenta na każdym ostrzu</t>
  </si>
  <si>
    <t>Ostrza wymienne chirurgiczne 20 ze stali węglowej
opak 100 szt  z napisem prdoucenta na każdym ostrzu</t>
  </si>
  <si>
    <t>Ostrza wymienne chirurgiczne 18 ze stali węglowej
opak 100 szt z napisem prodoucenta na każdym ostrzu</t>
  </si>
  <si>
    <t>Ostrza wymienne chirurgiczne 15 ze stali węglowej
opak 100 szt z napisem producenta na każdym ostrzu</t>
  </si>
  <si>
    <t>Ostrza wymienne chirurgiczne 12 ze stali węglowej
opak 100 szt z napisem prodoucenta na każdym ostrzu</t>
  </si>
  <si>
    <t>Ostrza wymienne chirurgiczne 11 ze stali węglowej
opak 100 szt z napisem prodoucenta na każdym ostrzu</t>
  </si>
  <si>
    <t>Ostrza wymienne chirurgiczne 10 ze stali węglowej
opak 100 szt z napisem prodoucenta na każdym ostrzu</t>
  </si>
  <si>
    <t>Słoje do dobowej zbiórki moczu tzw. Tulipan, plastikowe 2-2,5l z podziałką, z zakrywką</t>
  </si>
  <si>
    <t>Kranik trójdrożny a 50 szt</t>
  </si>
  <si>
    <t>Zatyczka do cewników schodkowa a 100 szt</t>
  </si>
  <si>
    <t>Elektrody do EKG, jednorazowe , żelowe, prostokątne 42 x 56mm, z otworem na przewody holterowskie</t>
  </si>
  <si>
    <t>Jednorazowe spódniczki ginekologiczne, z gumką, nieprześwitujące</t>
  </si>
  <si>
    <t>Jednorazowe klapki włókninowe, antypoślizgowe, z gumką</t>
  </si>
  <si>
    <t>Strzykawka j.u. 50/60 ml trzyczęściowa do leków światłoczułych (bursztynowa) luer-lock do pomp infuzyjnych. Opis paramatrów j.w.</t>
  </si>
  <si>
    <t>Cewnik Pezzer, sterylny. W zakresie rozmiarów: CH 22, CH 28, CH 30, CH 32, CH 34. Ilości w poszczególnych rozmiarach w zależności od zapotrzebowania Zamawiającego.</t>
  </si>
  <si>
    <t>Cewnik Tiemanna. W zakresie rozmiarów: CH 10, CH 12, CH 14, CH 16, CH 18. Ilości w poszczególnych rozmiarach w zależności od zapotrzebowania Zamawiającego.</t>
  </si>
  <si>
    <t>Maska nosowa w rozmiarze XS,S,M,L,XL. Rozmiar w zależności od zapotrzebowań Zamawiającego</t>
  </si>
  <si>
    <t>Układ oddechowy jednorazowego użytku do respiratora FABIAN</t>
  </si>
  <si>
    <t>kpl</t>
  </si>
  <si>
    <t>Igła motylek z drenem 30cm, 22G</t>
  </si>
  <si>
    <t>Maska tlenowa z drenem 210 cm (dla noworodków, dzieci i dorosłych), wykonana z nietoksycznego PCV, bez lateksu, posiada regulowaną blaszkę na nos i gumke mocującą, dren zakończony uniwersalnymi łącznikami i odporny na zagięcia o przekroju gwiazdkowym, obrotowy łacznik umożliwiający dostosowanie do pozycji pacjenta, jednorazowa, sterylizowana tlenkiem etylenu. Pełen asortyment rozmiarów. Rozmiar wg bieżącego zapotrzebowania Zamawiającego</t>
  </si>
  <si>
    <t>Worki urostomijne, system jednoczęściowy z możliwością odpuszczania treści kranikiem, przeźroczyste, pojemność do 350 ml, wypukłość ok. 3mm, Rozmiar 250 x 150 mm, średnica otworu w zakresie 12-46 mm</t>
  </si>
  <si>
    <t>Worki stomijne jednorazowe, jednoczęściowe z otworem do dopasowania, poprzez docięcie średnicy i możliwością odpuszczania treści. Przeźroczyste lub półprzeźroczyste, zamknięcie na rzepy lub zapinkę, możliwość dopasowania otworu, średnica do przycięcia w zakresie 15-60 mm, rozmiar około 265 x 149 mm, pojemność 650 ml</t>
  </si>
  <si>
    <t>Półmaska ochronna FS-17 VFFP1 nr D klasy FFP2 z zaworem filtrującym, do ochrony dróg oddechowych przed pyłami, aerozolami cząsteczek stałych i aerozolami ciekłymi</t>
  </si>
  <si>
    <t xml:space="preserve">Igła do znieczuleń splotów nerwów obwodowych z krotkim szlifem 30 stopni o rozmiarze 22G x 50 mm. Wpełni izolowana aż do szlifu, połączona na stałe z kablem elektrycznym i drenem do infuzjii. Skalibrowana z Neurostymulatorem Stimuplex HNS 12, który zamawiajacy posiada.  </t>
  </si>
  <si>
    <t xml:space="preserve">Pieluszki  junior dla dzieci o wadze 12-25kg.Posiadają elastyczne ściągacze taliowe, szerokie elastyczne rzepy zapewniają prawidłowe zapięcie,  superchłonny wkład wewnątrz pieluszki wiąże wilgoć w żel i sprawia, że nie ma ona kontaktu ze skórą dziecka, wysokie elastyczne falbanki znajdujące się po obu stronach pieluszki, utrzymują jej zawartość wewnątrz zapobiegając bocznemu przeciekaniu. Pieluszki posiadają atest jakości PZH oraz pozytywną opinię Instytutu Matki i Dziecka.
op.21szt
</t>
  </si>
  <si>
    <t xml:space="preserve">Pieluszki dla niemowląt Mini o wadze od 3 do 6 kilogramów. Mocne rzepy - zapięcia wielokrotnego użytku zapewniające właściwe mocowanie pieluszki. Wysoka chłonność - superchłonny wkład wewnątrz pieluszki wiąże wilgoć w żel i sprawia, że nie ma ona kontaktu ze skórą dziecka. Miękka włóknina o strukturze mikrooczek umożliwia szybkie wchłanianie moczu i wolnych stolców do wnętrza pieluszki, dzięki czemu nie podrażniają one wrażliwej skóry dziecka. Wysokie, elastyczne falbanki znajdujące się po obu stronach pieluszki, utrzymują jej zawartość wewnątrz zapobiegając bocznemu przeciekaniu. Nie zawiera elementów lateksowych i chlorowanych. .Pieluszki posiadają atest jakości PZH oraz pozytywną opinię Instytutu Matki i Dziecka.
 Opakowanie 38szt
</t>
  </si>
  <si>
    <t>Pieluszki Midi  dla niemowląt o wadze od 5 do 9 kg. Szerokie, elastyczne rzepy - zapewniają prawidłowe zapięcie i komfort dziecka podczas poruszania. Szeroki, elastyczny pas taliowy - zapewnia idealne dopasowanie pieluszki i komfort dziecka podczas poruszania.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Dziecka.Op.32szt</t>
  </si>
  <si>
    <t xml:space="preserve">Pieluszki Maxi  dla niemowląt o wadze od 8 do 18 kg. Szerokie, elastyczne rzepy - zapewniają prawidłowe zapięcie i komfort dziecka podczas poruszania. Szeroki, elastyczny pas taliowy - zapewnia idealne dopasowanie pieluszki i komfort dziecka podczas poruszania. Elastyczne gumki - zapobiegają bocznym przeciekom.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 Op,27szt
</t>
  </si>
  <si>
    <t>Generator + końcówki donosowe</t>
  </si>
  <si>
    <t>Nawilżacz z komorą i z automatycznym pobieraniem wody kompatybilne z układem oddechowym z poz. nr 1</t>
  </si>
  <si>
    <t>Wielkość opakowania handlowego</t>
  </si>
  <si>
    <t>Kryterium jakościowe</t>
  </si>
  <si>
    <t>3 szt.</t>
  </si>
  <si>
    <t>Nakładka na palec z haczykiem do amniotomii. Op/100 szt</t>
  </si>
  <si>
    <t>par</t>
  </si>
  <si>
    <t>Ochraniacze na obuwie włókninowe z wkładką antypoślizgową</t>
  </si>
  <si>
    <t>pakowane pojedyńczo w sterylny blister. Sprężystość włosia</t>
  </si>
  <si>
    <t>Butelka z korkiem typ Pull-Push</t>
  </si>
  <si>
    <t>Wzierniki ginekologiczne jednorazowe XS i S CUSCO. Mocno trzymający zamek, niwelujący ryzyko zamknięcia się wziernika podczas badania.</t>
  </si>
  <si>
    <t>Wzierniki ginekologiczne jednorazowe M CUSCO. Mocno trzymający zamek, niwelujący ryzyko zamknięcia się wziernika podczas badania.</t>
  </si>
  <si>
    <t>Łatwe i szybkie otwieranie z foli za pomocą nacięcia na zgrzewie</t>
  </si>
  <si>
    <t>Uniwersalność rozmiaru, wytrzymałość włókniny, preferowany kolor zielony</t>
  </si>
  <si>
    <t>1 szt.</t>
  </si>
  <si>
    <t>Opakowanie papier-folia - 30 pkt. Opakowanie inne, dopuszczone przez Zamawiającego - 0 pkt.</t>
  </si>
  <si>
    <t>Cewnik do podawania tlenu przez nos dł. 420 - 500 cm. Miękkie końcówki o gładkich zakończeniach, uniwersalny łącznik, pakowane pojedyńczo</t>
  </si>
  <si>
    <t>Długość 500 cm - 30 pkt.                   Długość poniżej 500cm - 0 pkt.</t>
  </si>
  <si>
    <t>Cewnik urologiczny typ Nelaton nr 6, jednorazowego użytku, sterylny  dł. 40-50cm</t>
  </si>
  <si>
    <t>Cewnik urologiczny typ Nelaton nr 8, jednorazowego użytku, sterylny  dł.  40-50cm</t>
  </si>
  <si>
    <t>Cewnik urologiczny typ Nelaton nr 10, jednorazowego użytku, sterylny  dł. 40-50cm</t>
  </si>
  <si>
    <t>Cewnik urologiczny typ Nelaton nr 12, jednorazowego użytku, sterylny  dł. 40-50cm</t>
  </si>
  <si>
    <t>Cewnik urologiczny typ Nelaton nr 14, jednorazowego użytku, sterylny  dł. 40-50cm</t>
  </si>
  <si>
    <t>Cewnik urologiczny typ Nelaton nr 16, jednorazowego użytku, sterylny  dł. 40-50cm</t>
  </si>
  <si>
    <t>Cewnik urologiczny typ Nelaton nr 18, jednorazowego użytku, sterylny  dł. 40-50cm</t>
  </si>
  <si>
    <t>Cewnik urologiczny typ Nelaton nr 20, jednorazowego użytku, sterylny  dł.  40-50cm</t>
  </si>
  <si>
    <t>Cewnik urologiczny typ Nelaton nr 22, jednorazowego użytku, sterylny  dł.  40-50cm</t>
  </si>
  <si>
    <t>Długość 40cm - 30 pkt.            Długość powyżej 40 cm - 0 pkt.</t>
  </si>
  <si>
    <t>Długość 800cm - 30 pkt.            Długość powyżej 800 cm - 0 pkt.</t>
  </si>
  <si>
    <t>Zgłębnik żołądkowy rozm. 30 oraz rozm. 32,  ilości w poszczególnych rozmiarach wg zapotrzebowania Zamawiającego. Długość w zakresie 800-1000 mm</t>
  </si>
  <si>
    <t>Długość 50cm - 30 pkt.            Długość poniżej 50 cm - 0 pkt.</t>
  </si>
  <si>
    <t>Z podziałką - 30 pkt.                              Bez podziałki - 0 pkt.</t>
  </si>
  <si>
    <t>Pojemność 2,5 litr - 30 pkt.                 Pojemność poniżej 2,5 litr - 0 pkt.</t>
  </si>
  <si>
    <t>Cewnik do żyły pępowinowej, rozm.  4CH oraz 5CH, długość w zakresie 30-40 cm, pakowane w sztywnym opakowaniu, sterylne</t>
  </si>
  <si>
    <t>Długość drenu 10 cm - 30 pkt.         Długość drenu poniżej 10cm - 0 pkt.</t>
  </si>
  <si>
    <t>Kranik trójdroźny z drenem o długości w zakresie 5 - 10 cm</t>
  </si>
  <si>
    <t>Pieluchomajtki M   op=30szt. Opis: dwa anatomiczne ukształtowane wkłady chłonne z pulpy celulozowej z superabsorbentem, osłonki boczne na całej długości pieluchy skierowane na zewnątrz, falbanki z przędzą elastyczną zapobiegającą wyciekom w obszarze pachwin, ściągacze taliowe z przudu i z tyłu, cztery elastyczne zapięcia do wielokrotnego mocowania  o rozciągliwości 1 cm (przylepcorzepy), dwa indykatory wilgoci (czrny i zielony), warstwa izolacyjna paroprzepuszczalna na całej powierzchni pieluchy łącznie z bokami, obwód w pasie 75-110 cm, chłonność 2000-2300 ml.</t>
  </si>
  <si>
    <t>Chłonność 2300ml - 30 pkt.            Chłonność poniżej 2300ml - 0 pkt.</t>
  </si>
  <si>
    <t>Pieluchomajtki L   op=30szt, opis jak wyżej, obwód w pasie 100-150 cm, chłonność 2000-2300 ml.</t>
  </si>
  <si>
    <t>Pieluchomajtki XL   op=30szt, opis jak wyżej, obwód w pasie 130-170 cm, chłonność 2300-2600 ml.</t>
  </si>
  <si>
    <t>Chłonność 2600ml - 30 pkt.            Chłonność poniżej 2600ml - 0 pkt.</t>
  </si>
  <si>
    <t>Zgłębnik żołądkowy rozm. w zakresie 12-24, wykonany PCV, sterylny, pakowany pojedyńczo, bez lini RTG, kolor konektora jest oznaczeniem średnicy cewnika, 2 boczne otwory naprzemienne, 2 lub 4 znaczniki głębokości, otwór na końcu cewnika zamknięty, ilości w poszczególnych rozmiarach wg zapotrzebowania Zamawiającego. Długość w zakresie 800-1000 mm</t>
  </si>
  <si>
    <t>składek</t>
  </si>
  <si>
    <t>Rozszerzenie 20% - 30 pkt.         Rozszerzenie poniżej 20% - 0 pkt.</t>
  </si>
  <si>
    <t>Długościęte - 30 pkt.                   Krótkościęte - 0 pkt.</t>
  </si>
  <si>
    <t>Cewnik do podawania tlenu przez nos dł. 200-210cm. Miękkie końcówki o gładkich zakończeniach, uniwersalny łącznik, pakowane pojedyńczo</t>
  </si>
  <si>
    <t>Długość 200 cm - 30 pkt.          Długość poniżej 200 cm - 0 pkt.</t>
  </si>
  <si>
    <t xml:space="preserve">Przedłużacz do pomp infuzyjnych przezroczysty, długość drenu 150-200cm, opakowanie jednostkowe typu blister - pack </t>
  </si>
  <si>
    <t>Przedłużacz do pomp infuzyjnych do leków światłoczułych (nie przezroczysty), Długość w zakresie 150-200 cm.</t>
  </si>
  <si>
    <t>Worki foliowe na zwłoki, białe- matowe ,  na zamek
błyskawiczny, z minimum 4 uchwytami dodatkowo
wzmocnionymi folią, worki muszą być wykonane z wytrzymałej
folii o grubości min. 0,18 mm i wytrzymałości od 150 do 180 kg w
rozmiarach min. 220 cm x min. 90 cm, dno każdego worka
dodatkowo wzmocnione folią – tzn. podwójne dno, pakowane
pojedynczo + do każdego worka dołączone 2 pary rękawiczek
jednorazowych.</t>
  </si>
  <si>
    <t>Wytrzymałość 180 kg - 30 pkt.       Wytrzymałość poniżej 180 kg - 0 pkt.</t>
  </si>
  <si>
    <t>Zestaw  Yankauer, z kontrolą ssania i bez kontroli ssania.</t>
  </si>
  <si>
    <t>Dren do ssaka dwukrotnie rozszerzony 9x6,6x2500 do 3000mm</t>
  </si>
  <si>
    <t>Staza bezlateksowa, chroniąca przed reakcjami alergicznymi i podrażnieniami, do uciskania żyły przy pobieraniu krwi. Wykonana z szerokiego i rozciągliwego paska gumy syntetycznej. Wysoka wytrzymałość na rozciąganie. Opakowanie a'25szt. umożliwiające wygodne dzielenie perforowanych opasek o długości 45 cm i szerokości 2,0 do 2,5 cm.</t>
  </si>
  <si>
    <t>Szerokość 2,5 cm - 30 pkt. Poniżej 2,5 cm - 0 pkt.</t>
  </si>
  <si>
    <t>Średnica 8 mm - 30 pkt.</t>
  </si>
  <si>
    <t>Zestaw do tracheostomii przezskórnej metodą Seldingera: zestw do tracheotomii przezskórnej bez peana, rurka Blue Line Ultra z mankietem Soft Seal o średnicy wew. 6 do 8mm,</t>
  </si>
  <si>
    <t>Zestaw do tracheostomii przezskórnej metodą Seldingera: zestaw do tracheotomii przezskórnej z peanem wielorazowym, rurka Blue Line Ultra z mankietem Soft Seal o średnicy wew. 6 do 8mm,</t>
  </si>
  <si>
    <t>Miski nerkowate plastikowe białe, długość 18 do 25 cm</t>
  </si>
  <si>
    <t>Baseny dla chorych z pokrywką. Kolor biały lub niebieski. Wielorazowego użytku, odporne na działanie preparatów dezynfekujących zawierające związki chloru i temperaturę do 100 stopni Celcjusza</t>
  </si>
  <si>
    <t>Kolor niebieski - 30 pkt.                    Kolor biały - 0 pkt.</t>
  </si>
  <si>
    <t>Kaczki plastikowe damskie lub męskie w zależności od zapotrzebowań Zamawiającego, z uchwytem do zawieszenia na łóżko. Z zamknięciem higienicznym, pojemność 1200, z podziałką lub bez. Wielorazowego użytku, odporne na działanie preparatów dezynfekujących zawierające związki chlorui temperaturę do 100 stopni Celcjusza.</t>
  </si>
  <si>
    <t>Z podziałką - 30 pkt. Bez podziałki - 0 pkt.</t>
  </si>
  <si>
    <t>Kubek plastikowy - pojniki dla chorych, pojemność 200- 300 ml. W zestawie 2 pokrywki: z małym i dużym otworem.</t>
  </si>
  <si>
    <t>200 ml - 30 pkt.                               Powyżej 200 ml - 0 pkt.</t>
  </si>
  <si>
    <t>Opaski identyfikacyjne dla dorosłych, Wykonane z PVC. Możliwość zapisu danych na kartoniku wsuwanym, zaokrąglone brzegi nie uszkadzające skóry pacjenta. Pakowane po 50 lub 100 szt w opakowaniu</t>
  </si>
  <si>
    <t>Papier do EKG  Hellige Cardio Smart 21 (o wymiarach składki 297mm x210mm, (100 lub 150)arkuszy w składce)</t>
  </si>
  <si>
    <t>101 arkuszy - 30 pkt.                             150 arkuszy - 0 pkt.</t>
  </si>
  <si>
    <t>Długość 25 cm - 30 pkt.                   Długość poniżej 25 cm - 0 pkt.</t>
  </si>
  <si>
    <t>Przyrząd do przetoczeń płynów infuzyjnych - bursztynowy.  jałowy, niepirogenny, nietoksyczny, nie zawiera lateksu. W składzie: igła biorcza dwukanałowa, osłonka igły biorczej, hydrofobowy filtr powietrza, zatyczka filtra, komora kroplowa o dł. min. 60mm;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</si>
  <si>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Pojemność 15 ml - 30 pkt.                  Pojemność powyżej 15 ml - 0 pkt.</t>
  </si>
  <si>
    <t>Dłudość drenu 3000 mm - 30 pkt.                                  Długość drenu poniżej 3000 mm - 0 pkt.</t>
  </si>
  <si>
    <t>Pojemność zbiornika 250 ml - 30 pkt. Pojemność inna niż 250 ml w tolerancji +/- 10% i dopuszczona przez Zamawiającego - 0 pkt.</t>
  </si>
  <si>
    <t>Opatrunek w rozmiarze 25x15x3cm - 30 pkt.                                        Opatrunek o innych parametrach +/- 10% i dopuszczony przez Zamawiającego - 0 pkt.</t>
  </si>
  <si>
    <t>Opatrunek w rozmiarze 15x20cm - 30 pkt.                                        Opatrunek o innych parametrach +/- 10% i dopuszczony przez Zamawiającego - 0 pkt.</t>
  </si>
  <si>
    <t>Pakowane po 50 szt - 30 pkt.          Pakowane po 100 szt. - 0 pkt.</t>
  </si>
  <si>
    <t>Nakłuwacze nożykowe, 1,5mm, pakowane po 100 lub 200 szt.</t>
  </si>
  <si>
    <t>Nakłuwacze nożykowe,  2,0mm, pakowane po 100 lub 200 szt.</t>
  </si>
  <si>
    <t>op=200 szt.</t>
  </si>
  <si>
    <t>80 ml - 30 pkt.    100 ml - 0 pkt.</t>
  </si>
  <si>
    <t>Butelki na pokarm matki z zakrętką, pojemność 80 do 100 ml z podziałko co 10 ml, wykonana z tworzywa do przechowywania żywności, jednorazowe, biologicznie czyste</t>
  </si>
  <si>
    <t>Nakłuwacze igłowe, głębokość nacięcia 1,5 lub 1,8 mm, pakowane po 100 lub 200 szt.</t>
  </si>
  <si>
    <t>Taca na leki o wymiarach 430x325x60mm, zawiera 16-20 podstawek z miejscami na kieliszki i wsuwki na szczegółowy opis (nazwisko pacjenta, przepisane leki). W kolorze niebieskim lub białym.</t>
  </si>
  <si>
    <t>16 podstawek - 30 pkt.       Więcej niż 16 - 0 pkt.</t>
  </si>
  <si>
    <t>Zgłebnik żołądkowy z zatyczką (klipsem) długość w zakresie 800-1000 mm, rozm. CH14, CH16 oraz CH18</t>
  </si>
  <si>
    <t>Jednorazowa - 30 pkt. Wielorazowa - 0 pkt.</t>
  </si>
  <si>
    <t>Bezigłowy port do zabezpieczania dostępów naczyniowych dla dorosłych z silikonową przezroczystą membraną, kompatybilny ze sprzętem medycznym o zakończeniu Luer - Lock (pojedynczy zawór), wykonany z copolyestru, objętość wypełnienia 0,085ml, przepływ 312ml/min; sterylizowany tlenkiem etylenu, odporny na lipidy i cytostatyki, okres stosowania od 500 do 600 aktywacji</t>
  </si>
  <si>
    <t>600 aktywacji - 30 pkt.   Mniej niż 600 - 0 pkt.</t>
  </si>
  <si>
    <t>PROWADNICA DO RUREK INTUBACYJNYCH  aluminiowa , pokryta PVC, z miękką końcówką ,sterylna , jednorazowego użytku, pełny zakres rozmiarów  2.0 ; 3.0 ; 4.0 ,5.0 w zależności od zapotrzebowań zamawiającego</t>
  </si>
  <si>
    <t>Na żądanie</t>
  </si>
  <si>
    <t>Maska tlenowa z nebulizatorem i drenem 210 cm, wykonana z nietoksycznego PCV, bez lateksu, posiada regulowaną blaszkę na nos i gumke mocującą, dren zakończony uniwersalnymi łącznikami i odporny na zagięcia o przekroju gwiazdkowym, Nebulizator o poj. 6-10 ml i skalowany co 1 ml. Jednorazowa, sterylizowana tlenkiem etylenu.</t>
  </si>
  <si>
    <t>Pojemność nebulizatora 6 ml - 30 pkt. powyżej 6 ml - 0 pkt.</t>
  </si>
  <si>
    <t>Zestaw kompaktowy do drenażu klatki piersiowej, sterylny, dwukomorowy, umożliwiający podłączenie drenów umieszczonych w jamie opłucnowej podczas zabiegu operacyjnego lub w sytuacjach nagłych, komora kolekcyjna o pojemności 2500 do 3000 ml, wyraźna skala ilości drenowanego płynu, zabezpieczony port przy drenie łączącym umożliwiający pobieranie świeżo zdrenowanego płynu do badań, przycisk z filtrem do rozszczelniania układu i wyrównania poziomu ciśnień, port do podłączenia i współpracy z "przenośną próznią", stabilny, z uchwytem do przenoszenia i zawieszania przy łóżku pacjenta, dren łączący elastyczny i przeźroczysty, zabezpieczony przed zagięciem metalową sprężyną, umożliwiający zlokalizowanie zaległej treści, z zatyczką, wszystkie elementy w jednym sterylnym opakowaniu</t>
  </si>
  <si>
    <t>Pojemność komory 3000 ml - 30 pkt.   Poniżej 3000 ml - 0 pkt</t>
  </si>
  <si>
    <t>Igła 18G dł. 88 mm do znieczulenia podpajęczynkówkowego  ze szlifem Quinkiego. Z mandrynem szczelnie wypełniającym światło igły  oraz przezroczystym uchwytem z lub bez pryzmatu zmieniającego kolor  w momencie  kontaktu z płynem mózgowo – rdzeniowym. Uchwyt igły ze znacznikiem kierunku ścięcia szlifu igły, uchwyt mandrynu w kolorze odpowiadającym kodowi rozmiarów</t>
  </si>
  <si>
    <t>Z pryzmatem zmieniającym kolor - 30 pkt.  Bez pryzmatu - 0 pkt.</t>
  </si>
  <si>
    <t>Zgłębnik PUR do żywienia dojelitowego  CH 10 dł 110-130 cm. Przezroczysty, elastyczny przewód zgłębnika, z poliuretanu, z linią kontrastującą w promieniach RTG, łącznik umożliwiający polączenie z przyrządem do żywienia dojelitowego,  z prowadnicą umożliwiającą wprowadzenie zgłębnika do przewodu pokarmowego, sterylny</t>
  </si>
  <si>
    <t>Długośc 130 cm - 30 pkt.   Poniżej 130 cm - 0 pkt.</t>
  </si>
  <si>
    <t>Zgłębnik PUR do żywienia dojelitowego CH 12 dł. 110 - 130 cm. Opis jak wyżej.</t>
  </si>
  <si>
    <t>Długośc 130 cm - 30 pkt.   Długość 120 cm - 20 pkt. Długość 110 cm - 0 pkt.</t>
  </si>
  <si>
    <t>Pojemność worka 1,5 litr - 30 pkt. Poniżej 1,5 litr - 0 pkt.</t>
  </si>
  <si>
    <t>Igła do znieczuleń splotów nerwów obwodowych typu Stimuplex Ultra 360, 22G. Rozm. igły 0,70 x 45mm lub 0,7x50mm, o podwyższonej echogeniczności, bardzo dobrze widoczna pod USG. Skalibrowana do pracy z neurostymulatorem Stimuplex HNS 12, który Zamawiający posiada. Wygodny karbowany uchwyt ze znacznikiem kierunku szlifu oraz zintegrowanymi w tylnej części kabelkiem elektrycznym i drenikiem infuzyjnym. Igła pokryta gładką warstwą izolacyjną na całej swojej długości poza szlifem. Szlif 30 stopni, znaczniki głębokości wkłucia igły co 1 cm, powierzchnia echogeniczna o lepszej widoczności pod USG na trzech odcinkach od czubka igły, powierzchnia echogeniczna musi znajdować się na odcinku 20 mm od czubka igły i dawać echo w postaci trzech czytelnych odcinków, sterylna, pakowana pojedyńczo.</t>
  </si>
  <si>
    <t>Rozm. Igły 0,7x50mm - 30 pkt. Rozm. Igły 0,7x45mm - 0 pkt.</t>
  </si>
  <si>
    <t>Jednorazowy układ oddechowy do nieinwazyjnego wspomagania oddychania u noworodków Infant Flow (średnica 10mm na całości układu). Podgrzewane ramię wdechowe, przewód doprowadzający wodę do nawilżacza 90-120cm (odcinek pomiarowy do proxymalnego pomiaru ciśnienia w drogach oddechowych zakończony końcówką cylindryczno - stożkową), ramię wdechowe kompatybilne z nawilżaczem z serii MR290, MR850</t>
  </si>
  <si>
    <t>Z odżywką - 30 pkt. Bez odżywki - 0 pkt.</t>
  </si>
  <si>
    <t>Butelka REDON do długotrwałego odsysania ran o pojemności 150-200ml, jednorazowa, sterylna, pakowana papier-folia.</t>
  </si>
  <si>
    <t>Pojemność 200 ml - 30 pkt. Poniżej 200 ml - 0 pkt.</t>
  </si>
  <si>
    <t>Cewnik zewnętrzny jednoczęściowy, samoprzylepny, wykonany w 100% z silikonu medycznego, przezroczysty, od środka pokryty warstwą kleju zawierającego hydrokoloid, z możliwością przyłączenia worka do zbiórki moczu. Długość 9 - 9,5 cm, średnica od 25 do 41 mm</t>
  </si>
  <si>
    <t>Zestaw Cystofix  CH 10, długość cewnika 65 cm, worek na mocz o poj. 1,5 do 2,0 litr</t>
  </si>
  <si>
    <t>Pojemność worka na mocz 2 litr - 30 pkt. Poniżej 2 litr - 0 pkt.</t>
  </si>
  <si>
    <t>Zamawiający będzie oceniał ostrość kaniul na podstawie subiektywnej oceny dostarczonych próbek w skali od 0 do 30.</t>
  </si>
  <si>
    <t>5 szt.</t>
  </si>
  <si>
    <t>2 szt.</t>
  </si>
  <si>
    <t>Zestaw z pojedyńczą linią do pomiaru ciśnienia krwi metodą krwawą. Dokładność pomiaru dla całości lini od 1,5% do 5 % potwierdzone certyfikatem i oznaczone na opakowaniu</t>
  </si>
  <si>
    <t>Zestaw z podwójnymi liniami do pomiaru ciśnienia krwi metodą krwawą. Dokładność pomiaru dla całości lini od 1,5% do 5 % potwierdzone certyfikatem i oznaczone na opakowaniu</t>
  </si>
  <si>
    <t>Dokładność pomiaru 1,5% - 30 pkt.   Powyżej - 0 pkt.</t>
  </si>
  <si>
    <t>Przyrząd do przetaczania krwi i preparatów krwi, jałowy, niepirogenny, nietoksyczny, nie zawierający lateksu. W skład przyrządu wchodzą: igła biorcza dwukanałowa, osłonka igły biorczej, hydrofobowy filtr powietrza, zatyczka filtra, komora kroplowa o długości 90mm; pojemność 18 ml wolna od PCV; 20 kropli=1ml+/-0,1ml, filtr krwi o wielkości oczek 200 um, zaciskacz rolkowy z regulacją min. 15mm, rolka zaciskacza, dren medyczny z PVC nie zawierający ftalanów o długości 150 cm, łącznik stożkowy typ luer-lock, osłonka łącznika. Opakowanie jednostkowe typ blister-pack, sterylizowane EO. Nazwa producenta na opakowaniu.</t>
  </si>
  <si>
    <t>Przyrząd do przetaczania płynów infuzyjnych, jałowy, niepirogenny, nietoksyczny, nie zawiera lateksu. W składzie: igła biorcza dwukanałowa ścieta dwupłaszczyznowo, osłonka igły biorczej, hydrofobowy filtr powietrza, zatyczka filtra, komora kroplowa o dł. min. 60mm w części przeźroczystej;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</si>
  <si>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Gramatura 40g/m² - 30 pkt.        Poniżej 40 g/m² - 0 pkt.   Wzmocnienie 80 g/m² - 30 pkt.  Poniżej 80 g/m² - 0 pkt.</t>
  </si>
  <si>
    <t>Kieliszki do podawania leków j.u  a' 75 szt.</t>
  </si>
  <si>
    <t>op=75 szt.</t>
  </si>
  <si>
    <t>Po 2 szt. z każdego rozmiaru</t>
  </si>
  <si>
    <t xml:space="preserve">Czepek do mycia głowy pacjenta nie wymagający dodatkowego namoczenia głowy, w opakowaniu pomagającym utrzymać temparaturę czepka oraz zapewniającym możliwość podgrzewania w kuchence mikrofalowej Ph neutralne, bez parabenów i alkoholu. Wykonany z polaru poliestrowo-wiskozowego laminowany polietylenem. Nasączony szamponem kosmetycznym z odżywką. Zawiera min. wyciąg z pszenicy, aloes, pantenol, glicerol, benzoesan sodu, sorbinian potasu, kwasdehydrooctowy. Testowany dermatologicznie
</t>
  </si>
  <si>
    <t>1 op.</t>
  </si>
  <si>
    <t>2 szt. różne rozm.</t>
  </si>
  <si>
    <t>2 szt. w różnych rozm.</t>
  </si>
  <si>
    <t>2 szt</t>
  </si>
  <si>
    <t xml:space="preserve">Cewnik Foleya Ch 8 i 10 dwudrożny z balonem 3-5ml, sterylny, lateks pokryty silikonem , pakowany podwójnie opakowanie wewnętrzne folia, opakowanie zewnętrzne papier-folia. </t>
  </si>
  <si>
    <t xml:space="preserve">Worek na wymioty z bezpiecznym zamknięciem  pojemność 1,5 litra, wskaźnik poziomu co100 ml. </t>
  </si>
  <si>
    <t>Igła do PENA 0,25x6mm a' 100</t>
  </si>
  <si>
    <t>500 aktywacji - 30 pkt.   Mniej niż 500 - 0 pkt.</t>
  </si>
  <si>
    <t>Podwójny bezigłowy port do zabezpieczania dostępów naczyniowych z drenem, z silikonową membraną kompatybilny ze sprzętem medycznym typu Luer - Lock, z zaciskaczem na drenie, stosowany do leków światłoczułych, objętość wypełnienia 0,35ml, zawór wykonany z copolyestru, odporny na lipidy i cytostatyki, długość 10 cm, przepływ 143-145ml/min, ilośc aktywacji od 450 do 500, sterylizowany tlenkiem etylenu,</t>
  </si>
  <si>
    <t>Potrójny bezigłowy port do zabezpieczania dostępów naczyniowych z drenem, z silikonową membraną kompatybilny ze sprzętem medycznym typu Luer - Lock, z zaciskaczem na drenie objętość wypełnienia 0,42ml, zawór wykonany z copolyestru, odporny na lipidy i cytostatyki, długość 10 cm, przepływ 143-145ml/min, wymagana ilośc aktywacji 0d 450 do 500, sterylizowany tlenkiem etylenu,</t>
  </si>
  <si>
    <t>Zestaw do lewatyw z kanką</t>
  </si>
  <si>
    <t xml:space="preserve">Cewnik Foleya CH12- CH24  dwudrożny z balonem 5-15ml, lub 30 ml sterylny, lateks pokryty silikonem, pakowany podwójnie opakowanie wewnętrzne folia, opakowanie zewnętrzne papier-folia. Ilość w poszczególnych rozmiarach wg zapotrzebo2wań Zamawiającego. Z plastikową zastawką lub bez. </t>
  </si>
  <si>
    <t>Z zastawką plastikową - 30 pkt. Bez zastawki - 0 pkt</t>
  </si>
  <si>
    <t>Igła iniekcyjna j.u.  0,5x25 a 100szt  niepirogenne, sterylne, data ważności i produkcji na opakowaniu, nietoksyczne, posiadające kod kolorów na opakowaniu jednostkowym i zbiorczym odpowiadający rozmiarowi igły, zaznaczony rodzaj ścięcia igły na opakowaniu jednostkowym, Wszystkie igły poz. 13-28 od jednego producenta.</t>
  </si>
  <si>
    <t>Dren łączący 100 x 7 mm sterylny, do kanału ssącego i pojemnika Sherwood przy odzyskiwaniu wydzieliny z drzewa oskrzelowego podczas bronchoskopii.</t>
  </si>
  <si>
    <t>Cewnik do hemodializy 12F do 14F, dwukanałowy, dł.max 15cm, prosta prowadnica, koszulka prowadnicy, rozszerzacz, igła prosta</t>
  </si>
  <si>
    <t>Zamawiający będzie oceniał zapinki pod kątem łatwości zapinania i odpinania na końcówkach drenu na podstawie subiektywnej oceny dostarczonej próbki w skali od 0 do 30.</t>
  </si>
  <si>
    <t>Łącznik martwa przestrzeń zespolony z łącznikiem kątowym, podwójnie obrotowym, ze zmiennym kształcie lub karbowany prosty, złącza 22F - 22M/15F, objętość martwej przestrzeni od 20 do 50ml, długość od 8 do 15 cm, jednorazowy, sterylny</t>
  </si>
  <si>
    <t>Zmienny kształt - 30 pkt.   Karbowany prosty - 0 pkt.</t>
  </si>
  <si>
    <t>Z zatyczką - 30 pkt.  Bez zatyczki - 0 pkt.</t>
  </si>
  <si>
    <t>Pojemnik histopatologiczny z PS ze szczelnym zamknięciem, odporny na formalinę opojemności 100 ml +/- 20%</t>
  </si>
  <si>
    <t>Marker chirurgiczny z wyskalowaną podziałką lub bez podziałki, sterylny</t>
  </si>
  <si>
    <t>Wkład workowy j.u 2000ml. na wydzielinę z trwale dołączoną spłaszczoną pokrywą, uszczelniający automatycznie po włączeniu ssaka z zastawką zapopiegającą wypływowi wydzieliny do źródła próżni z portem do pobierania próbek lub bez.</t>
  </si>
  <si>
    <t>Wkład workowy j.u 1000ml. na wydzielinę z trwale dołączoną spłaszczoną pokrywą, uszczelniający automatycznie po włączeniu ssaka z zastawką zapopiegającą wypływowi wydzieliny do źródła próżni z portem do pobierania próbek lub bez.</t>
  </si>
  <si>
    <t>Z portem do pobierania próbek - 30 pkt. Bez portu do pobierania próbek - 0 pkt.</t>
  </si>
  <si>
    <t>Cewnik Couvelair CH 20,  2-bieżny silikonowany lub lateksowy</t>
  </si>
  <si>
    <t>Cewnik Couvelair CH 22,  2-biezny silikonowany lub lateksowy</t>
  </si>
  <si>
    <t>Cewnik Couvelair CH 20,  3-biezny silikonowany lub lateksowy</t>
  </si>
  <si>
    <t>Cewnik Couvelair CH 22,  3-biezny silikonowany lub lateksowy</t>
  </si>
  <si>
    <t>Silikonowany - 30 pkt.  Lateksowy - 0 pkt</t>
  </si>
  <si>
    <t>Długość drenu 150 cm - 30 - pkt.     Poniżej 150 cm i dopuszczony przez Zamawiającego - 0 pkt.</t>
  </si>
  <si>
    <t xml:space="preserve">PROWADNICA  BOUGIE – do trudnej intubacji – wykonana z materiału o właściwościach poślizgowych , elastyczna , wzmocniona na całej długości , skalowana co 1cm , zagięty koniec, ułatwiający wprowadzenie , jałowa, jedno  lub wielorazowa, Rozmiar  :  5.0 / 60 cm
</t>
  </si>
  <si>
    <t>Zestaw do toalety j.ustnej zawierający szczoteczkę do zębów z odsysaniem lub bez odsysania, z zastawką do regulacji siły odsysania oraz z gąbką na górnej powierzchni, bezalkoholowy płyn do płukania ust z 0,05% rozstworem chlorku cetylopirydyny, gąbka-aplikator, preparat nawilżający do ust na bazie wodnej</t>
  </si>
  <si>
    <t>Z odsysaniem - 30 pkt.  Bez odsysania - 0 pkt.</t>
  </si>
  <si>
    <t>Strzykawka j.u. Cewnikowa 100ml z dodatkowym łącznikiem luer</t>
  </si>
  <si>
    <t>Filtr antybakteryjny do ssaka</t>
  </si>
  <si>
    <t>Pakiet 26 - Drobny sprzęt medyczny</t>
  </si>
  <si>
    <t>Zestaw do cewnikowania jednorazowy o składzie: 1 szt. serweta laminowana, celulozowo polietylenowa 40g/m², rozm 50/60cm, 1 szt. serweta laminowana celulozowo polietylenowa 40 g/m² z otworem 5 cm i rozcięciem rozm 75/90cm, 2 szt. rękawice nitrylowe rozm. M z wywiniętymi mankietami, tupfer kula 17N rozm. 20x20cm - 5 szt. Kompresy z gazy 17N 8W rozm. 7,5 x 7,5 cm - 8 szt. penseta plastikowa około 13 cm - 1 szt. pean plastikowy około 14 cm - 1 szt. pojemnik plastikowy 125 cm - 1 szt. zesztaw zapakowany w opakowanie typ twardy blister, jednokomorowy stanowiący jednocześnie miskę do pracy, elementy poza twardym blisterem stanowiące skład zestawu: strzykawka wypełniona jałową wodą z 10% gliceryną - 1 szt. strzykawka wypełniona lubrykantem z lidokainą od 6 do 10 ml.</t>
  </si>
  <si>
    <t>Strzykawka wypełniona lubrykantem z lidokainą 6 ml - 30 pkt. Strzykawka wypełniona lubrykantem z lidokainą powyżej 6 ml - 0 pkt.</t>
  </si>
  <si>
    <t>Kolor biały - 30 pkt. Kolor inny dopuszczony przez Zamawiającego - 0 pkt.</t>
  </si>
  <si>
    <t>Podkład z wkładem chłonnym zawierający superabsorbent, umożliwiający trwałe zatrzymywanie płynu w rdzeniu, rozm. 60 x 60 cm, podfoliowany, rdzeń chłonny zapewniający trwałe zatrzymanie bakterii w tym MRSA, E.coli oraz zapobiegający powstawaniu odleżyn. Kolor biały lub inny dopuszczony przez Zamawiającego.</t>
  </si>
  <si>
    <t>Podkład z wkładem chłonnym zawierający superabsorbent, umożliwiający trwałe zatrzymywanie płynu w rdzeniu, rozm. 60 x 60 cm, oddychający, rdzeń chłonny zapewniający trwałe zatrzymanie bakterii w tym MRSA, E.coli oraz zapobiegający powstawaniu odleżyn. Kolor biały lub inny dopuszczony przez Zamawiającego.</t>
  </si>
  <si>
    <t>Pakiet 1 - Łącznik karbowany</t>
  </si>
  <si>
    <t>Opakowanie 100 szt. - 30 pkt.      Opakowanie inne niż 100 szt. i dopuszczone przez Zamawiającego - 0 pkt.</t>
  </si>
  <si>
    <t>op= 200 szt.</t>
  </si>
  <si>
    <t>*Zamawiający przyjął do szacunku zakresu wielkości pakietu, opakowania po 200 szt</t>
  </si>
  <si>
    <t>Kaniula neonatologiczna typu Neoflon G24 - 0,7 (średnica) x 19 mm (długość), przeznaczona do delikatnych naczyń żylnych, stosowane na oddziałach pediatrycznych i geriatrycznych. Trójkątne ostrze igły i stożkowata końcówka kaniuli, wykonana z PTFE co umożliwia łatwe wrowadzanie kaniuli i redukuje ryzyko uszkodzenia żyły, nie zawiera lateksu oraz PCV, sterylna, min. przepływ 13ml/min</t>
  </si>
  <si>
    <t>Kaniula neonatologiczna typu Venflon G22 - 0,8 (średnica) x 25 (długość) mm, min. przepływ 31ml/min Opis j.w.</t>
  </si>
  <si>
    <t>Kaniula dożylna neoatologiczna typu Neoflon G26 GA, 0,6x19, min. przepływ 13ml/min, inne parametry j.w.</t>
  </si>
  <si>
    <t>Jednorazowe szczoteczki do chirurgicznego mycia rąk, z zatyczką do czyszczenia paznokci lub bez zatyczki, plastikowe, pakowane pojedyńczo, sterylne.</t>
  </si>
  <si>
    <t>1 op</t>
  </si>
  <si>
    <t xml:space="preserve">Maska chirurgiczna trójwarstwowa pełnobarierowa z gumkami, strona twarzowa wykonana z wysokiej jakości włóknin niepowodujących podrażnień skóry, wygładzona wolna od mikrowłosków, pakowana w kartoniki po 50 lub 100 szt., co gwarantuje higieniczne przechowywanie i łatwe wyjmowanie, zgodna z normą PN EN 14683 II, kolor zielony lub niebieski </t>
  </si>
  <si>
    <t xml:space="preserve"> Czapeczka do umocowania generatora do CPCP - Infant Flow, wykonane z bawełny, przyjemne w dotyku, dobrze przylegające do główki dziecka w rozmiarach: obwód głowy 28-30 cm, 31-33cm, 34-36cm, w jednym lub w trzech kolorach.</t>
  </si>
  <si>
    <t>Kolor uzależniony od rozmiaru czapeczki - 30 pkt. Czapeczki jednokolorowe - 0 pkt.</t>
  </si>
  <si>
    <t>Maska krtaniowa, jednorazowa , bez lateksu, rozmiar kodowany kolorem, balonik kontrolny umożliwiający identyfikację rozmiaru rurki, z widocznymi znacznikami głębokości.</t>
  </si>
  <si>
    <t xml:space="preserve">Osłonki na głowice USG, pakowane pojedyńczo, sterylne, blister </t>
  </si>
  <si>
    <t>Wkład workowy z drenem, zestaw gotowy do użycia. Zawiera: dren łączący i wkład workowy w pojedyńczym opakowaniu, pojemność wkładu 2 litry, długość drenyu 180 cm, pakowany pojedyńczo, jednorazowego użytku</t>
  </si>
  <si>
    <t>Proszek żelujący, saszetki o pojemności w zakresie 25 do 30 g. rozpuszczalne w wodzie</t>
  </si>
  <si>
    <t>Pakiet 2 - Prowadnice do rurek intubacyjnych</t>
  </si>
  <si>
    <t>Pakiet 3 - Wkłady workowe</t>
  </si>
  <si>
    <t>Pakiet 4 - Zestaw Yankauer i dren do ssaka</t>
  </si>
  <si>
    <t>Pakiet 5- Torakochirurgia</t>
  </si>
  <si>
    <t>Pakiet 6 - Zestaw kompaktowy do drenazu klatki piersiowej</t>
  </si>
  <si>
    <t>Pakiet 7 - Igły do znieczuleń</t>
  </si>
  <si>
    <t>Pakiet 12 - Igła do znieczuleń splotów</t>
  </si>
  <si>
    <t>Pakiet 13- Zgłębnik do żywienia dojelitowego</t>
  </si>
  <si>
    <t>Pakiet 14- Worek Kangaroo</t>
  </si>
  <si>
    <t>Pakiet 15 - Strzykawki jednorazowe i inny sprzęt jednorazowego użytku</t>
  </si>
  <si>
    <t>Pakiet 16 - Strzykawki dwuczęściowe</t>
  </si>
  <si>
    <t>Pakiet 17 - Strzykawki</t>
  </si>
  <si>
    <t>Pakiet 18 - Bezigłowy port do zabezpieczeń dostępów naczyniowych</t>
  </si>
  <si>
    <t>Pakiet 24 - Drobny sprzęt medyczny</t>
  </si>
  <si>
    <t>Pakiet 25 - Drobny sprzęt medyczny</t>
  </si>
  <si>
    <t>Pakiet 27 - Szczoteczki cytologiczne</t>
  </si>
  <si>
    <t>Pakiet 28- Elektrody, żele, rejestratory</t>
  </si>
  <si>
    <t>Pakiet 29 - Worki na zwłoki</t>
  </si>
  <si>
    <t>Pakiet 30 - Pieluchomajtki</t>
  </si>
  <si>
    <t>Pakiet 31 - Zestaw do cewnikowania</t>
  </si>
  <si>
    <t>Pakiet 32- Maski medyczne</t>
  </si>
  <si>
    <t>Dreny do drenażu klatki piersiowej z trocarem F24x390mm</t>
  </si>
  <si>
    <t>Dreny do drenażu klatki piersiowej  z trocarem F28x390mm</t>
  </si>
  <si>
    <t>Dreny do drenażu klatki piersiowej z trocarem F30x390mm</t>
  </si>
  <si>
    <t>Dreny do drenażu klatki piersiowej z trocarem F32x390mm</t>
  </si>
  <si>
    <t>Pakiet 8 - Ostrza do strzygarek</t>
  </si>
  <si>
    <t>Zamawiający będzie oceniał jakość ostrzy na podstawie subiektywnej oceny dostarczonych próbek w skali od 0 do 30.</t>
  </si>
  <si>
    <t>Worek z zestawem Kangaroo do stosowania grawitacyjnego. Worek wyskalowany, z dużym wlewem od góry, zamykany korkiem, pojemność 1,0 - 1,5 litr. Wykonany z EVA. Zestaw składa się: komora kroplowa, zacisk rolkowy, dren elastyczny posiadający końcówki do podawania leków i płukania zgłębnika, kompatybilny z zgłębnikiem żołądkowym i PEG-iem, nasadka ochronna na końcówkę, pakowany pojedyńczo, sterylizowany (ważność 36 miesięcy).</t>
  </si>
  <si>
    <t>Zgłębnik żołądkowy do karmienia z zatyczką, wykonany z PCV, produkt medyczny, dwa lub cztery otwory boczne naprzemianległe, cztery znaczniki głębokości. Odporny na zagięcia i załamania, jednorazowego użytku, pakowany pojedyńczo. Rozmiar 14, 16, 18. Ilość w poszczególnych rozmiarach w zależności od zapotrzebowan Zamawiającego</t>
  </si>
  <si>
    <t>4 otwory boczne - 30 pkt.                        2 otwory boczne  - 0 pkt.</t>
  </si>
  <si>
    <t>op = 100 szt.</t>
  </si>
  <si>
    <t>Wieszaki na worki do  dobowej zbiórki moczu, z tworzywa bez ftalanów.</t>
  </si>
  <si>
    <r>
      <t>Tępe igły do bezpiecznego pobierania i rozpuszczania leków, 18G 1  1/2" 1,2 x 40 mm, ze specjalnym ostrzem ściętym pod kątem 45</t>
    </r>
    <r>
      <rPr>
        <sz val="9"/>
        <rFont val="Calibri"/>
        <family val="2"/>
        <charset val="238"/>
      </rPr>
      <t>°</t>
    </r>
    <r>
      <rPr>
        <sz val="9"/>
        <rFont val="Arial"/>
        <family val="2"/>
      </rPr>
      <t>, zapobiegającym defragmentacji korka chroniącym personel przed ryzykiem zakłucia, z filtrem 5</t>
    </r>
    <r>
      <rPr>
        <sz val="9"/>
        <rFont val="Calibri"/>
        <family val="2"/>
        <charset val="238"/>
      </rPr>
      <t>µ dla skutecznej filtracji zanieczyszczeń w tym fragmentów szkła czy plastiku. Kolor nasadki odpowiadający rozmiarowi igły dla łatwej identyfikacji igły z filtrem.</t>
    </r>
  </si>
  <si>
    <t>Tępe igły do bezpiecznego pobierania i rozpuszczania leków, 18G 1  1/2" 1,2 x 40 mm, ze specjalnym ostrzem ściętym pod kątem 45°, zapobiegającym defragmentacji korka chroniącym personel przed ryzykiem zakłucia. Kolor nasadki odpowiadający rozmiarowi igły dla łatwej identyfikacji igły bez filtra.</t>
  </si>
  <si>
    <t>* Zamawiający przyjął do przeliczenia opakowania po 100 szt.</t>
  </si>
  <si>
    <t>op.*</t>
  </si>
  <si>
    <t xml:space="preserve">Zamknięty system do nieinwazyjnego pomiaru ciśnienia śródbrzusznego metodą manometryczną ( fabrycznie połączony zestaw do godzinowej zbiórki moczu z linią pomiarową, sterylny, w jednym opakowaniu co zapewnia utrzymanie systemu zamkniętego), dren manometryczny wyposażony w filtr biologiczny o pojemności od min. 20 ml do max. 25 ml, umieszczony pomiędzy cewnikiem foley, a zestawem do godzinowej zbiórki moczu, zapewniający właściwe odpowietrzenie. Zastawka antyzwrotna wbudowana w łącznik do cewnika foley zapobiega cofaniu się moczu z zestawu do godzinowej zbiórki moczu do linii pomiarowej. Zintegrowany zacisk drenu pozwalający na wyrównanie ciśnień i precyzyjny odczyt wartości ciśnienia śródbrzusznego, bezigłowy port do pobierania próbek, linia pomiarowa wyskalowana w mm Hg, czas użycia do 7 dni.
</t>
  </si>
  <si>
    <t>Dren o poj. 20 ml - 30 pkt.                     Dren o poj. powyżej 20 ml - 0 pkt.</t>
  </si>
  <si>
    <t xml:space="preserve">Kaniula bezpieczna w systemie zamkniętym:
• do podskórnej terapii płynowo-lekowej -rozmiary 22G/19 mm, pozostałe rozmiary standardowo do terapii dożylnej
•  wykonana z materiału biokompatybilnego, termoplastycznego, wykrywalna w Rtg 
•  ze zintegrowaną przedłużką z klemą zaciskową, zakończoną łącznikiem typu Y
•  posiadająca elastyczne skrzydełka, które umożliwiają bezpieczny chwyt kaniuli oraz jej założenie 
• technika zakładania zbliżona do zakładania igły typu motylek
•  posiadająca igłę, która po założeniu kaniuli bezpiecznie chowana jest w osłonce zapobiegającej ryzyku wystąpienia ekspozycji zawodowej (zakłuciem, zachlapaniem i niekontrolowanym rozpryskiem krwi, )
• Sterylna, pakowana pojedynczo, opakowanie TYVEK
</t>
  </si>
  <si>
    <t>Majtki higieniczne dla pacjentów dorosłych, jednorazowe, z fizeliny o gramaturze w zakresie od min. 50 g/m² do max. 75 g/m², rozm. 2XL oraz 3XL w kolorze białym lub innym dopuszczonym przez Zamawiającego</t>
  </si>
  <si>
    <t>Gramatura 50 g/m² - 30 pkt.              Gramatura powyżej 50 g/m² - 0 pkt.</t>
  </si>
  <si>
    <t xml:space="preserve">  </t>
  </si>
  <si>
    <t xml:space="preserve">Strzykawka j.u. do pomp infuzyjnych  20 ml trzyczęściowa, Luer-Lock, tłoczek gumowy, przezroczysty cylinder z polipropylenu, minimalna objetość zalegająca, idealna szczelność i bezskokowy przesuw tłoka w cylindrze, wyraźna, czytelna i trwała skala co 1 ml ułatwiająca dawkowanie, kompatybilna z pompami marki Medima, Ascor, które zamawiający posiada, </t>
  </si>
  <si>
    <t xml:space="preserve">Strzykawka j.u. do pomp infuzyjnych  10 ml trzyczęściowa, Luer-Lock, tłoczek gumowy, przezroczysty cylinder z polipropylenu, minimalna objetość zalegająca, idealna szczelność i bezskokowy przesuw tłoka w cylindrze, wyraźna, czytelna i trwała skala co 0,5 ml ułatwiająca dawkowanie, kompatybilna z pompami marki Medima, Ascor, które zamawiający posiada, </t>
  </si>
  <si>
    <t xml:space="preserve">Strzykawka j.u. do pomp infuzyjnych 50/60 ml trzyczęściowa, Luer-Lock, tłoczek gumowy, przezroczysty cylinder z polipropylenu, minimalna objetość zalegająca, idealna szczelność i bezskokowy przesuw tłoka w cylindrze, wyraźna, czytelna i trwała skala co 1 ml ułatwiająca dawkowanie, kompatybilna z pompami marki Medima, Ascor, które zamawiający posiada, </t>
  </si>
  <si>
    <t>Igła iniekcyjna j.u.  0,7x22 lub 0,6x25 a 100szt opis j.w</t>
  </si>
  <si>
    <t>Podwójny bezigłowy port do zabezpieczania dostępów naczyniowych z drenem, z silikonową membraną kompatybilny ze sprzętem medycznym typu Luer - Lock, z zaciskaczem na drenie, przezroczysty, objętość wypełnienia 0,35ml, zawór wykonany z copolyestru, odporny na lipidy i cytostatyki, długość 10 cm, przepływ 143-145ml/min, ilośc aktywacji od 450 do 500, sterylizowany tlenkiem etylenu,</t>
  </si>
  <si>
    <t>Potrójny bezigłowy port do zabezpieczania dostępów naczyniowych z drenem, z silikonową membraną kompatybilny ze sprzętem medycznym typu Luer - Lock, z zaciskaczem na drenie, stosowany do leków światłoczułych, objętość wypełnienia 0,42ml, zawór wykonany z copolyestru, odporny na lipidy i cytostatyki, długość 10 cm, przepływ 143-145ml/min, wymagana ilośc aktywacji 0d 450 do 500, sterylizowany tlenkiem etylenu,</t>
  </si>
  <si>
    <t>Igła iniekcyjna j.u.  0,7x40 a 100szt opis j.w</t>
  </si>
  <si>
    <t>Resuscytator dla dorosłych, worek wykonany z silikonu, bez lateksu, Końcówki wlotu i wylotu powietrzastożkowe zgodnie z normą ISO, zastawka oddechowa posiada stożek 22M i 15F umożliwiające podłączenie maski lub rurki dotchawicznej, zawór pacjenta wyposażony w zawór nadmiarowy ciśnieniowy, wyposażony w końcówkę umożliwiającą podaż tlenu, autoklawowalny w temperaturze 134°C, wyposażony lub nie w zintegrowany z workiem samorozsprężalnym pasek na dłoń zapobiegający przed ześlizgiwaniem się z dłoni i wyrównujący siłę uciśnięć, objetość worka resuscytatora 1400 do 2000 ml</t>
  </si>
  <si>
    <t>Wyposażony w zintegrowany z workiem samorozsprężalnym pasek na dłoń zapobiegający przed ześlizgiwaniem się z dłoni i wyrównujący siłę uciśnięć - 30 pkt. Nie wyposażony w zintegrowany z workiem samorozsprężalnym pasek na dłoń zapobiegający przed ześlizgiwaniem się z dłoni i wyrównujący siłę uciśnięć 2000 ml - 0 pkt.</t>
  </si>
  <si>
    <t>Długość protezy 80 cm - 30 pkt.             Długość protezy poniżej 80 cm - 0 pkt.</t>
  </si>
  <si>
    <t>Proteza naczyniowa tętniczo - żylna  z PTFE o jednowarstwowej strukturze ściany, proste, niezbrojone, wykonane w technice Stretch, grubość ściany 0,69mm; odporność szwów na wyrywanie 0,6 Ibs, wytrzymałość radialna na rozsciąganie 18 Ibs; ciśnienie wejścia wody 215 mmHg. Możliwość powtórnej sterylizacji protezy potwierdzona standardami w instrukcji użycia. Długość w zakresie od min. 60 cm do max.  80 cm, średnica 6 mm.</t>
  </si>
  <si>
    <t>Całkowicie odporny na formalinę przez min. 30 dni - 30 pkt.                                                                 Całkowicie odporny na formalinę przez okres krótszy niż 30 dni - 0 pkt.</t>
  </si>
  <si>
    <t>Sprawa P/11/02/2019/SJU-MED.</t>
  </si>
  <si>
    <t>Pakowane pojedyńczo - 30 pkt. Pakowane po więcej niż 1 - 0 pkt.</t>
  </si>
  <si>
    <t>Ostrza do strzygarki kompatybilne ze strzygarką 3M model 9660 CHANGER</t>
  </si>
  <si>
    <t>Okularki ochronne do fototerapi noworodków. W kształcie litery "Y", wykonane z fizeliny lub materiału nie zawierającego lateksu, zapinane na rzepy, rozmiar w zakresie 30-36cm obwodu głowy, pakowane pojedyńczo, jednorazowego użytku.</t>
  </si>
  <si>
    <t>t</t>
  </si>
  <si>
    <t>Dreny do drenażu klatki piersiowej  z trocarem F16x390mm</t>
  </si>
  <si>
    <t>Łaczniki do drenów typ Y,T i proste. Wykonane z przezroczystego tworzywa, jednorazowe, sterylne, pakowane pojedyńczo, rozmiary kodowane cyframi, oznaczenie na łączniku. Ilości w poszczególnych rozmiarach wg zapotrzebowania Zamawiającego.</t>
  </si>
  <si>
    <t>Kaniula łąkotkowa prawa, wielorazowa, anterior, pojedyńcza, przedni, kompatybilna do zestawu do szycia łąkotki, który Zamawiający posiada.</t>
  </si>
  <si>
    <t>Kaniula łąkotkowa prawa, wielorazowa, middle, pojedyńcza, środkowy.</t>
  </si>
  <si>
    <t>Kaniula łąkotkowa lewa, wielorazowa, anterior, pojedyńcza, przedni</t>
  </si>
  <si>
    <t xml:space="preserve">Kaniula łąkotkowa lewa, wielorazowa, posterior, pojedyńcza, </t>
  </si>
  <si>
    <t>na żądanie</t>
  </si>
  <si>
    <t>Igła nitinolowa z metalowym oczkiem, pakowana pojedyńczo, sterylna</t>
  </si>
  <si>
    <t>Cewnik Foley silikonowe wraz z prowadnicą: dwudrożne, wykonane z czystego elastomeru silikonowego, pakowane sterylnie. Rozm. CH14 - CH20. Ilość w poszczególnych rozmiarach wg zapotrzebowań Zamawiającego</t>
  </si>
  <si>
    <t>Załącznik nr 5 do SIWZ</t>
  </si>
  <si>
    <t>Opis wymagań  minimalnych i ilość przewidywanego zużycia w okresie 12 miesięcy</t>
  </si>
  <si>
    <t>Pakiet 9 - Ostrza do strzygarek 3M</t>
  </si>
  <si>
    <t>Pakiet 10- Nakłuwacze</t>
  </si>
  <si>
    <t>Pakiet 11 - Pojemniki na próbki śluzu</t>
  </si>
  <si>
    <t>Pakiet 19- Cewniki do podawania tlenu</t>
  </si>
  <si>
    <t>Pakiet 20- Pojemniki histopatologiczne</t>
  </si>
  <si>
    <t>Pakiet 21 - Butelki na pokarm matki</t>
  </si>
  <si>
    <t>Pakiet 22 - Cewniki urologiczne, cewniki do odsysania, zgłębmiki żołądkowe</t>
  </si>
  <si>
    <t>Pakiet 23 - Woreczki na próbki moczu, Wzierniki ginekologiczne</t>
  </si>
  <si>
    <t>Pakiet 33- Maski medyczne</t>
  </si>
  <si>
    <t>Dren tlenowy do Ambu długość drenu 200-213 cm</t>
  </si>
  <si>
    <t>Długość drenu 213 cm - 30 pkt.   Długość drenu poniżej 213 cm - 0 pkt.</t>
  </si>
  <si>
    <t>Pakiet 34- Cewnik Couvelair</t>
  </si>
  <si>
    <t>Pakiet 35- Cystofix</t>
  </si>
  <si>
    <t>Pakiet 36- Toaleta pacjenta</t>
  </si>
  <si>
    <t>Pakiet 37- Zestaw do tracheostomii przezskórnej</t>
  </si>
  <si>
    <t>Pakiet 38- Termometry medyczne</t>
  </si>
  <si>
    <t>Pakiet 39- Osprzęt do urzadzenia Renasys Plus EZ</t>
  </si>
  <si>
    <t>Pakiet 40 - Rękawice dla osób uczulonych</t>
  </si>
  <si>
    <t>Pakiet 41 - Klapki i spódniczki ginekologiczne jednorazowe</t>
  </si>
  <si>
    <t>Pakiet 42 - Kaniule łąkotkowe</t>
  </si>
  <si>
    <t>Zgodnie z opisem - 30 pkt. Inne i dopuszczone przez Zamawiającego - 0 pkt.</t>
  </si>
  <si>
    <t>Pakiet 43 - Akcesoria neonatologiczne</t>
  </si>
  <si>
    <t xml:space="preserve">Pakiet 44 - Cewnik do dializ </t>
  </si>
  <si>
    <t>Pakiet 45 - Aparat AMBU</t>
  </si>
  <si>
    <t>Pakiet 46 - Worki stomijne</t>
  </si>
  <si>
    <t>Pakiet 47 - Fartuch chirurgiczny</t>
  </si>
  <si>
    <r>
      <t>Jednorazowy fartuch chirurgiczny, jałowy, pełnobarierowy zgodny z normą EN 13795 1-3, gramatura 35-40 g/m</t>
    </r>
    <r>
      <rPr>
        <sz val="9"/>
        <rFont val="Calibri"/>
        <family val="2"/>
        <charset val="238"/>
      </rPr>
      <t>²</t>
    </r>
    <r>
      <rPr>
        <sz val="9"/>
        <rFont val="Arial"/>
        <family val="2"/>
      </rPr>
      <t>. Rękaw zakończony elastycznym mankietem z dzianiny, rękaw o kroju typu reglan w całości wzmocnione poprzez zastosowanie włókniny PP/PE o gramaturze 63-83 g/m</t>
    </r>
    <r>
      <rPr>
        <sz val="9"/>
        <rFont val="Calibri"/>
        <family val="2"/>
        <charset val="238"/>
      </rPr>
      <t>²</t>
    </r>
    <r>
      <rPr>
        <sz val="9"/>
        <rFont val="Arial"/>
        <family val="2"/>
      </rPr>
      <t>. Tylne części fartucha zachodzą na siebie, umiejscowienie troków w kartoniku umożliwia zawiązywanie ich zgodnie z procedurami postępowania aseptycznego, zachowanie sterylności tylnej części fartucha. Szwy wykonane techniką ultradźwiękową. Rozmiar M, L</t>
    </r>
  </si>
  <si>
    <t>Pakiet 48 - Odsysanie ran</t>
  </si>
  <si>
    <t>Pakiet 49 - Linia Art. Line</t>
  </si>
  <si>
    <t>Pakiet 50 - Podkład żelowy</t>
  </si>
  <si>
    <t>Pakiet 51 - Kaniule dożylne bezpieczne</t>
  </si>
  <si>
    <t>Pakiet 52 - System do pomiaru ciśnienia śródbrzusznego</t>
  </si>
  <si>
    <t>Pakiet 53 - Majtki dla pacjenta</t>
  </si>
  <si>
    <r>
      <t xml:space="preserve">Kaniula dożylna bezpieczna poliuretanowa, z samoaktywującym się zabezpieczeniem plastikowym wyposażonym w kapilary lub metalowym zatrzaskiem chroniącym personel przypadkowym zakłuciem, z portem górnym z samodomykającym się korkiem lub domykanym ręcznie z możliwością blokowania przed przypadkowym otwarciem, z zastawką antyzwrotną (lub hemostatyczną i hydrofobową membraną) zapobiegającą zwrotnemu wypływowi krwii w momencie wkłucia i uniemożliwiające powtórne uzycie mandrynu, igła prowadząca z otworem bocznym lub bez, nazwa producenta lub nazwa własna produktu na koreczku kaniuli, kontrastujące w promieniach RTG 9min. 4-6 pasków). Bez zawartości PVC i lateksu. Badania kliniczne lub laboratoryjne potwierdzające biokompatybilność poliuretanu. Opakowania typu Tyvek lub blistry zabezpieczające przed wilgocią i rozszczelnieniem. Sterylizowane radiacyjnie lub tlenkiem etylenu. Rozmiar 0,9mm-22G, długość 25mm, przepływ  36 ml/min. </t>
    </r>
    <r>
      <rPr>
        <sz val="9"/>
        <rFont val="Calibri"/>
        <family val="2"/>
        <charset val="238"/>
      </rPr>
      <t>±</t>
    </r>
    <r>
      <rPr>
        <sz val="9"/>
        <rFont val="Arial"/>
        <family val="2"/>
      </rPr>
      <t>10%.</t>
    </r>
  </si>
  <si>
    <t>Kaniula dożylna bezpieczna, rozmiar 1,1mm-20G, długość 25-32mm, przepływ 61 ml/min. ±10%, opis j.w.</t>
  </si>
  <si>
    <t>Kaniula dożylna bezpieczna, rozmiar 1,3mm-18G, długość 45mm, przepływ 96 ml/min. ±10%, opis j.w.</t>
  </si>
  <si>
    <t>Zamawiający będzie oceniał parametr przepływu na podstawie udokumentowanych danych przesłanych wraz z ofertą.           Przepływ zgodny z opisem - 30 pkt.   Przepływ poza zakresem 10% tolerancji ale dopuszczone przez Zamawiającego - 0 pkt.</t>
  </si>
  <si>
    <t>Uniwersalne ostrze jednorazowedo strzygarki chirurgicznej z nieruchomym ostrzem. Ostrza mikrobiologicznie czyste, szerokość ostrza tnącego 31,3 mm, konstrukcja ostrza wykluczająca jakiekolwiek uszkodzenia skóry - ostrze tnące nie ma kontaktu ze skórą pacjenta, wolne od lateksu, pakowane pojedyńczo, kompatybilne ze strzygarkami firmy MEDLINE, które Zamawiający posiada.</t>
  </si>
  <si>
    <t>Ostrze jednorazowe strzygarki chirurgicznej do włosów grubych. Ostrza mikrobiologicznie czyste, szerokość ostrza tnącego 36,2 mm, konstrukcja ostrza wykluczająca jakiekolwiek uszkodzenia skóry - ostrze tnące nie ma kontaktu ze skórą pacjenta, wolne od lateksu, pakowane pojedyńczo, kompatybilne ze strzygarkami firmy MEDLINE, które Zamawiający posiada.</t>
  </si>
  <si>
    <t>Ostrze jednorazowe strzygarek chirurgicznych do miejsc wrażliwych. Ostrza mikrobiologicznie czyste, szerokość ostrza tnącego 31,3 mm, konstrukcja ostrza wykluczająca jakiekolwiek uszkodzenia skóry - ostrze tnące nie ma kontaktu ze skórą pacjenta, wolne od lateksu, pakowane pojedyńczo, kompatybilne ze strzygarkami firmy MEDLINE, które Zamawiający posiada.</t>
  </si>
  <si>
    <t xml:space="preserve">Strzygarki chirurgiczne, bezprzewodowa, wodoodporna, z nieruchomą głowicą, z możliwością dezynfekcji poprzez pełne zanurzenie w środku dezynfekującym (klasa szczelności IPX7). Strzygarka dostępna z co najmniej 3 różnymi typami kompatybilnych ostrzy jednorazowych. Wyposażona w ładowarkę indukcyjną. Gwarancja minimum  na okres trwnia umowy. </t>
  </si>
  <si>
    <t>Strzykawka 3-częściowa, enteralna, jednorazowego użytku do celów żywienia dojelitowego, pojemność 60 ml, z systemem złączy ENFit - niekompatybilnych z innymi systemami ( luer, enlock), kolor tłoka fioletowy, starylna, pakowana pojedyńczo, końcówka niecentryczna.</t>
  </si>
  <si>
    <t>Nawilżacz typu "sztuczny nos" - do użytku przy oddechu własnym pacjenta w celu redukcji strat ciepła; ma standardowe wyjście 15 F pasujące do złącza  z rurką trecheostomijną pacjenta ; dwie piankowe części filtrujące HME znajdują się w miejscu zapewniającym integrację podczas kaszlu pacjenta; Pomiedzy piankowymi elemantami jest wolna przestrzeń (przezroczysta obudowa) która pozwala na łatwą identyfikację każdej ponadmiarowej wydzieliny; wyjście do odsysaniajako standard- z klapką zakrywającą lub bez, która może być otwarta bez koniecznosci odłączania filtra od rurki tracheostomijnej, co zapobiega ewentualnym zranieniom pacjenta</t>
  </si>
  <si>
    <t>Opaska do mocowania rurek tracheostomijnych, niebieska, dla dorosłych, z możliwością regulacji długości mocowania lub bez.</t>
  </si>
  <si>
    <t>Możliwość regulacji - 30 pkt. Bez możliwości regulacji - 0 pkt.</t>
  </si>
  <si>
    <t>Z klapką zakrywającą - 30 pkt.    Bez klapki zakrywającej - 0 pkt.</t>
  </si>
  <si>
    <t xml:space="preserve">Zestaw do pobierania próbek wydzieliny     pacjentów o pojemności 15 – 40 ml , z możliwością       stosowania w zamkniętym systemie do odsysania oraz ze standardowymi cewnikami w systemie otwartym . W składzie pojemnik próbek śluzu połączony z dwoma drenami do systemu ssącego. Dreny zakończone końcówką „lejek” oraz łącznikiem „schodkowym”, z dodatkową nakrętką do zamknięcia pojemnika.
</t>
  </si>
  <si>
    <t>Przyrząd do pobierania leków i płynów z butelek worków i fiolek z bezigłowym zaworem, o przezroczystej obudowie, dwutorowy, z zamykanym o9dpowietrznikiem i wbudowanym filtrem. Długość min. 5,5 cm. Ilość aktywacji 600, nie zawierający ftalanów PCV i lateksu, odporny na lipidy i cytostatyki.</t>
  </si>
  <si>
    <t>Cewnik do odsysania górnych dróg oddechowych, wykonany z PCW   jednorazowego użytku, gładki , jałowy, sterylizowane tlenkiem etylenu, kolor konektora zgodny kodem średnicy cewnika. W zakresie rozmiarów: CH 06, CH 08, CH 10, CH 12, CH 14, CH 16, CH 18. Ilości w poszczególnych rozmiarach w zależności od zapotrzebowania Zamawiającego. Długość w zakresie 40-50cm.</t>
  </si>
  <si>
    <t>rolek</t>
  </si>
  <si>
    <t>Papier do EKG ASCARD A 4, rolki w rozm. 112 x 24</t>
  </si>
  <si>
    <t>Pakiet 54 - Protezy naczyniowe</t>
  </si>
  <si>
    <t xml:space="preserve">Czas pomiaru 1-3 sekundy - 30 pkt.     Czas pomiaru powyżej 3 sekund - 0 pkt. </t>
  </si>
  <si>
    <r>
      <t>Termometry medyczne bezdotykowe, technologia podczerwieni, pomiar na tętnicy skroniowej lub na czoło z odległości 5-8 cm, czas pomiaru 1-5 sekund, zakres temperatury 10</t>
    </r>
    <r>
      <rPr>
        <sz val="9"/>
        <rFont val="Calibri"/>
        <family val="2"/>
        <charset val="238"/>
      </rPr>
      <t>°C - 42,2°C, wilgotność ≤85%, zasilanie na baterie AA, dokładność pomiaru ±0,2°C, automatyczne wyłączenie po 5 sekundach, instrukcja obsługi w języku polskim, możliwość pomiaru temperatury pokojowej i powierzchni. Gwarancja na min. okres trwania umowy.</t>
    </r>
  </si>
  <si>
    <t>Opakowanie 100 szt. - 30 pkt. Opakowanie większe niż 100 szt. - 0 pkt.</t>
  </si>
  <si>
    <t xml:space="preserve"> Rękawice diagnostyczne syntetyczne, nitrylowe bezpudrowe, dostępne w rozmiarach XS – XL, powierzchnia zewnętrzna: tekstura biszkoptowa z dodatkową tekstura na końcach palców, pokrycie powierzchni zewnętrznej: polimer (potwierdzone oświadczeniem wytwórcy), powierzchnia wewnętrzna polimeryzowana, chlorowana oraz pokryta kolagenem i alantoiną (potwierdzone oświadczeniem wytwórcy), długość rękawicy   minimum 240 mm, grubość  na palcu 0.11 mm, siła zrywu   minimum przed starzeniem 7N oraz rękawice posiadające AQL 1.0. Rękawice zgodne z EN 455(1-4), EN 420, EN 388, posiadające Certyfikat Badania Typu WE w kategorii III Środków Ochrony Indywidualnej, rękawice przebadane na przenikanie mikroorganizmów zgodnie z ASTM F1671 (potwierdzone raportem badania wykonanym w niezależnym laboratorium), rękawice przebadane na przenikanie cytostatyków zgodnie z ASTM 6978 (badanie z niezależnego laboratorium), rękawice  przebadane na przenikanie substancji chemicznych zgodnie z EN 374-3 (potwierdzone certyfikatem wydanym przez jednostkę notyfikowaną), rękawice odpowiednie do kontaktu z żywnością (potwierdzone deklaracją wytwórcy). Rękawice oznakowane fabrycznie zgodnie z MDD/PPE - rękawice diagnostycznie i ochronne, oznakowany  fabrycznie poziom AQL,  oznakowane datą produkcji, ważności i numerem serii, opakowanie  a’100 sztuk z podziałem kolorystycznym opakowania ze względu na poszczególne rozmiary. Zamawiający dopuszcza opakowania z większą ilością rękawic. Parametry długości, grubości, siły zrywu i AQL- potwierdzone badaniami wytwórcy.
</t>
  </si>
  <si>
    <t>Pakiet 55 - Dreny Redon</t>
  </si>
  <si>
    <t>Długość drenu 70 cm - 30 pkt.       Długość  75 cm - 15 pkt. Długość powyżej 75 cm - 0 pkt.</t>
  </si>
  <si>
    <t>1 szt. rozm. CH12, 1 szt. CH20</t>
  </si>
  <si>
    <t>Dren Redon, sterylne, jednorazowego użytku, rozmiar nr CH10, CH 12, CH14, CH16, CH18, CH20,  wykonany z poliuretanu, termoplastyczny, wolny od PCV oraz ftalanów (DEHP) i lateksu o optymalnym współczynniku twardości, zapewniającym drożność drenu przy jednoczesnym zachowaniu wysokiego stopnia atraumatyczności, naprzemienna perforacja o długości 15 cm zapobiegająca aspiracji i wrastaniu tkanek, specjalnie wyprofilowane atraumatyczne otwory drenujące, atraumatyczne, miękkie zakończenie drenu, pasek kontrastujący w RTG na całej długości drenu
trzystopniowy (co 1 cm) czytnik głębokości w odległości 5 cm od zakończenia perforacji, umożliwiający dokładną identyfikację położenia drenu, długość w zakresie od min. 70 cm do max. 80 cm. dostępny w wersji z trokarem, pakowany podwójnie (zewnętrzne-papier folia, wewnętrne - folia). Ilości w poszczególnych rozmiarach w zależności od zapotrzebowań Zamawiającego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</si>
</sst>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0_ ;[Red]\-#,##0.00,"/>
    <numFmt numFmtId="165" formatCode="#,##0_ ;[Red]\-#,##0,"/>
    <numFmt numFmtId="166" formatCode="#,###.00"/>
  </numFmts>
  <fonts count="35"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sz val="9"/>
      <name val="Arial"/>
      <family val="2"/>
      <charset val="238"/>
    </font>
    <font>
      <b/>
      <sz val="9"/>
      <name val="Arial"/>
      <family val="2"/>
      <charset val="238"/>
    </font>
    <font>
      <b/>
      <sz val="10"/>
      <name val="Arial"/>
      <family val="2"/>
      <charset val="238"/>
    </font>
    <font>
      <b/>
      <sz val="8"/>
      <name val="Arial"/>
      <family val="2"/>
      <charset val="238"/>
    </font>
    <font>
      <sz val="8"/>
      <color rgb="FFFF0000"/>
      <name val="Arial"/>
      <family val="2"/>
    </font>
    <font>
      <b/>
      <sz val="8"/>
      <color rgb="FFFF0000"/>
      <name val="Arial"/>
      <family val="2"/>
    </font>
    <font>
      <sz val="9"/>
      <color rgb="FFFF0000"/>
      <name val="Arial"/>
      <family val="2"/>
    </font>
    <font>
      <sz val="10"/>
      <name val="Arial CE"/>
      <charset val="238"/>
    </font>
    <font>
      <sz val="9"/>
      <color rgb="FFFF0000"/>
      <name val="Arial"/>
      <family val="2"/>
      <charset val="238"/>
    </font>
    <font>
      <b/>
      <sz val="10"/>
      <color indexed="10"/>
      <name val="Arial"/>
      <family val="2"/>
      <charset val="238"/>
    </font>
    <font>
      <sz val="10"/>
      <color rgb="FFFF0000"/>
      <name val="Arial"/>
      <family val="2"/>
    </font>
    <font>
      <b/>
      <sz val="10"/>
      <color rgb="FFFF0000"/>
      <name val="Arial"/>
      <family val="2"/>
    </font>
    <font>
      <b/>
      <sz val="9"/>
      <color rgb="FFFF0000"/>
      <name val="Arial"/>
      <family val="2"/>
    </font>
    <font>
      <b/>
      <sz val="10"/>
      <color rgb="FFFF0000"/>
      <name val="Arial"/>
      <family val="2"/>
      <charset val="238"/>
    </font>
    <font>
      <b/>
      <sz val="9"/>
      <color rgb="FFFF0000"/>
      <name val="Arial"/>
      <family val="2"/>
      <charset val="238"/>
    </font>
    <font>
      <u/>
      <sz val="9"/>
      <name val="Arial"/>
      <family val="2"/>
    </font>
    <font>
      <sz val="12"/>
      <color theme="1"/>
      <name val="Calibri"/>
      <family val="2"/>
      <charset val="238"/>
      <scheme val="minor"/>
    </font>
    <font>
      <sz val="8"/>
      <color rgb="FF00B0F0"/>
      <name val="Arial"/>
      <family val="2"/>
    </font>
    <font>
      <sz val="8"/>
      <color rgb="FF7030A0"/>
      <name val="Arial"/>
      <family val="2"/>
    </font>
    <font>
      <b/>
      <sz val="9"/>
      <color rgb="FF7030A0"/>
      <name val="Arial"/>
      <family val="2"/>
    </font>
    <font>
      <sz val="9"/>
      <color rgb="FF7030A0"/>
      <name val="Arial"/>
      <family val="2"/>
    </font>
    <font>
      <i/>
      <sz val="8"/>
      <name val="Arial"/>
      <family val="2"/>
    </font>
    <font>
      <sz val="8"/>
      <name val="Arial"/>
      <family val="2"/>
      <charset val="238"/>
    </font>
    <font>
      <sz val="9"/>
      <name val="Calibri"/>
      <family val="2"/>
      <charset val="238"/>
    </font>
    <font>
      <b/>
      <sz val="8"/>
      <color rgb="FFFF0000"/>
      <name val="Arial"/>
      <family val="2"/>
      <charset val="238"/>
    </font>
    <font>
      <b/>
      <sz val="12"/>
      <name val="Arial"/>
      <family val="2"/>
    </font>
  </fonts>
  <fills count="5">
    <fill>
      <patternFill patternType="none"/>
    </fill>
    <fill>
      <patternFill patternType="gray125"/>
    </fill>
    <fill>
      <patternFill patternType="solid">
        <fgColor indexed="42"/>
        <bgColor indexed="27"/>
      </patternFill>
    </fill>
    <fill>
      <patternFill patternType="solid">
        <fgColor indexed="42"/>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diagonal/>
    </border>
    <border>
      <left style="thin">
        <color indexed="64"/>
      </left>
      <right style="thin">
        <color indexed="64"/>
      </right>
      <top style="thin">
        <color indexed="64"/>
      </top>
      <bottom/>
      <diagonal/>
    </border>
    <border>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style="thin">
        <color indexed="8"/>
      </top>
      <bottom style="thin">
        <color indexed="64"/>
      </bottom>
      <diagonal/>
    </border>
    <border>
      <left style="thin">
        <color indexed="8"/>
      </left>
      <right/>
      <top/>
      <bottom style="thin">
        <color indexed="64"/>
      </bottom>
      <diagonal/>
    </border>
    <border>
      <left style="thin">
        <color indexed="64"/>
      </left>
      <right style="thin">
        <color indexed="64"/>
      </right>
      <top/>
      <bottom/>
      <diagonal/>
    </border>
    <border>
      <left style="thin">
        <color indexed="8"/>
      </left>
      <right style="thin">
        <color indexed="8"/>
      </right>
      <top/>
      <bottom/>
      <diagonal/>
    </border>
  </borders>
  <cellStyleXfs count="13">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16" fillId="0" borderId="0"/>
    <xf numFmtId="0" fontId="2" fillId="0" borderId="0"/>
    <xf numFmtId="0" fontId="1" fillId="0" borderId="0"/>
    <xf numFmtId="0" fontId="25" fillId="0" borderId="0"/>
    <xf numFmtId="0" fontId="16" fillId="0" borderId="0"/>
    <xf numFmtId="43" fontId="16" fillId="0" borderId="0" applyFont="0" applyFill="0" applyBorder="0" applyAlignment="0" applyProtection="0"/>
    <xf numFmtId="0" fontId="16" fillId="0" borderId="0"/>
  </cellStyleXfs>
  <cellXfs count="732">
    <xf numFmtId="0" fontId="0" fillId="0" borderId="0" xfId="0"/>
    <xf numFmtId="0" fontId="3" fillId="0" borderId="0" xfId="0" applyFont="1"/>
    <xf numFmtId="1" fontId="3" fillId="0" borderId="0" xfId="0" applyNumberFormat="1" applyFont="1"/>
    <xf numFmtId="4" fontId="3" fillId="0" borderId="0" xfId="0" applyNumberFormat="1" applyFont="1"/>
    <xf numFmtId="0" fontId="4" fillId="0" borderId="0" xfId="0" applyFont="1" applyBorder="1"/>
    <xf numFmtId="0" fontId="5" fillId="0" borderId="0" xfId="0" applyFont="1" applyFill="1" applyBorder="1"/>
    <xf numFmtId="1" fontId="5" fillId="0" borderId="0" xfId="0" applyNumberFormat="1" applyFont="1" applyFill="1" applyBorder="1" applyAlignment="1">
      <alignment horizontal="center"/>
    </xf>
    <xf numFmtId="4" fontId="5" fillId="0" borderId="0" xfId="0" applyNumberFormat="1" applyFont="1" applyFill="1" applyBorder="1"/>
    <xf numFmtId="4" fontId="5" fillId="0" borderId="0" xfId="1" applyNumberFormat="1" applyFont="1" applyFill="1" applyBorder="1" applyAlignment="1" applyProtection="1"/>
    <xf numFmtId="0" fontId="7" fillId="0" borderId="0" xfId="0" applyFont="1" applyFill="1" applyBorder="1"/>
    <xf numFmtId="4" fontId="6" fillId="2" borderId="1" xfId="0" applyNumberFormat="1" applyFont="1" applyFill="1" applyBorder="1" applyAlignment="1">
      <alignment horizontal="center" vertical="center" wrapText="1"/>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9" fontId="9"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1" fontId="9" fillId="0" borderId="1" xfId="0" applyNumberFormat="1" applyFont="1" applyFill="1" applyBorder="1" applyAlignment="1">
      <alignment horizontal="center" vertical="center"/>
    </xf>
    <xf numFmtId="0" fontId="3" fillId="0" borderId="0" xfId="0" applyFont="1" applyFill="1" applyBorder="1"/>
    <xf numFmtId="0" fontId="9" fillId="0" borderId="1" xfId="0" applyFont="1" applyFill="1" applyBorder="1" applyAlignment="1">
      <alignment horizontal="center" vertical="center" wrapText="1"/>
    </xf>
    <xf numFmtId="4" fontId="11" fillId="0" borderId="1" xfId="0" applyNumberFormat="1" applyFont="1" applyFill="1" applyBorder="1" applyAlignment="1">
      <alignment horizontal="center" vertical="center"/>
    </xf>
    <xf numFmtId="4" fontId="6" fillId="0" borderId="0" xfId="0" applyNumberFormat="1" applyFont="1" applyFill="1" applyBorder="1" applyAlignment="1" applyProtection="1">
      <alignment horizontal="center" vertical="center" wrapText="1"/>
    </xf>
    <xf numFmtId="4" fontId="6" fillId="0" borderId="0" xfId="1" applyNumberFormat="1" applyFont="1" applyFill="1" applyBorder="1" applyAlignment="1" applyProtection="1">
      <alignment horizontal="center"/>
    </xf>
    <xf numFmtId="4" fontId="6" fillId="0" borderId="0" xfId="0" applyNumberFormat="1" applyFont="1" applyFill="1" applyBorder="1" applyAlignment="1">
      <alignment horizontal="center"/>
    </xf>
    <xf numFmtId="0" fontId="6" fillId="2" borderId="1" xfId="0" applyFont="1" applyFill="1" applyBorder="1" applyAlignment="1">
      <alignment horizontal="center" vertical="center" wrapText="1"/>
    </xf>
    <xf numFmtId="0" fontId="7" fillId="0" borderId="0" xfId="0" applyFont="1"/>
    <xf numFmtId="0" fontId="7" fillId="0" borderId="0" xfId="0" applyFont="1" applyBorder="1"/>
    <xf numFmtId="0" fontId="7" fillId="0" borderId="1" xfId="0" applyFont="1" applyBorder="1" applyAlignment="1">
      <alignment wrapText="1"/>
    </xf>
    <xf numFmtId="0" fontId="3" fillId="0" borderId="0" xfId="0" applyFont="1" applyBorder="1"/>
    <xf numFmtId="0" fontId="7" fillId="0" borderId="1" xfId="0" applyFont="1" applyBorder="1"/>
    <xf numFmtId="1" fontId="7" fillId="0" borderId="11" xfId="1" applyNumberFormat="1" applyFont="1" applyFill="1" applyBorder="1" applyAlignment="1" applyProtection="1">
      <alignment vertical="center"/>
    </xf>
    <xf numFmtId="9" fontId="7" fillId="0" borderId="12" xfId="1" applyNumberFormat="1" applyFont="1" applyFill="1" applyBorder="1" applyAlignment="1" applyProtection="1">
      <alignment vertical="center"/>
    </xf>
    <xf numFmtId="1" fontId="3" fillId="0" borderId="0" xfId="0" applyNumberFormat="1" applyFont="1" applyBorder="1"/>
    <xf numFmtId="0" fontId="5" fillId="0" borderId="0" xfId="4" applyFont="1" applyFill="1" applyBorder="1" applyAlignment="1">
      <alignment horizontal="left" vertical="center" wrapText="1"/>
    </xf>
    <xf numFmtId="0" fontId="5" fillId="0" borderId="0" xfId="4" applyFont="1" applyFill="1" applyBorder="1" applyAlignment="1">
      <alignment horizontal="center" vertical="center"/>
    </xf>
    <xf numFmtId="0" fontId="13" fillId="0" borderId="0" xfId="0" applyFont="1" applyFill="1" applyBorder="1"/>
    <xf numFmtId="0" fontId="13" fillId="0" borderId="0" xfId="0" applyFont="1" applyFill="1" applyBorder="1" applyAlignment="1">
      <alignment horizontal="center"/>
    </xf>
    <xf numFmtId="1" fontId="13" fillId="0" borderId="0" xfId="0" applyNumberFormat="1" applyFont="1" applyFill="1" applyBorder="1" applyAlignment="1">
      <alignment horizontal="center"/>
    </xf>
    <xf numFmtId="4" fontId="14" fillId="0" borderId="0" xfId="0" applyNumberFormat="1" applyFont="1" applyFill="1" applyBorder="1" applyAlignment="1" applyProtection="1">
      <alignment horizontal="center" vertical="center" wrapText="1"/>
    </xf>
    <xf numFmtId="0" fontId="6" fillId="0" borderId="0" xfId="0" applyFont="1" applyFill="1" applyBorder="1" applyAlignment="1">
      <alignment horizontal="center" vertical="center"/>
    </xf>
    <xf numFmtId="0" fontId="3" fillId="0" borderId="0" xfId="0" applyFont="1" applyFill="1" applyBorder="1" applyAlignment="1">
      <alignment vertical="center"/>
    </xf>
    <xf numFmtId="0" fontId="7" fillId="0" borderId="0" xfId="0" applyFont="1" applyFill="1" applyBorder="1" applyAlignment="1">
      <alignment vertical="center"/>
    </xf>
    <xf numFmtId="0" fontId="7" fillId="0" borderId="11"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4" fontId="5" fillId="0" borderId="0" xfId="0" applyNumberFormat="1" applyFont="1" applyFill="1" applyBorder="1" applyAlignment="1">
      <alignment horizontal="center" vertical="center"/>
    </xf>
    <xf numFmtId="0" fontId="7" fillId="0" borderId="1" xfId="0" applyFont="1" applyBorder="1" applyAlignment="1">
      <alignment vertical="center" wrapText="1"/>
    </xf>
    <xf numFmtId="1" fontId="5" fillId="0" borderId="0" xfId="3" applyNumberFormat="1" applyFont="1" applyFill="1" applyBorder="1" applyAlignment="1">
      <alignment horizontal="center" vertical="center"/>
    </xf>
    <xf numFmtId="4" fontId="18" fillId="0" borderId="0" xfId="0" applyNumberFormat="1" applyFont="1"/>
    <xf numFmtId="0" fontId="18" fillId="0" borderId="0" xfId="0" applyFont="1"/>
    <xf numFmtId="0" fontId="7" fillId="0" borderId="0" xfId="0" applyFont="1" applyBorder="1" applyAlignment="1">
      <alignment wrapText="1"/>
    </xf>
    <xf numFmtId="1" fontId="7" fillId="0" borderId="0" xfId="0" applyNumberFormat="1" applyFont="1" applyBorder="1"/>
    <xf numFmtId="9" fontId="3" fillId="0" borderId="0" xfId="3" applyFont="1" applyFill="1" applyBorder="1" applyAlignment="1">
      <alignment horizontal="center" vertical="center"/>
    </xf>
    <xf numFmtId="0" fontId="9" fillId="0" borderId="0" xfId="0" applyFont="1" applyBorder="1" applyAlignment="1">
      <alignment wrapText="1"/>
    </xf>
    <xf numFmtId="0" fontId="7" fillId="0" borderId="0" xfId="0" applyFont="1" applyBorder="1" applyAlignment="1">
      <alignment vertical="center"/>
    </xf>
    <xf numFmtId="0" fontId="7" fillId="0" borderId="0" xfId="0" applyFont="1" applyBorder="1" applyAlignment="1">
      <alignment vertical="center" wrapText="1"/>
    </xf>
    <xf numFmtId="4" fontId="10" fillId="0" borderId="0" xfId="0" applyNumberFormat="1" applyFont="1" applyFill="1" applyBorder="1" applyAlignment="1">
      <alignment horizontal="center" vertical="center"/>
    </xf>
    <xf numFmtId="4" fontId="10" fillId="2" borderId="1" xfId="0" applyNumberFormat="1" applyFont="1" applyFill="1" applyBorder="1" applyAlignment="1">
      <alignment horizontal="center" vertical="center" wrapText="1"/>
    </xf>
    <xf numFmtId="0" fontId="8" fillId="0" borderId="0" xfId="0" applyFont="1" applyAlignment="1">
      <alignment wrapText="1"/>
    </xf>
    <xf numFmtId="9" fontId="9" fillId="0" borderId="18" xfId="0" applyNumberFormat="1" applyFont="1" applyFill="1" applyBorder="1" applyAlignment="1">
      <alignment horizontal="center" vertical="center"/>
    </xf>
    <xf numFmtId="9" fontId="9" fillId="0" borderId="19" xfId="0" applyNumberFormat="1" applyFont="1" applyFill="1" applyBorder="1" applyAlignment="1">
      <alignment horizontal="center" vertical="center"/>
    </xf>
    <xf numFmtId="0" fontId="9" fillId="0" borderId="24" xfId="0" applyFont="1" applyFill="1" applyBorder="1" applyAlignment="1">
      <alignment vertical="center"/>
    </xf>
    <xf numFmtId="9" fontId="9" fillId="0" borderId="14"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9" fontId="9" fillId="0" borderId="8" xfId="0" applyNumberFormat="1" applyFont="1" applyFill="1" applyBorder="1" applyAlignment="1">
      <alignment horizontal="center" vertical="center"/>
    </xf>
    <xf numFmtId="0" fontId="9" fillId="0" borderId="17" xfId="0" applyFont="1" applyFill="1" applyBorder="1" applyAlignment="1">
      <alignment horizontal="center" vertical="center" wrapText="1"/>
    </xf>
    <xf numFmtId="0" fontId="9" fillId="0" borderId="0" xfId="0" applyFont="1" applyFill="1" applyBorder="1" applyAlignment="1">
      <alignment vertical="center"/>
    </xf>
    <xf numFmtId="0" fontId="9" fillId="0" borderId="0" xfId="0" applyFont="1" applyFill="1" applyBorder="1" applyAlignment="1">
      <alignment horizontal="center" vertical="center" wrapText="1"/>
    </xf>
    <xf numFmtId="1" fontId="9" fillId="0" borderId="0" xfId="0" applyNumberFormat="1" applyFont="1" applyFill="1" applyBorder="1" applyAlignment="1">
      <alignment horizontal="center" vertical="center"/>
    </xf>
    <xf numFmtId="0" fontId="9" fillId="0" borderId="0" xfId="0" applyFont="1" applyFill="1" applyBorder="1" applyAlignment="1">
      <alignment wrapText="1"/>
    </xf>
    <xf numFmtId="0" fontId="17" fillId="0" borderId="0" xfId="0" applyFont="1" applyFill="1" applyBorder="1"/>
    <xf numFmtId="0" fontId="9" fillId="0" borderId="0" xfId="0" applyFont="1" applyFill="1" applyBorder="1" applyAlignment="1">
      <alignment horizontal="center" vertical="center"/>
    </xf>
    <xf numFmtId="9" fontId="9" fillId="0" borderId="0" xfId="0" applyNumberFormat="1" applyFont="1" applyFill="1" applyBorder="1" applyAlignment="1">
      <alignment horizontal="center" vertical="center"/>
    </xf>
    <xf numFmtId="4" fontId="9" fillId="0" borderId="0" xfId="1" applyNumberFormat="1" applyFont="1" applyFill="1" applyBorder="1" applyAlignment="1" applyProtection="1">
      <alignment vertical="center"/>
    </xf>
    <xf numFmtId="4" fontId="9" fillId="0" borderId="0" xfId="0" applyNumberFormat="1" applyFont="1" applyFill="1" applyBorder="1" applyAlignment="1">
      <alignment vertical="center"/>
    </xf>
    <xf numFmtId="0" fontId="10" fillId="2" borderId="1" xfId="0" applyFont="1" applyFill="1" applyBorder="1" applyAlignment="1">
      <alignment horizontal="center" vertical="center"/>
    </xf>
    <xf numFmtId="4" fontId="10" fillId="2" borderId="1" xfId="1" applyNumberFormat="1" applyFont="1" applyFill="1" applyBorder="1" applyAlignment="1" applyProtection="1">
      <alignment horizontal="center" vertical="center" wrapText="1"/>
    </xf>
    <xf numFmtId="0" fontId="9" fillId="0" borderId="0" xfId="4" applyFont="1" applyFill="1" applyBorder="1" applyAlignment="1">
      <alignment vertical="center" wrapText="1"/>
    </xf>
    <xf numFmtId="4" fontId="10" fillId="0" borderId="0" xfId="0" applyNumberFormat="1" applyFont="1" applyFill="1" applyBorder="1" applyAlignment="1" applyProtection="1">
      <alignment horizontal="center" vertical="center" wrapText="1"/>
    </xf>
    <xf numFmtId="0" fontId="9" fillId="0" borderId="0" xfId="5" applyFont="1" applyFill="1" applyBorder="1" applyAlignment="1">
      <alignment horizontal="center" vertical="center" wrapText="1"/>
    </xf>
    <xf numFmtId="0" fontId="9" fillId="0" borderId="0" xfId="4" applyFont="1" applyFill="1" applyBorder="1" applyAlignment="1">
      <alignment horizontal="center" vertical="center"/>
    </xf>
    <xf numFmtId="4" fontId="9" fillId="0" borderId="0" xfId="0" applyNumberFormat="1" applyFont="1"/>
    <xf numFmtId="4" fontId="9" fillId="0" borderId="0" xfId="0" applyNumberFormat="1" applyFont="1" applyFill="1" applyBorder="1" applyAlignment="1">
      <alignment horizontal="center"/>
    </xf>
    <xf numFmtId="4" fontId="9" fillId="0" borderId="0" xfId="1" applyNumberFormat="1" applyFont="1" applyFill="1" applyBorder="1" applyAlignment="1" applyProtection="1"/>
    <xf numFmtId="0" fontId="10" fillId="0" borderId="0" xfId="4" applyFont="1" applyFill="1" applyBorder="1" applyAlignment="1">
      <alignment wrapText="1"/>
    </xf>
    <xf numFmtId="1" fontId="10" fillId="0" borderId="0" xfId="4" applyNumberFormat="1" applyFont="1" applyFill="1" applyBorder="1" applyAlignment="1">
      <alignment wrapText="1"/>
    </xf>
    <xf numFmtId="4" fontId="10" fillId="0" borderId="0" xfId="0" applyNumberFormat="1" applyFont="1"/>
    <xf numFmtId="4" fontId="4" fillId="0" borderId="0" xfId="2" applyNumberFormat="1" applyFont="1" applyFill="1" applyBorder="1" applyAlignment="1" applyProtection="1">
      <alignment horizontal="center" vertical="center"/>
    </xf>
    <xf numFmtId="4" fontId="4" fillId="0" borderId="0" xfId="2" applyNumberFormat="1" applyFont="1" applyFill="1" applyBorder="1" applyAlignment="1">
      <alignment horizontal="center" vertical="center"/>
    </xf>
    <xf numFmtId="0" fontId="19" fillId="0" borderId="0" xfId="0" applyFont="1"/>
    <xf numFmtId="0" fontId="15" fillId="0" borderId="0" xfId="0" applyFont="1" applyBorder="1"/>
    <xf numFmtId="9" fontId="19" fillId="0" borderId="0" xfId="3" applyFont="1" applyFill="1" applyBorder="1" applyAlignment="1">
      <alignment horizontal="center" vertical="center"/>
    </xf>
    <xf numFmtId="4" fontId="20" fillId="0" borderId="0"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0" fontId="7" fillId="0" borderId="0" xfId="0" applyFont="1" applyBorder="1" applyAlignment="1">
      <alignment horizontal="center" vertical="center"/>
    </xf>
    <xf numFmtId="1" fontId="7" fillId="0" borderId="0" xfId="0" applyNumberFormat="1" applyFont="1" applyBorder="1" applyAlignment="1">
      <alignment horizontal="center" vertical="center"/>
    </xf>
    <xf numFmtId="1" fontId="19" fillId="0" borderId="0" xfId="0" applyNumberFormat="1" applyFont="1"/>
    <xf numFmtId="4" fontId="19" fillId="0" borderId="0" xfId="0" applyNumberFormat="1" applyFont="1"/>
    <xf numFmtId="0" fontId="13" fillId="0" borderId="0" xfId="4" applyFont="1" applyFill="1" applyBorder="1" applyAlignment="1">
      <alignment wrapText="1"/>
    </xf>
    <xf numFmtId="4" fontId="22" fillId="0" borderId="0" xfId="0" applyNumberFormat="1" applyFont="1" applyFill="1" applyBorder="1" applyAlignment="1" applyProtection="1">
      <alignment horizontal="center" vertical="center" wrapText="1"/>
    </xf>
    <xf numFmtId="0" fontId="15" fillId="0" borderId="0" xfId="0" applyFont="1"/>
    <xf numFmtId="0" fontId="19" fillId="0" borderId="0" xfId="0" applyFont="1" applyBorder="1"/>
    <xf numFmtId="1" fontId="19" fillId="0" borderId="0" xfId="0" applyNumberFormat="1" applyFont="1" applyBorder="1"/>
    <xf numFmtId="4" fontId="19" fillId="0" borderId="0" xfId="0" applyNumberFormat="1" applyFont="1" applyBorder="1"/>
    <xf numFmtId="166" fontId="15" fillId="0" borderId="0" xfId="1" applyNumberFormat="1" applyFont="1" applyFill="1" applyBorder="1" applyAlignment="1" applyProtection="1">
      <alignment vertical="center"/>
    </xf>
    <xf numFmtId="1" fontId="15" fillId="0" borderId="0" xfId="1" applyNumberFormat="1" applyFont="1" applyFill="1" applyBorder="1" applyAlignment="1" applyProtection="1">
      <alignment vertical="center"/>
    </xf>
    <xf numFmtId="166" fontId="19" fillId="0" borderId="0" xfId="1" applyNumberFormat="1" applyFont="1" applyFill="1" applyBorder="1" applyAlignment="1" applyProtection="1">
      <alignment vertical="center"/>
    </xf>
    <xf numFmtId="1" fontId="13" fillId="0" borderId="0" xfId="4" applyNumberFormat="1" applyFont="1" applyFill="1" applyBorder="1" applyAlignment="1">
      <alignment horizontal="center"/>
    </xf>
    <xf numFmtId="0" fontId="13" fillId="0" borderId="0" xfId="0" applyFont="1" applyFill="1" applyBorder="1" applyAlignment="1">
      <alignment vertical="center" wrapText="1"/>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1" fontId="13" fillId="0" borderId="0" xfId="0" applyNumberFormat="1" applyFont="1" applyFill="1" applyBorder="1" applyAlignment="1">
      <alignment horizontal="center" vertical="center"/>
    </xf>
    <xf numFmtId="0" fontId="13" fillId="0" borderId="0" xfId="4" applyFont="1" applyFill="1" applyBorder="1" applyAlignment="1">
      <alignment horizontal="left" vertical="center" wrapText="1"/>
    </xf>
    <xf numFmtId="0" fontId="13" fillId="0" borderId="0" xfId="4" applyFont="1" applyFill="1" applyBorder="1" applyAlignment="1">
      <alignment horizontal="center" vertical="center"/>
    </xf>
    <xf numFmtId="0" fontId="13" fillId="0" borderId="0" xfId="0" applyFont="1" applyFill="1" applyBorder="1" applyAlignment="1">
      <alignment horizontal="center" wrapText="1"/>
    </xf>
    <xf numFmtId="0" fontId="15" fillId="0" borderId="0" xfId="0" applyFont="1" applyFill="1" applyBorder="1"/>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15" fillId="0" borderId="0" xfId="0" applyFont="1" applyFill="1" applyBorder="1" applyAlignment="1">
      <alignment horizontal="center" vertical="center" wrapText="1"/>
    </xf>
    <xf numFmtId="1" fontId="15" fillId="0" borderId="0" xfId="0" applyNumberFormat="1" applyFont="1" applyFill="1" applyBorder="1" applyAlignment="1">
      <alignment horizontal="center" vertical="center"/>
    </xf>
    <xf numFmtId="9" fontId="20" fillId="0" borderId="0" xfId="0" applyNumberFormat="1" applyFont="1" applyFill="1" applyBorder="1" applyAlignment="1">
      <alignment horizontal="center" vertical="center"/>
    </xf>
    <xf numFmtId="4" fontId="23" fillId="0" borderId="0" xfId="0" applyNumberFormat="1" applyFont="1" applyFill="1" applyBorder="1" applyAlignment="1">
      <alignment horizontal="center" vertical="center"/>
    </xf>
    <xf numFmtId="0" fontId="17" fillId="0" borderId="0" xfId="0" applyFont="1" applyFill="1" applyBorder="1" applyAlignment="1">
      <alignment vertical="center"/>
    </xf>
    <xf numFmtId="1" fontId="17" fillId="0" borderId="0" xfId="0" applyNumberFormat="1" applyFont="1" applyFill="1" applyBorder="1" applyAlignment="1">
      <alignment horizontal="center" vertical="center"/>
    </xf>
    <xf numFmtId="4" fontId="23" fillId="0" borderId="0" xfId="0"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17" fillId="0" borderId="0" xfId="0" applyFont="1"/>
    <xf numFmtId="1" fontId="17" fillId="0" borderId="0" xfId="0" applyNumberFormat="1" applyFont="1"/>
    <xf numFmtId="4" fontId="17" fillId="0" borderId="0" xfId="0" applyNumberFormat="1" applyFont="1"/>
    <xf numFmtId="0" fontId="17" fillId="0" borderId="0" xfId="0" applyFont="1" applyFill="1" applyBorder="1" applyAlignment="1">
      <alignment wrapText="1"/>
    </xf>
    <xf numFmtId="1" fontId="17" fillId="0" borderId="0" xfId="0" applyNumberFormat="1" applyFont="1" applyFill="1" applyBorder="1"/>
    <xf numFmtId="0" fontId="17" fillId="0" borderId="0" xfId="0" applyFont="1" applyBorder="1"/>
    <xf numFmtId="1" fontId="17" fillId="0" borderId="0" xfId="0" applyNumberFormat="1" applyFont="1" applyBorder="1"/>
    <xf numFmtId="164" fontId="23" fillId="0" borderId="0" xfId="0" applyNumberFormat="1" applyFont="1" applyFill="1" applyBorder="1" applyAlignment="1">
      <alignment horizontal="center" vertical="center"/>
    </xf>
    <xf numFmtId="0" fontId="15" fillId="0" borderId="0" xfId="0" applyFont="1" applyBorder="1" applyAlignment="1">
      <alignment wrapText="1"/>
    </xf>
    <xf numFmtId="9" fontId="13" fillId="0" borderId="0" xfId="3" applyFont="1" applyFill="1" applyBorder="1" applyAlignment="1">
      <alignment horizontal="center" vertical="center"/>
    </xf>
    <xf numFmtId="0" fontId="15" fillId="0" borderId="0" xfId="0" applyFont="1" applyBorder="1" applyAlignment="1">
      <alignment vertical="center"/>
    </xf>
    <xf numFmtId="0" fontId="15" fillId="0" borderId="0" xfId="0" applyFont="1" applyBorder="1" applyAlignment="1">
      <alignment vertical="center" wrapText="1"/>
    </xf>
    <xf numFmtId="0" fontId="15" fillId="0" borderId="0" xfId="0" applyFont="1" applyBorder="1" applyAlignment="1">
      <alignment horizontal="center" vertical="center"/>
    </xf>
    <xf numFmtId="1" fontId="15" fillId="0" borderId="0" xfId="0" applyNumberFormat="1" applyFont="1" applyBorder="1" applyAlignment="1">
      <alignment horizontal="center" vertical="center"/>
    </xf>
    <xf numFmtId="0" fontId="9" fillId="0" borderId="27"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2" xfId="4" applyFont="1" applyFill="1" applyBorder="1" applyAlignment="1">
      <alignment horizontal="center" vertical="center"/>
    </xf>
    <xf numFmtId="0" fontId="9" fillId="0" borderId="12" xfId="0" applyFont="1" applyFill="1" applyBorder="1" applyAlignment="1">
      <alignment horizontal="center" vertical="center"/>
    </xf>
    <xf numFmtId="9" fontId="9" fillId="0" borderId="2" xfId="0" applyNumberFormat="1" applyFont="1" applyFill="1" applyBorder="1" applyAlignment="1">
      <alignment horizontal="center" vertical="center"/>
    </xf>
    <xf numFmtId="4" fontId="19" fillId="0" borderId="0" xfId="1" applyNumberFormat="1" applyFont="1" applyFill="1" applyBorder="1" applyAlignment="1" applyProtection="1">
      <alignment vertical="center"/>
    </xf>
    <xf numFmtId="4" fontId="9" fillId="0" borderId="0" xfId="0" applyNumberFormat="1" applyFont="1" applyFill="1" applyBorder="1" applyAlignment="1">
      <alignment horizontal="center" vertical="center"/>
    </xf>
    <xf numFmtId="4" fontId="10" fillId="0" borderId="0" xfId="4" applyNumberFormat="1" applyFont="1" applyFill="1" applyBorder="1" applyAlignment="1">
      <alignment wrapText="1"/>
    </xf>
    <xf numFmtId="4" fontId="19" fillId="0" borderId="0" xfId="3" applyNumberFormat="1" applyFont="1" applyFill="1" applyBorder="1" applyAlignment="1">
      <alignment horizontal="center" vertical="center"/>
    </xf>
    <xf numFmtId="4" fontId="13" fillId="0" borderId="0" xfId="3" applyNumberFormat="1" applyFont="1" applyFill="1" applyBorder="1" applyAlignment="1">
      <alignment horizontal="center" vertical="center"/>
    </xf>
    <xf numFmtId="4" fontId="5" fillId="0" borderId="0" xfId="3" applyNumberFormat="1" applyFont="1" applyFill="1" applyBorder="1" applyAlignment="1">
      <alignment horizontal="center" vertical="center"/>
    </xf>
    <xf numFmtId="4" fontId="3" fillId="0" borderId="0" xfId="3" applyNumberFormat="1" applyFont="1" applyFill="1" applyBorder="1" applyAlignment="1">
      <alignment horizontal="center" vertical="center"/>
    </xf>
    <xf numFmtId="4" fontId="11" fillId="0" borderId="0" xfId="0" applyNumberFormat="1" applyFont="1" applyFill="1" applyBorder="1" applyAlignment="1" applyProtection="1">
      <alignment horizontal="center" vertical="center" wrapText="1"/>
    </xf>
    <xf numFmtId="4" fontId="22" fillId="0" borderId="0" xfId="2" applyNumberFormat="1" applyFont="1" applyFill="1" applyBorder="1" applyAlignment="1" applyProtection="1">
      <alignment horizontal="center" vertical="center"/>
    </xf>
    <xf numFmtId="4" fontId="22" fillId="0" borderId="0" xfId="2" applyNumberFormat="1" applyFont="1" applyFill="1" applyBorder="1" applyAlignment="1">
      <alignment horizontal="center" vertical="center"/>
    </xf>
    <xf numFmtId="0" fontId="3" fillId="0" borderId="1" xfId="0" applyFont="1" applyBorder="1" applyAlignment="1">
      <alignment horizontal="center" vertical="center" wrapText="1"/>
    </xf>
    <xf numFmtId="1" fontId="9" fillId="0" borderId="5"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4" fontId="10" fillId="0" borderId="1" xfId="0" applyNumberFormat="1" applyFont="1" applyFill="1" applyBorder="1" applyAlignment="1" applyProtection="1">
      <alignment horizontal="center" vertical="center" wrapText="1"/>
    </xf>
    <xf numFmtId="4" fontId="10" fillId="0" borderId="9" xfId="0" applyNumberFormat="1" applyFont="1" applyFill="1" applyBorder="1" applyAlignment="1" applyProtection="1">
      <alignment horizontal="center" vertical="center" wrapText="1"/>
    </xf>
    <xf numFmtId="4" fontId="10" fillId="0" borderId="20" xfId="0" applyNumberFormat="1" applyFont="1" applyFill="1" applyBorder="1" applyAlignment="1" applyProtection="1">
      <alignment horizontal="center" vertical="center" wrapText="1"/>
    </xf>
    <xf numFmtId="4" fontId="10" fillId="0" borderId="3" xfId="0" applyNumberFormat="1" applyFont="1" applyFill="1" applyBorder="1" applyAlignment="1" applyProtection="1">
      <alignment horizontal="center" vertical="center" wrapText="1"/>
    </xf>
    <xf numFmtId="4" fontId="23" fillId="0" borderId="0" xfId="0" applyNumberFormat="1" applyFont="1"/>
    <xf numFmtId="4" fontId="23" fillId="0" borderId="0" xfId="0" applyNumberFormat="1" applyFont="1" applyFill="1" applyBorder="1" applyAlignment="1">
      <alignment horizontal="center"/>
    </xf>
    <xf numFmtId="4" fontId="23" fillId="0" borderId="0" xfId="0" applyNumberFormat="1" applyFont="1" applyFill="1" applyBorder="1" applyAlignment="1" applyProtection="1">
      <alignment vertical="center" wrapText="1"/>
    </xf>
    <xf numFmtId="0" fontId="10" fillId="0" borderId="0" xfId="0" applyFont="1"/>
    <xf numFmtId="4" fontId="4" fillId="0" borderId="0" xfId="1" applyNumberFormat="1" applyFont="1" applyFill="1" applyBorder="1" applyAlignment="1" applyProtection="1">
      <alignment horizontal="center"/>
    </xf>
    <xf numFmtId="4" fontId="4" fillId="0" borderId="0" xfId="0" applyNumberFormat="1" applyFont="1" applyFill="1" applyBorder="1" applyAlignment="1">
      <alignment horizontal="center"/>
    </xf>
    <xf numFmtId="4" fontId="20" fillId="0" borderId="0" xfId="2" applyNumberFormat="1" applyFont="1" applyFill="1" applyBorder="1" applyAlignment="1" applyProtection="1">
      <alignment horizontal="center" vertical="center"/>
    </xf>
    <xf numFmtId="4" fontId="20" fillId="0" borderId="0" xfId="2" applyNumberFormat="1" applyFont="1" applyFill="1" applyBorder="1" applyAlignment="1">
      <alignment horizontal="center" vertical="center"/>
    </xf>
    <xf numFmtId="0" fontId="8" fillId="2" borderId="1" xfId="0" applyFont="1" applyFill="1" applyBorder="1" applyAlignment="1">
      <alignment horizontal="center" vertical="center"/>
    </xf>
    <xf numFmtId="0" fontId="7" fillId="0" borderId="0" xfId="4" applyFont="1" applyFill="1" applyBorder="1" applyAlignment="1">
      <alignment vertical="center" wrapText="1"/>
    </xf>
    <xf numFmtId="0" fontId="15" fillId="0" borderId="0" xfId="4" applyFont="1" applyFill="1" applyBorder="1" applyAlignment="1">
      <alignment vertical="center" wrapText="1"/>
    </xf>
    <xf numFmtId="0" fontId="15" fillId="0" borderId="0" xfId="4" applyFont="1" applyFill="1" applyBorder="1" applyAlignment="1">
      <alignment wrapText="1"/>
    </xf>
    <xf numFmtId="0" fontId="8" fillId="0" borderId="0" xfId="4" applyFont="1" applyFill="1" applyBorder="1" applyAlignment="1">
      <alignment wrapText="1"/>
    </xf>
    <xf numFmtId="0" fontId="15" fillId="0" borderId="0" xfId="0" applyFont="1" applyAlignment="1">
      <alignment wrapText="1"/>
    </xf>
    <xf numFmtId="0" fontId="8" fillId="0" borderId="0" xfId="0" applyFont="1" applyBorder="1"/>
    <xf numFmtId="0" fontId="8" fillId="0" borderId="0" xfId="0" applyFont="1" applyFill="1" applyBorder="1" applyAlignment="1">
      <alignment wrapText="1"/>
    </xf>
    <xf numFmtId="0" fontId="15" fillId="0" borderId="0" xfId="0" applyFont="1" applyFill="1" applyBorder="1" applyAlignment="1">
      <alignment vertical="top" wrapText="1"/>
    </xf>
    <xf numFmtId="0" fontId="24" fillId="0" borderId="0" xfId="0" applyFont="1" applyAlignment="1">
      <alignment wrapText="1"/>
    </xf>
    <xf numFmtId="0" fontId="9" fillId="0" borderId="5" xfId="0" applyFont="1" applyFill="1" applyBorder="1" applyAlignment="1">
      <alignment vertical="center" wrapText="1"/>
    </xf>
    <xf numFmtId="0" fontId="9" fillId="0" borderId="11" xfId="0" applyFont="1" applyFill="1" applyBorder="1" applyAlignment="1">
      <alignment vertical="center" wrapText="1"/>
    </xf>
    <xf numFmtId="4" fontId="7"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Fill="1" applyBorder="1" applyAlignment="1">
      <alignment horizontal="right" vertical="center"/>
    </xf>
    <xf numFmtId="4" fontId="11" fillId="0" borderId="1" xfId="0" applyNumberFormat="1" applyFont="1" applyFill="1" applyBorder="1" applyAlignment="1">
      <alignment horizontal="right" vertical="center"/>
    </xf>
    <xf numFmtId="4" fontId="11" fillId="0" borderId="0" xfId="0" applyNumberFormat="1" applyFont="1" applyFill="1" applyBorder="1" applyAlignment="1">
      <alignment horizontal="right" vertical="center"/>
    </xf>
    <xf numFmtId="4" fontId="6" fillId="0" borderId="0" xfId="0" applyNumberFormat="1" applyFont="1" applyFill="1" applyBorder="1" applyAlignment="1">
      <alignment horizontal="right" vertical="center"/>
    </xf>
    <xf numFmtId="4" fontId="4" fillId="0" borderId="0" xfId="0" applyNumberFormat="1" applyFont="1" applyFill="1" applyBorder="1" applyAlignment="1">
      <alignment horizontal="right" vertical="center"/>
    </xf>
    <xf numFmtId="4" fontId="9" fillId="0" borderId="0" xfId="0" applyNumberFormat="1" applyFont="1" applyFill="1" applyBorder="1" applyAlignment="1">
      <alignment horizontal="right" vertical="center"/>
    </xf>
    <xf numFmtId="4" fontId="9" fillId="0" borderId="0" xfId="0" applyNumberFormat="1" applyFont="1" applyAlignment="1">
      <alignment horizontal="right" vertical="center"/>
    </xf>
    <xf numFmtId="4" fontId="4" fillId="0" borderId="0" xfId="2" applyNumberFormat="1" applyFont="1" applyFill="1" applyBorder="1" applyAlignment="1">
      <alignment horizontal="right" vertical="center"/>
    </xf>
    <xf numFmtId="4" fontId="20" fillId="0" borderId="0" xfId="2" applyNumberFormat="1" applyFont="1" applyFill="1" applyBorder="1" applyAlignment="1">
      <alignment horizontal="right" vertical="center"/>
    </xf>
    <xf numFmtId="4" fontId="22" fillId="0" borderId="0" xfId="2" applyNumberFormat="1" applyFont="1" applyFill="1" applyBorder="1" applyAlignment="1">
      <alignment horizontal="right" vertical="center"/>
    </xf>
    <xf numFmtId="4" fontId="18" fillId="0" borderId="0" xfId="0" applyNumberFormat="1" applyFont="1" applyAlignment="1">
      <alignment horizontal="right" vertical="center"/>
    </xf>
    <xf numFmtId="0" fontId="9" fillId="0" borderId="8" xfId="0" applyFont="1" applyFill="1" applyBorder="1" applyAlignment="1">
      <alignment horizontal="center" vertical="center" wrapText="1"/>
    </xf>
    <xf numFmtId="0" fontId="9" fillId="0" borderId="18" xfId="0"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6" fillId="0" borderId="0" xfId="0" applyFont="1" applyFill="1" applyBorder="1"/>
    <xf numFmtId="0" fontId="27" fillId="0" borderId="0" xfId="0" applyFont="1" applyFill="1" applyBorder="1"/>
    <xf numFmtId="0" fontId="28" fillId="2" borderId="1" xfId="0" applyFont="1" applyFill="1" applyBorder="1" applyAlignment="1">
      <alignment horizontal="center" vertical="center"/>
    </xf>
    <xf numFmtId="0" fontId="29" fillId="0" borderId="1" xfId="0" applyFont="1" applyFill="1" applyBorder="1" applyAlignment="1">
      <alignment vertical="center"/>
    </xf>
    <xf numFmtId="0" fontId="8"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4" fontId="11" fillId="0" borderId="13" xfId="0" applyNumberFormat="1" applyFont="1" applyFill="1" applyBorder="1" applyAlignment="1" applyProtection="1">
      <alignment horizontal="center" vertical="center" wrapText="1"/>
    </xf>
    <xf numFmtId="0" fontId="6" fillId="0" borderId="0" xfId="4" applyFont="1" applyFill="1" applyBorder="1" applyAlignment="1">
      <alignment wrapText="1"/>
    </xf>
    <xf numFmtId="0" fontId="5" fillId="0" borderId="0" xfId="4" applyFont="1" applyFill="1" applyBorder="1" applyAlignment="1">
      <alignment wrapText="1"/>
    </xf>
    <xf numFmtId="4" fontId="5" fillId="0" borderId="0" xfId="0" applyNumberFormat="1" applyFont="1" applyFill="1" applyBorder="1" applyAlignment="1" applyProtection="1">
      <alignment vertical="center" wrapText="1"/>
    </xf>
    <xf numFmtId="0" fontId="7" fillId="0" borderId="2" xfId="4" applyFont="1" applyFill="1" applyBorder="1" applyAlignment="1">
      <alignment vertical="center" wrapText="1"/>
    </xf>
    <xf numFmtId="0" fontId="30" fillId="0" borderId="1" xfId="0" applyFont="1" applyFill="1" applyBorder="1" applyAlignment="1">
      <alignment vertical="center" wrapText="1"/>
    </xf>
    <xf numFmtId="0" fontId="30" fillId="0" borderId="3" xfId="0" applyFont="1" applyFill="1" applyBorder="1" applyAlignment="1">
      <alignment vertical="center" wrapText="1"/>
    </xf>
    <xf numFmtId="0" fontId="7" fillId="0" borderId="3" xfId="0" applyFont="1" applyFill="1" applyBorder="1" applyAlignment="1">
      <alignment horizontal="center" vertical="center"/>
    </xf>
    <xf numFmtId="1" fontId="7" fillId="0" borderId="1" xfId="0" applyNumberFormat="1" applyFont="1" applyFill="1" applyBorder="1" applyAlignment="1">
      <alignment horizontal="center" vertical="center"/>
    </xf>
    <xf numFmtId="9" fontId="7" fillId="0" borderId="2" xfId="0" applyNumberFormat="1" applyFont="1" applyFill="1" applyBorder="1" applyAlignment="1">
      <alignment horizontal="center" vertical="center"/>
    </xf>
    <xf numFmtId="9" fontId="7" fillId="0" borderId="0" xfId="0" applyNumberFormat="1" applyFont="1" applyFill="1" applyBorder="1" applyAlignment="1">
      <alignment horizontal="center" vertical="center"/>
    </xf>
    <xf numFmtId="0" fontId="7" fillId="0" borderId="1" xfId="4" applyFont="1" applyFill="1" applyBorder="1" applyAlignment="1">
      <alignment vertical="center" wrapText="1"/>
    </xf>
    <xf numFmtId="0" fontId="7"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0" xfId="4" applyFont="1" applyFill="1" applyBorder="1" applyAlignment="1">
      <alignment vertical="top" wrapText="1"/>
    </xf>
    <xf numFmtId="0" fontId="5" fillId="0" borderId="0" xfId="0" applyFont="1" applyFill="1" applyBorder="1" applyAlignment="1">
      <alignment wrapText="1"/>
    </xf>
    <xf numFmtId="0" fontId="5" fillId="0" borderId="0" xfId="0" applyFont="1" applyFill="1" applyBorder="1" applyAlignment="1">
      <alignment horizontal="center"/>
    </xf>
    <xf numFmtId="4" fontId="4" fillId="0" borderId="0" xfId="0" applyNumberFormat="1" applyFont="1" applyFill="1" applyBorder="1" applyAlignment="1" applyProtection="1">
      <alignment horizontal="center" vertical="center" wrapText="1"/>
    </xf>
    <xf numFmtId="4" fontId="4" fillId="0" borderId="1" xfId="0" applyNumberFormat="1" applyFont="1" applyFill="1" applyBorder="1" applyAlignment="1">
      <alignment horizontal="right" vertical="center"/>
    </xf>
    <xf numFmtId="0" fontId="6" fillId="0" borderId="0" xfId="0" applyFont="1" applyFill="1" applyBorder="1"/>
    <xf numFmtId="1" fontId="5" fillId="0" borderId="0" xfId="0" applyNumberFormat="1" applyFont="1" applyFill="1" applyBorder="1"/>
    <xf numFmtId="0" fontId="7" fillId="0" borderId="1" xfId="0" applyFont="1" applyFill="1" applyBorder="1" applyAlignment="1">
      <alignment vertical="center" wrapText="1"/>
    </xf>
    <xf numFmtId="0" fontId="7" fillId="0" borderId="0" xfId="0" applyFont="1" applyAlignment="1">
      <alignment vertical="center"/>
    </xf>
    <xf numFmtId="1" fontId="7" fillId="0" borderId="0" xfId="0" applyNumberFormat="1" applyFont="1" applyAlignment="1">
      <alignment vertical="center"/>
    </xf>
    <xf numFmtId="4" fontId="4" fillId="0" borderId="1"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0" fontId="5" fillId="0" borderId="2" xfId="0" applyFont="1" applyFill="1" applyBorder="1"/>
    <xf numFmtId="0" fontId="7" fillId="0" borderId="1" xfId="4" applyFont="1" applyFill="1" applyBorder="1" applyAlignment="1">
      <alignment horizontal="left" vertical="center" wrapText="1"/>
    </xf>
    <xf numFmtId="3" fontId="3" fillId="0" borderId="1" xfId="0" applyNumberFormat="1" applyFont="1" applyFill="1" applyBorder="1" applyAlignment="1" applyProtection="1">
      <alignment wrapText="1"/>
    </xf>
    <xf numFmtId="0" fontId="6" fillId="0" borderId="14" xfId="0" applyFont="1" applyBorder="1"/>
    <xf numFmtId="0" fontId="3" fillId="0" borderId="14" xfId="0" applyFont="1" applyBorder="1"/>
    <xf numFmtId="1" fontId="3" fillId="0" borderId="14" xfId="0" applyNumberFormat="1" applyFont="1" applyBorder="1"/>
    <xf numFmtId="4" fontId="3" fillId="0" borderId="14" xfId="0" applyNumberFormat="1" applyFont="1" applyBorder="1"/>
    <xf numFmtId="4" fontId="3" fillId="0" borderId="14" xfId="0" applyNumberFormat="1" applyFont="1" applyBorder="1" applyAlignment="1">
      <alignment horizontal="right" vertical="center"/>
    </xf>
    <xf numFmtId="0" fontId="3" fillId="0" borderId="1" xfId="0" applyFont="1" applyBorder="1" applyAlignment="1">
      <alignment vertical="center"/>
    </xf>
    <xf numFmtId="3" fontId="7" fillId="0" borderId="1" xfId="0" applyNumberFormat="1" applyFont="1" applyFill="1" applyBorder="1" applyAlignment="1" applyProtection="1">
      <alignment wrapText="1"/>
    </xf>
    <xf numFmtId="0" fontId="3" fillId="0" borderId="1" xfId="0" applyFont="1" applyBorder="1"/>
    <xf numFmtId="166" fontId="7" fillId="0" borderId="9" xfId="1" applyNumberFormat="1" applyFont="1" applyFill="1" applyBorder="1" applyAlignment="1" applyProtection="1">
      <alignment vertical="center"/>
    </xf>
    <xf numFmtId="0" fontId="7" fillId="0" borderId="5" xfId="0" applyNumberFormat="1" applyFont="1" applyBorder="1" applyAlignment="1">
      <alignment wrapText="1"/>
    </xf>
    <xf numFmtId="0" fontId="3" fillId="0" borderId="5" xfId="0" applyFont="1" applyBorder="1"/>
    <xf numFmtId="1" fontId="7" fillId="0" borderId="1" xfId="1" applyNumberFormat="1" applyFont="1" applyFill="1" applyBorder="1" applyAlignment="1" applyProtection="1">
      <alignment vertical="center"/>
    </xf>
    <xf numFmtId="166" fontId="7" fillId="0" borderId="0" xfId="1" applyNumberFormat="1" applyFont="1" applyFill="1" applyBorder="1" applyAlignment="1" applyProtection="1">
      <alignment vertical="center"/>
    </xf>
    <xf numFmtId="1" fontId="7" fillId="0" borderId="0" xfId="1" applyNumberFormat="1" applyFont="1" applyFill="1" applyBorder="1" applyAlignment="1" applyProtection="1">
      <alignment vertical="center"/>
    </xf>
    <xf numFmtId="166" fontId="3" fillId="0" borderId="1" xfId="1" applyNumberFormat="1" applyFont="1" applyFill="1" applyBorder="1" applyAlignment="1" applyProtection="1">
      <alignment vertical="center"/>
    </xf>
    <xf numFmtId="4" fontId="3" fillId="0" borderId="1" xfId="1" applyNumberFormat="1" applyFont="1" applyFill="1" applyBorder="1" applyAlignment="1" applyProtection="1">
      <alignment vertical="center"/>
    </xf>
    <xf numFmtId="0" fontId="7" fillId="0" borderId="5" xfId="0" applyFont="1" applyBorder="1" applyAlignment="1">
      <alignment wrapText="1"/>
    </xf>
    <xf numFmtId="166" fontId="7" fillId="0" borderId="1" xfId="1" applyNumberFormat="1" applyFont="1" applyFill="1" applyBorder="1" applyAlignment="1" applyProtection="1">
      <alignment vertical="center"/>
    </xf>
    <xf numFmtId="166" fontId="7" fillId="0" borderId="19" xfId="1" applyNumberFormat="1" applyFont="1" applyFill="1" applyBorder="1" applyAlignment="1" applyProtection="1">
      <alignment vertical="center"/>
    </xf>
    <xf numFmtId="0" fontId="7" fillId="0" borderId="5" xfId="0" applyFont="1" applyBorder="1"/>
    <xf numFmtId="3" fontId="7" fillId="0" borderId="5" xfId="0" applyNumberFormat="1" applyFont="1" applyFill="1" applyBorder="1" applyAlignment="1" applyProtection="1">
      <alignment wrapText="1"/>
    </xf>
    <xf numFmtId="1" fontId="7" fillId="0" borderId="5" xfId="1" applyNumberFormat="1" applyFont="1" applyFill="1" applyBorder="1" applyAlignment="1" applyProtection="1">
      <alignment vertical="center"/>
    </xf>
    <xf numFmtId="166" fontId="4" fillId="0" borderId="9" xfId="1" applyNumberFormat="1" applyFont="1" applyFill="1" applyBorder="1" applyAlignment="1" applyProtection="1"/>
    <xf numFmtId="4" fontId="4" fillId="0" borderId="0" xfId="1" applyNumberFormat="1" applyFont="1" applyFill="1" applyBorder="1" applyAlignment="1" applyProtection="1"/>
    <xf numFmtId="0" fontId="6" fillId="0" borderId="0" xfId="0" applyFont="1" applyFill="1" applyBorder="1" applyAlignment="1">
      <alignment wrapText="1"/>
    </xf>
    <xf numFmtId="0" fontId="5" fillId="0" borderId="1" xfId="0" applyFont="1" applyFill="1" applyBorder="1" applyAlignment="1">
      <alignment vertical="center" wrapText="1"/>
    </xf>
    <xf numFmtId="0" fontId="6" fillId="0" borderId="0" xfId="0" applyFont="1" applyFill="1" applyBorder="1" applyAlignment="1">
      <alignment horizontal="left" vertical="center"/>
    </xf>
    <xf numFmtId="0" fontId="8" fillId="0" borderId="0" xfId="0" applyFont="1" applyFill="1" applyBorder="1" applyAlignment="1">
      <alignment horizontal="left" vertical="center" wrapText="1"/>
    </xf>
    <xf numFmtId="1" fontId="6" fillId="0" borderId="0" xfId="0" applyNumberFormat="1" applyFont="1" applyFill="1" applyBorder="1" applyAlignment="1">
      <alignment horizontal="center" vertical="center" wrapText="1"/>
    </xf>
    <xf numFmtId="9" fontId="5" fillId="0" borderId="0" xfId="0" applyNumberFormat="1" applyFont="1" applyFill="1" applyBorder="1" applyAlignment="1">
      <alignment horizontal="center" vertical="center"/>
    </xf>
    <xf numFmtId="4" fontId="5" fillId="0" borderId="0" xfId="1" applyNumberFormat="1" applyFont="1" applyFill="1" applyBorder="1" applyAlignment="1" applyProtection="1">
      <alignment vertical="center"/>
    </xf>
    <xf numFmtId="4" fontId="5" fillId="0" borderId="0" xfId="0" applyNumberFormat="1" applyFont="1" applyFill="1" applyBorder="1" applyAlignment="1">
      <alignment vertical="center"/>
    </xf>
    <xf numFmtId="0" fontId="7" fillId="0" borderId="1" xfId="0" applyFont="1" applyFill="1" applyBorder="1" applyAlignment="1">
      <alignment vertical="center"/>
    </xf>
    <xf numFmtId="0" fontId="7" fillId="0" borderId="12" xfId="0" applyFont="1" applyFill="1" applyBorder="1" applyAlignment="1">
      <alignment horizontal="center" vertical="center" wrapText="1"/>
    </xf>
    <xf numFmtId="9" fontId="7" fillId="0" borderId="19"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9" fontId="7" fillId="0" borderId="15" xfId="0" applyNumberFormat="1" applyFont="1" applyFill="1" applyBorder="1" applyAlignment="1">
      <alignment horizontal="center" vertical="center"/>
    </xf>
    <xf numFmtId="1" fontId="7" fillId="0" borderId="0" xfId="0" applyNumberFormat="1" applyFont="1" applyFill="1" applyBorder="1" applyAlignment="1">
      <alignment horizontal="center" vertical="center"/>
    </xf>
    <xf numFmtId="9" fontId="4" fillId="0" borderId="1" xfId="0" applyNumberFormat="1" applyFont="1" applyFill="1" applyBorder="1" applyAlignment="1">
      <alignment horizontal="center" vertical="center"/>
    </xf>
    <xf numFmtId="0" fontId="7" fillId="0" borderId="17" xfId="0" applyFont="1" applyFill="1" applyBorder="1" applyAlignment="1">
      <alignment horizontal="left" vertical="center" wrapText="1"/>
    </xf>
    <xf numFmtId="0" fontId="10" fillId="0" borderId="0" xfId="4" applyFont="1" applyFill="1" applyBorder="1" applyAlignment="1">
      <alignment vertical="center" wrapText="1"/>
    </xf>
    <xf numFmtId="0" fontId="12" fillId="0" borderId="0" xfId="0" applyFont="1" applyFill="1" applyBorder="1" applyAlignment="1">
      <alignment vertical="center" wrapText="1"/>
    </xf>
    <xf numFmtId="0" fontId="12" fillId="2" borderId="1" xfId="0"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0" fontId="9" fillId="0" borderId="1" xfId="0" applyFont="1" applyFill="1" applyBorder="1" applyAlignment="1">
      <alignment vertical="center"/>
    </xf>
    <xf numFmtId="0" fontId="9" fillId="0" borderId="1" xfId="4" applyFont="1" applyFill="1" applyBorder="1" applyAlignment="1">
      <alignment vertical="center" wrapText="1"/>
    </xf>
    <xf numFmtId="0" fontId="9" fillId="0" borderId="1" xfId="0" applyFont="1" applyFill="1" applyBorder="1" applyAlignment="1">
      <alignment horizontal="center" vertical="center"/>
    </xf>
    <xf numFmtId="0" fontId="9" fillId="0" borderId="7" xfId="0" applyFont="1" applyFill="1" applyBorder="1" applyAlignment="1">
      <alignment vertical="center"/>
    </xf>
    <xf numFmtId="0" fontId="9" fillId="0" borderId="16" xfId="4" applyFont="1" applyFill="1" applyBorder="1" applyAlignment="1">
      <alignment vertical="center" wrapText="1"/>
    </xf>
    <xf numFmtId="0" fontId="9" fillId="0" borderId="8" xfId="0" applyFont="1" applyFill="1" applyBorder="1" applyAlignment="1">
      <alignment horizontal="center" vertical="center"/>
    </xf>
    <xf numFmtId="0" fontId="9" fillId="0" borderId="21" xfId="0" applyFont="1" applyFill="1" applyBorder="1" applyAlignment="1">
      <alignment vertical="center"/>
    </xf>
    <xf numFmtId="0" fontId="9" fillId="0" borderId="21" xfId="0" applyFont="1" applyFill="1" applyBorder="1" applyAlignment="1">
      <alignment vertical="center" wrapText="1"/>
    </xf>
    <xf numFmtId="0" fontId="9" fillId="0" borderId="5" xfId="0" applyFont="1" applyFill="1" applyBorder="1" applyAlignment="1">
      <alignment horizontal="center" vertical="center"/>
    </xf>
    <xf numFmtId="4" fontId="10" fillId="0" borderId="5" xfId="0" applyNumberFormat="1" applyFont="1" applyFill="1" applyBorder="1" applyAlignment="1" applyProtection="1">
      <alignment horizontal="center" vertical="center" wrapText="1"/>
    </xf>
    <xf numFmtId="0" fontId="9" fillId="0" borderId="0" xfId="0" applyFont="1" applyFill="1" applyBorder="1"/>
    <xf numFmtId="0" fontId="10" fillId="0" borderId="0" xfId="0" applyFont="1" applyFill="1" applyBorder="1" applyAlignment="1">
      <alignment vertical="center" wrapText="1"/>
    </xf>
    <xf numFmtId="1" fontId="9" fillId="0" borderId="0" xfId="0" applyNumberFormat="1" applyFont="1" applyFill="1" applyBorder="1" applyAlignment="1">
      <alignment horizontal="center"/>
    </xf>
    <xf numFmtId="4" fontId="9" fillId="0" borderId="0" xfId="0" applyNumberFormat="1" applyFont="1" applyFill="1" applyBorder="1" applyAlignment="1" applyProtection="1">
      <alignment vertical="center" wrapText="1"/>
    </xf>
    <xf numFmtId="4" fontId="9" fillId="0" borderId="0" xfId="0" applyNumberFormat="1" applyFont="1" applyFill="1" applyBorder="1"/>
    <xf numFmtId="0" fontId="9" fillId="0" borderId="16" xfId="0" applyFont="1" applyFill="1" applyBorder="1"/>
    <xf numFmtId="0" fontId="9" fillId="0" borderId="1" xfId="4" applyFont="1" applyFill="1" applyBorder="1" applyAlignment="1">
      <alignment wrapText="1"/>
    </xf>
    <xf numFmtId="9" fontId="31" fillId="0" borderId="1" xfId="0" applyNumberFormat="1" applyFont="1" applyFill="1" applyBorder="1" applyAlignment="1">
      <alignment horizontal="center" vertical="center"/>
    </xf>
    <xf numFmtId="0" fontId="9" fillId="0" borderId="1" xfId="0" applyFont="1" applyFill="1" applyBorder="1" applyAlignment="1">
      <alignment wrapText="1"/>
    </xf>
    <xf numFmtId="9" fontId="31" fillId="0" borderId="5" xfId="0" applyNumberFormat="1" applyFont="1" applyFill="1" applyBorder="1" applyAlignment="1">
      <alignment horizontal="center" vertical="center"/>
    </xf>
    <xf numFmtId="0" fontId="9" fillId="0" borderId="7" xfId="0" applyFont="1" applyFill="1" applyBorder="1"/>
    <xf numFmtId="0" fontId="9" fillId="0" borderId="23" xfId="4" applyFont="1" applyFill="1" applyBorder="1" applyAlignment="1">
      <alignment wrapText="1"/>
    </xf>
    <xf numFmtId="9" fontId="31" fillId="0" borderId="13" xfId="0" applyNumberFormat="1" applyFont="1" applyFill="1" applyBorder="1" applyAlignment="1">
      <alignment horizontal="center" vertical="center"/>
    </xf>
    <xf numFmtId="0" fontId="9" fillId="0" borderId="0" xfId="4" applyFont="1" applyFill="1" applyBorder="1" applyAlignment="1">
      <alignment wrapText="1"/>
    </xf>
    <xf numFmtId="4" fontId="11" fillId="0" borderId="1" xfId="2" applyNumberFormat="1" applyFont="1" applyFill="1" applyBorder="1" applyAlignment="1">
      <alignment horizontal="right" vertical="center"/>
    </xf>
    <xf numFmtId="4" fontId="10" fillId="0" borderId="0" xfId="0" applyNumberFormat="1" applyFont="1" applyFill="1" applyBorder="1" applyAlignment="1">
      <alignment horizontal="center"/>
    </xf>
    <xf numFmtId="0" fontId="9" fillId="0" borderId="1" xfId="0" applyFont="1" applyFill="1" applyBorder="1"/>
    <xf numFmtId="0" fontId="9" fillId="0" borderId="0" xfId="0" applyFont="1"/>
    <xf numFmtId="0" fontId="10" fillId="0" borderId="0" xfId="0" applyFont="1" applyAlignment="1">
      <alignment wrapText="1"/>
    </xf>
    <xf numFmtId="1" fontId="9" fillId="0" borderId="0" xfId="0" applyNumberFormat="1" applyFont="1"/>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1" fontId="9" fillId="0" borderId="1" xfId="0" applyNumberFormat="1" applyFont="1" applyBorder="1" applyAlignment="1">
      <alignment horizontal="center" vertical="center"/>
    </xf>
    <xf numFmtId="4" fontId="10" fillId="0" borderId="1" xfId="1" applyNumberFormat="1" applyFont="1" applyBorder="1" applyAlignment="1">
      <alignment horizontal="center" vertical="center" wrapText="1"/>
    </xf>
    <xf numFmtId="9" fontId="9" fillId="0" borderId="1" xfId="3" applyFont="1" applyFill="1" applyBorder="1" applyAlignment="1">
      <alignment horizontal="center" vertical="center"/>
    </xf>
    <xf numFmtId="0" fontId="9" fillId="0" borderId="1" xfId="0" applyFont="1" applyBorder="1" applyAlignment="1">
      <alignment horizontal="center" vertical="center" wrapText="1"/>
    </xf>
    <xf numFmtId="0" fontId="9" fillId="0" borderId="0" xfId="0" applyFont="1" applyBorder="1"/>
    <xf numFmtId="1" fontId="9" fillId="0" borderId="0" xfId="0" applyNumberFormat="1" applyFont="1" applyBorder="1"/>
    <xf numFmtId="4" fontId="10"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2" fillId="0" borderId="0" xfId="4" applyFont="1" applyFill="1" applyBorder="1" applyAlignment="1">
      <alignment wrapText="1"/>
    </xf>
    <xf numFmtId="0" fontId="9" fillId="0" borderId="1" xfId="0" applyFont="1" applyFill="1" applyBorder="1" applyAlignment="1">
      <alignment horizontal="center" wrapText="1"/>
    </xf>
    <xf numFmtId="1" fontId="9" fillId="0" borderId="2" xfId="0" applyNumberFormat="1" applyFont="1" applyFill="1" applyBorder="1" applyAlignment="1">
      <alignment horizontal="center" vertical="center"/>
    </xf>
    <xf numFmtId="4" fontId="10" fillId="0" borderId="1" xfId="2" applyNumberFormat="1" applyFont="1" applyFill="1" applyBorder="1" applyAlignment="1">
      <alignment vertical="center"/>
    </xf>
    <xf numFmtId="9" fontId="9" fillId="0" borderId="3" xfId="3" applyFont="1" applyFill="1" applyBorder="1" applyAlignment="1">
      <alignment horizontal="center" vertical="center"/>
    </xf>
    <xf numFmtId="0" fontId="9" fillId="0" borderId="7" xfId="0" applyFont="1" applyFill="1" applyBorder="1" applyAlignment="1">
      <alignment wrapText="1"/>
    </xf>
    <xf numFmtId="0" fontId="9" fillId="0" borderId="7" xfId="0" applyFont="1" applyFill="1" applyBorder="1" applyAlignment="1">
      <alignment horizontal="center" wrapText="1"/>
    </xf>
    <xf numFmtId="1" fontId="9" fillId="0" borderId="16" xfId="0" applyNumberFormat="1" applyFont="1" applyFill="1" applyBorder="1" applyAlignment="1">
      <alignment horizontal="center" vertical="center"/>
    </xf>
    <xf numFmtId="0" fontId="9" fillId="0" borderId="21" xfId="4" applyFont="1" applyFill="1" applyBorder="1" applyAlignment="1">
      <alignment wrapText="1"/>
    </xf>
    <xf numFmtId="0" fontId="9" fillId="0" borderId="21" xfId="4" applyFont="1" applyFill="1" applyBorder="1" applyAlignment="1">
      <alignment horizontal="center" wrapText="1"/>
    </xf>
    <xf numFmtId="0" fontId="9" fillId="0" borderId="21" xfId="4" applyFont="1" applyFill="1" applyBorder="1" applyAlignment="1">
      <alignment horizontal="center" vertical="center" wrapText="1"/>
    </xf>
    <xf numFmtId="1" fontId="9" fillId="0" borderId="17" xfId="0" applyNumberFormat="1" applyFont="1" applyFill="1" applyBorder="1" applyAlignment="1">
      <alignment horizontal="center" vertical="center"/>
    </xf>
    <xf numFmtId="0" fontId="9" fillId="0" borderId="7" xfId="4" applyFont="1" applyFill="1" applyBorder="1" applyAlignment="1">
      <alignment horizontal="center" wrapText="1"/>
    </xf>
    <xf numFmtId="0" fontId="9" fillId="0" borderId="7" xfId="4" applyFont="1" applyFill="1" applyBorder="1" applyAlignment="1">
      <alignment horizontal="center" vertical="center" wrapText="1"/>
    </xf>
    <xf numFmtId="0" fontId="9" fillId="0" borderId="21" xfId="4" applyFont="1" applyFill="1" applyBorder="1" applyAlignment="1">
      <alignment horizontal="center" vertical="center"/>
    </xf>
    <xf numFmtId="2" fontId="10" fillId="0" borderId="1" xfId="0" applyNumberFormat="1" applyFont="1" applyFill="1" applyBorder="1" applyAlignment="1" applyProtection="1">
      <alignment horizontal="right" vertical="center"/>
    </xf>
    <xf numFmtId="0" fontId="9" fillId="0" borderId="1" xfId="4" applyFont="1" applyFill="1" applyBorder="1" applyAlignment="1">
      <alignment horizontal="center" wrapText="1"/>
    </xf>
    <xf numFmtId="0" fontId="9" fillId="0" borderId="1" xfId="4" applyFont="1" applyFill="1" applyBorder="1" applyAlignment="1">
      <alignment horizontal="center" vertical="center"/>
    </xf>
    <xf numFmtId="0" fontId="9" fillId="0" borderId="0" xfId="4" applyFont="1" applyFill="1" applyBorder="1" applyAlignment="1">
      <alignment horizontal="center"/>
    </xf>
    <xf numFmtId="0" fontId="5" fillId="0" borderId="21" xfId="0" applyFont="1" applyFill="1" applyBorder="1" applyAlignment="1">
      <alignment vertical="center"/>
    </xf>
    <xf numFmtId="0" fontId="5" fillId="0" borderId="1" xfId="4" applyFont="1" applyFill="1" applyBorder="1" applyAlignment="1">
      <alignment vertical="center" wrapText="1"/>
    </xf>
    <xf numFmtId="9" fontId="7" fillId="0" borderId="1" xfId="1" applyNumberFormat="1" applyFont="1" applyFill="1" applyBorder="1" applyAlignment="1" applyProtection="1">
      <alignment vertical="center"/>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26" xfId="0" applyFont="1" applyBorder="1" applyAlignment="1">
      <alignment horizontal="center" vertical="center" wrapText="1"/>
    </xf>
    <xf numFmtId="0" fontId="19" fillId="0" borderId="0"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3" fillId="0" borderId="0" xfId="0" applyFont="1" applyAlignment="1">
      <alignment horizontal="center" vertical="center"/>
    </xf>
    <xf numFmtId="0" fontId="9" fillId="0" borderId="1" xfId="0" applyFont="1" applyBorder="1" applyAlignment="1">
      <alignment horizontal="left" wrapText="1"/>
    </xf>
    <xf numFmtId="0" fontId="9" fillId="0" borderId="7" xfId="0" applyFont="1" applyFill="1" applyBorder="1" applyAlignment="1">
      <alignment vertical="center" wrapText="1"/>
    </xf>
    <xf numFmtId="0" fontId="9" fillId="0" borderId="21" xfId="4" applyFont="1" applyFill="1" applyBorder="1" applyAlignment="1">
      <alignment vertical="center" wrapText="1"/>
    </xf>
    <xf numFmtId="0" fontId="9" fillId="0" borderId="7" xfId="4" applyFont="1" applyFill="1" applyBorder="1" applyAlignment="1">
      <alignment vertical="center" wrapText="1"/>
    </xf>
    <xf numFmtId="0" fontId="9" fillId="0" borderId="21" xfId="4" applyFont="1" applyFill="1" applyBorder="1" applyAlignment="1">
      <alignment vertical="center"/>
    </xf>
    <xf numFmtId="0" fontId="9" fillId="0" borderId="20" xfId="4" applyFont="1" applyFill="1" applyBorder="1" applyAlignment="1">
      <alignment horizontal="center" wrapText="1"/>
    </xf>
    <xf numFmtId="0" fontId="9" fillId="0" borderId="11" xfId="4" applyFont="1" applyFill="1" applyBorder="1" applyAlignment="1">
      <alignment wrapText="1"/>
    </xf>
    <xf numFmtId="0" fontId="9" fillId="0" borderId="7" xfId="4" applyFont="1" applyFill="1" applyBorder="1"/>
    <xf numFmtId="0" fontId="9" fillId="0" borderId="3" xfId="0" applyFont="1" applyFill="1" applyBorder="1" applyAlignment="1">
      <alignment horizontal="center" vertical="center"/>
    </xf>
    <xf numFmtId="0" fontId="9" fillId="0" borderId="23" xfId="4" applyFont="1" applyFill="1" applyBorder="1" applyAlignment="1">
      <alignment vertical="center" wrapText="1"/>
    </xf>
    <xf numFmtId="0" fontId="9" fillId="0" borderId="2" xfId="4" applyFont="1" applyFill="1" applyBorder="1" applyAlignment="1">
      <alignment vertical="center" wrapText="1"/>
    </xf>
    <xf numFmtId="0" fontId="9" fillId="0" borderId="12" xfId="4" applyFont="1" applyFill="1" applyBorder="1" applyAlignment="1">
      <alignment vertical="center" wrapText="1"/>
    </xf>
    <xf numFmtId="0" fontId="5" fillId="0" borderId="1" xfId="4" applyFont="1" applyFill="1" applyBorder="1" applyAlignment="1">
      <alignment horizontal="center" vertical="center"/>
    </xf>
    <xf numFmtId="1" fontId="5" fillId="0" borderId="1" xfId="4" applyNumberFormat="1" applyFont="1" applyFill="1" applyBorder="1" applyAlignment="1">
      <alignment horizontal="center" vertical="center"/>
    </xf>
    <xf numFmtId="0" fontId="8" fillId="0" borderId="0" xfId="4" applyFont="1" applyFill="1" applyBorder="1" applyAlignment="1">
      <alignment vertical="center" wrapText="1"/>
    </xf>
    <xf numFmtId="0" fontId="7" fillId="0" borderId="1" xfId="0" applyFont="1" applyFill="1" applyBorder="1" applyAlignment="1">
      <alignment horizontal="left" vertical="center" wrapText="1"/>
    </xf>
    <xf numFmtId="0" fontId="5" fillId="0" borderId="20" xfId="0" applyFont="1" applyFill="1" applyBorder="1" applyAlignment="1">
      <alignment horizontal="center" vertical="center"/>
    </xf>
    <xf numFmtId="1" fontId="5" fillId="0" borderId="16" xfId="0" applyNumberFormat="1" applyFont="1" applyFill="1" applyBorder="1" applyAlignment="1">
      <alignment horizontal="right" vertical="center"/>
    </xf>
    <xf numFmtId="4" fontId="19" fillId="0" borderId="0" xfId="0" applyNumberFormat="1" applyFont="1" applyBorder="1" applyAlignment="1">
      <alignment horizontal="right" vertical="center"/>
    </xf>
    <xf numFmtId="1" fontId="8" fillId="0" borderId="1" xfId="0" applyNumberFormat="1" applyFont="1" applyFill="1" applyBorder="1" applyAlignment="1">
      <alignment horizontal="center" vertical="center"/>
    </xf>
    <xf numFmtId="4" fontId="4" fillId="0" borderId="1" xfId="1" applyNumberFormat="1" applyFont="1" applyFill="1" applyBorder="1" applyAlignment="1" applyProtection="1">
      <alignment horizontal="right" vertical="center"/>
    </xf>
    <xf numFmtId="0" fontId="7" fillId="0" borderId="1" xfId="0" applyFont="1" applyBorder="1" applyAlignment="1">
      <alignment horizontal="left" vertical="center" wrapText="1"/>
    </xf>
    <xf numFmtId="9" fontId="7" fillId="0" borderId="19" xfId="1" applyNumberFormat="1" applyFont="1" applyFill="1" applyBorder="1" applyAlignment="1" applyProtection="1">
      <alignment vertical="center"/>
    </xf>
    <xf numFmtId="0" fontId="5" fillId="0" borderId="1" xfId="0" applyFont="1" applyFill="1" applyBorder="1" applyAlignment="1">
      <alignment vertical="center"/>
    </xf>
    <xf numFmtId="0" fontId="7" fillId="0" borderId="1" xfId="0" applyFont="1" applyBorder="1" applyAlignment="1">
      <alignment vertical="top" wrapText="1"/>
    </xf>
    <xf numFmtId="0" fontId="6" fillId="0" borderId="3" xfId="0" applyFont="1" applyFill="1" applyBorder="1" applyAlignment="1">
      <alignment vertical="center" wrapText="1"/>
    </xf>
    <xf numFmtId="0" fontId="5" fillId="0" borderId="3" xfId="0" applyFont="1" applyFill="1" applyBorder="1" applyAlignment="1">
      <alignment vertical="center"/>
    </xf>
    <xf numFmtId="1" fontId="5" fillId="0" borderId="1" xfId="0" applyNumberFormat="1"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1" fontId="5" fillId="0" borderId="0" xfId="0" applyNumberFormat="1" applyFont="1" applyFill="1" applyBorder="1" applyAlignment="1">
      <alignment horizontal="center" vertical="center"/>
    </xf>
    <xf numFmtId="165" fontId="6" fillId="0" borderId="1" xfId="0" applyNumberFormat="1" applyFont="1" applyFill="1" applyBorder="1" applyAlignment="1">
      <alignment vertical="center"/>
    </xf>
    <xf numFmtId="4" fontId="6" fillId="0" borderId="1" xfId="0" applyNumberFormat="1" applyFont="1" applyFill="1" applyBorder="1" applyAlignment="1">
      <alignment vertical="center"/>
    </xf>
    <xf numFmtId="0" fontId="8" fillId="0" borderId="0" xfId="4" applyFont="1" applyFill="1" applyBorder="1" applyAlignment="1">
      <alignment vertical="top" wrapText="1"/>
    </xf>
    <xf numFmtId="0" fontId="6" fillId="0" borderId="0" xfId="4" applyFont="1" applyFill="1" applyBorder="1" applyAlignment="1">
      <alignment horizontal="center" vertical="center" wrapText="1"/>
    </xf>
    <xf numFmtId="0" fontId="5" fillId="0" borderId="0" xfId="4" applyFont="1" applyFill="1" applyBorder="1" applyAlignment="1">
      <alignment horizontal="center" vertical="center" wrapText="1"/>
    </xf>
    <xf numFmtId="1" fontId="5" fillId="0" borderId="0" xfId="4" applyNumberFormat="1" applyFont="1" applyFill="1" applyBorder="1" applyAlignment="1">
      <alignment horizontal="center"/>
    </xf>
    <xf numFmtId="0" fontId="5" fillId="0" borderId="5" xfId="0" applyFont="1" applyFill="1" applyBorder="1" applyAlignment="1">
      <alignment horizontal="center" vertical="center"/>
    </xf>
    <xf numFmtId="0" fontId="7" fillId="0" borderId="5" xfId="4" applyFont="1" applyFill="1" applyBorder="1" applyAlignment="1">
      <alignment wrapText="1"/>
    </xf>
    <xf numFmtId="164" fontId="5" fillId="0" borderId="5" xfId="0" applyNumberFormat="1" applyFont="1" applyFill="1" applyBorder="1" applyAlignment="1">
      <alignment vertical="center" wrapText="1"/>
    </xf>
    <xf numFmtId="1" fontId="5" fillId="0" borderId="5"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4" applyFont="1" applyFill="1" applyBorder="1" applyAlignment="1">
      <alignment wrapText="1"/>
    </xf>
    <xf numFmtId="164" fontId="5" fillId="0" borderId="1" xfId="0" applyNumberFormat="1" applyFont="1" applyFill="1" applyBorder="1" applyAlignment="1">
      <alignment vertical="center" wrapText="1"/>
    </xf>
    <xf numFmtId="0" fontId="7" fillId="0" borderId="0" xfId="4" applyFont="1" applyFill="1" applyBorder="1" applyAlignment="1">
      <alignment wrapText="1"/>
    </xf>
    <xf numFmtId="0" fontId="8" fillId="0" borderId="0" xfId="0" applyFont="1" applyFill="1" applyBorder="1" applyAlignment="1">
      <alignment vertical="top" wrapText="1"/>
    </xf>
    <xf numFmtId="0" fontId="6" fillId="0" borderId="0" xfId="0" applyFont="1" applyFill="1" applyBorder="1" applyAlignment="1">
      <alignment horizontal="center" wrapText="1"/>
    </xf>
    <xf numFmtId="0" fontId="5" fillId="0" borderId="0" xfId="0" applyFont="1" applyFill="1" applyBorder="1" applyAlignment="1">
      <alignment horizontal="center" wrapText="1"/>
    </xf>
    <xf numFmtId="0" fontId="5" fillId="0" borderId="1" xfId="0" applyFont="1" applyFill="1" applyBorder="1"/>
    <xf numFmtId="0" fontId="5" fillId="0" borderId="1" xfId="4" applyFont="1" applyFill="1" applyBorder="1" applyAlignment="1">
      <alignment horizontal="center" vertical="center" wrapText="1"/>
    </xf>
    <xf numFmtId="0" fontId="7" fillId="0" borderId="0" xfId="0" applyFont="1" applyFill="1" applyBorder="1" applyAlignment="1">
      <alignment vertical="top" wrapText="1"/>
    </xf>
    <xf numFmtId="4" fontId="4" fillId="0" borderId="13" xfId="0" applyNumberFormat="1" applyFont="1" applyFill="1" applyBorder="1" applyAlignment="1">
      <alignment horizontal="right" vertical="center"/>
    </xf>
    <xf numFmtId="4" fontId="4" fillId="0" borderId="13" xfId="0" applyNumberFormat="1" applyFont="1" applyBorder="1" applyAlignment="1">
      <alignment horizontal="right" vertical="center"/>
    </xf>
    <xf numFmtId="0" fontId="12" fillId="0" borderId="0" xfId="0" applyFont="1" applyFill="1" applyBorder="1" applyAlignment="1">
      <alignment vertical="center"/>
    </xf>
    <xf numFmtId="0" fontId="9" fillId="0" borderId="0" xfId="0" applyFont="1" applyFill="1" applyBorder="1" applyAlignment="1">
      <alignment vertical="center" wrapText="1"/>
    </xf>
    <xf numFmtId="166" fontId="3" fillId="0" borderId="13" xfId="1" applyNumberFormat="1" applyFont="1" applyFill="1" applyBorder="1" applyAlignment="1" applyProtection="1">
      <alignment vertical="center"/>
    </xf>
    <xf numFmtId="0" fontId="10" fillId="0" borderId="0" xfId="0" applyFont="1" applyFill="1" applyBorder="1" applyAlignment="1">
      <alignment horizontal="left" vertical="center" wrapText="1"/>
    </xf>
    <xf numFmtId="0" fontId="12" fillId="0" borderId="0" xfId="0" applyFont="1" applyFill="1" applyBorder="1" applyAlignment="1">
      <alignment horizontal="center" vertical="center"/>
    </xf>
    <xf numFmtId="0" fontId="10" fillId="0" borderId="0" xfId="0" applyFont="1" applyFill="1" applyBorder="1" applyAlignment="1">
      <alignment horizontal="center" vertical="center"/>
    </xf>
    <xf numFmtId="1" fontId="10" fillId="0" borderId="0" xfId="0" applyNumberFormat="1" applyFont="1" applyFill="1" applyBorder="1" applyAlignment="1">
      <alignment horizontal="center" vertical="center" wrapText="1"/>
    </xf>
    <xf numFmtId="0" fontId="9" fillId="0" borderId="17" xfId="4" applyFont="1" applyFill="1" applyBorder="1" applyAlignment="1">
      <alignment horizontal="center" vertical="center" wrapText="1"/>
    </xf>
    <xf numFmtId="0" fontId="9" fillId="0" borderId="11" xfId="4" applyFont="1" applyFill="1" applyBorder="1" applyAlignment="1">
      <alignment vertical="center" wrapText="1"/>
    </xf>
    <xf numFmtId="0" fontId="9" fillId="0" borderId="11" xfId="4" applyFont="1" applyFill="1" applyBorder="1" applyAlignment="1">
      <alignment horizontal="center" vertical="center" wrapText="1"/>
    </xf>
    <xf numFmtId="0" fontId="9" fillId="0" borderId="12" xfId="4" applyFont="1" applyFill="1" applyBorder="1" applyAlignment="1">
      <alignment horizontal="center" vertical="center" wrapText="1"/>
    </xf>
    <xf numFmtId="0" fontId="9" fillId="0" borderId="1" xfId="4" applyFont="1" applyFill="1" applyBorder="1" applyAlignment="1">
      <alignment horizontal="center" vertical="center" wrapText="1"/>
    </xf>
    <xf numFmtId="9" fontId="9" fillId="0" borderId="5" xfId="0" applyNumberFormat="1" applyFont="1" applyFill="1" applyBorder="1" applyAlignment="1">
      <alignment horizontal="center" vertical="center"/>
    </xf>
    <xf numFmtId="0" fontId="7" fillId="0" borderId="1" xfId="0" applyNumberFormat="1" applyFont="1" applyBorder="1" applyAlignment="1">
      <alignment wrapText="1"/>
    </xf>
    <xf numFmtId="0" fontId="7" fillId="0" borderId="0" xfId="4" applyFont="1" applyFill="1" applyBorder="1" applyAlignment="1">
      <alignment horizontal="center"/>
    </xf>
    <xf numFmtId="1" fontId="7" fillId="0" borderId="0" xfId="0" applyNumberFormat="1" applyFont="1" applyFill="1" applyBorder="1" applyAlignment="1">
      <alignment horizontal="center"/>
    </xf>
    <xf numFmtId="4" fontId="4" fillId="0" borderId="1" xfId="0" applyNumberFormat="1" applyFont="1" applyFill="1" applyBorder="1" applyAlignment="1" applyProtection="1">
      <alignment horizontal="center" vertical="center" wrapText="1"/>
    </xf>
    <xf numFmtId="0" fontId="9" fillId="0" borderId="1" xfId="0" applyFont="1" applyBorder="1" applyAlignment="1">
      <alignment vertical="center" wrapText="1"/>
    </xf>
    <xf numFmtId="4" fontId="4" fillId="0" borderId="0" xfId="2" applyNumberFormat="1" applyFont="1" applyFill="1" applyBorder="1" applyAlignment="1" applyProtection="1"/>
    <xf numFmtId="4" fontId="4" fillId="0" borderId="0" xfId="2" applyNumberFormat="1" applyFont="1" applyFill="1" applyBorder="1"/>
    <xf numFmtId="0" fontId="7" fillId="0" borderId="0" xfId="0" applyFont="1" applyBorder="1" applyAlignment="1">
      <alignment horizontal="center" vertical="center" wrapText="1"/>
    </xf>
    <xf numFmtId="0" fontId="10" fillId="0" borderId="0" xfId="0" applyFont="1" applyFill="1" applyBorder="1" applyAlignment="1">
      <alignment horizontal="left" vertical="center"/>
    </xf>
    <xf numFmtId="0" fontId="9" fillId="0" borderId="2" xfId="4" applyFont="1" applyFill="1" applyBorder="1" applyAlignment="1">
      <alignment horizontal="center" vertical="center" wrapText="1"/>
    </xf>
    <xf numFmtId="0" fontId="9" fillId="0" borderId="2" xfId="0" applyFont="1" applyFill="1" applyBorder="1" applyAlignment="1">
      <alignment horizontal="center" vertical="center"/>
    </xf>
    <xf numFmtId="0" fontId="7" fillId="0" borderId="5" xfId="0" applyNumberFormat="1" applyFont="1" applyBorder="1" applyAlignment="1">
      <alignment vertical="center" wrapText="1"/>
    </xf>
    <xf numFmtId="0" fontId="7" fillId="0" borderId="1" xfId="0" applyNumberFormat="1" applyFont="1" applyBorder="1" applyAlignment="1">
      <alignment vertical="center" wrapText="1"/>
    </xf>
    <xf numFmtId="0" fontId="7" fillId="0" borderId="5" xfId="0" applyFont="1" applyBorder="1" applyAlignment="1">
      <alignment vertical="center" wrapText="1"/>
    </xf>
    <xf numFmtId="3" fontId="3" fillId="0" borderId="5" xfId="0" applyNumberFormat="1" applyFont="1" applyFill="1" applyBorder="1" applyAlignment="1" applyProtection="1">
      <alignment wrapText="1"/>
    </xf>
    <xf numFmtId="0" fontId="7" fillId="0" borderId="0" xfId="0" applyFont="1" applyFill="1" applyBorder="1" applyAlignment="1">
      <alignment horizontal="center" vertical="center" wrapText="1"/>
    </xf>
    <xf numFmtId="4" fontId="11" fillId="0" borderId="1" xfId="0" applyNumberFormat="1" applyFont="1" applyFill="1" applyBorder="1" applyAlignment="1" applyProtection="1">
      <alignment horizontal="center" vertical="center" wrapText="1"/>
    </xf>
    <xf numFmtId="4" fontId="4" fillId="0" borderId="0" xfId="1" applyNumberFormat="1" applyFont="1" applyFill="1" applyBorder="1" applyAlignment="1" applyProtection="1">
      <alignment horizontal="right" vertical="center"/>
    </xf>
    <xf numFmtId="4" fontId="11" fillId="0" borderId="3" xfId="0" applyNumberFormat="1" applyFont="1" applyFill="1" applyBorder="1" applyAlignment="1" applyProtection="1">
      <alignment vertical="center" wrapText="1"/>
    </xf>
    <xf numFmtId="4" fontId="11" fillId="0" borderId="1" xfId="0" applyNumberFormat="1" applyFont="1" applyFill="1" applyBorder="1" applyAlignment="1" applyProtection="1">
      <alignment vertical="center" wrapText="1"/>
    </xf>
    <xf numFmtId="4" fontId="3" fillId="0" borderId="1" xfId="0" applyNumberFormat="1" applyFont="1" applyBorder="1"/>
    <xf numFmtId="4" fontId="6" fillId="0" borderId="1" xfId="0" applyNumberFormat="1" applyFont="1" applyFill="1" applyBorder="1" applyAlignment="1" applyProtection="1">
      <alignment horizontal="center" vertical="center" wrapText="1"/>
    </xf>
    <xf numFmtId="4" fontId="11" fillId="0" borderId="1" xfId="1" applyNumberFormat="1" applyFont="1" applyFill="1" applyBorder="1" applyAlignment="1" applyProtection="1">
      <alignment horizontal="right" vertical="center"/>
    </xf>
    <xf numFmtId="4" fontId="11" fillId="0" borderId="1" xfId="2" applyNumberFormat="1" applyFont="1" applyFill="1" applyBorder="1" applyAlignment="1" applyProtection="1">
      <alignment horizontal="right" vertical="center"/>
    </xf>
    <xf numFmtId="4" fontId="11" fillId="0" borderId="13" xfId="1" applyNumberFormat="1" applyFont="1" applyFill="1" applyBorder="1" applyAlignment="1" applyProtection="1">
      <alignment horizontal="right" vertical="center"/>
    </xf>
    <xf numFmtId="4" fontId="4" fillId="0" borderId="13" xfId="1" applyNumberFormat="1" applyFont="1" applyFill="1" applyBorder="1" applyAlignment="1" applyProtection="1">
      <alignment horizontal="right" vertical="center"/>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0" xfId="4"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3"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5" xfId="4" applyFont="1" applyFill="1" applyBorder="1" applyAlignment="1">
      <alignment vertical="center" wrapText="1"/>
    </xf>
    <xf numFmtId="4" fontId="19" fillId="0" borderId="0" xfId="0" applyNumberFormat="1" applyFont="1" applyAlignment="1">
      <alignment horizontal="right" vertical="center"/>
    </xf>
    <xf numFmtId="0" fontId="19" fillId="0" borderId="0" xfId="0" applyFont="1" applyAlignment="1">
      <alignment horizontal="center" vertical="center" wrapText="1"/>
    </xf>
    <xf numFmtId="0" fontId="19" fillId="0" borderId="10" xfId="0" applyFont="1" applyBorder="1"/>
    <xf numFmtId="4" fontId="20" fillId="0" borderId="0" xfId="1" applyNumberFormat="1" applyFont="1" applyFill="1" applyBorder="1" applyAlignment="1" applyProtection="1">
      <alignment horizontal="center" vertical="center"/>
    </xf>
    <xf numFmtId="4" fontId="20" fillId="0" borderId="0" xfId="0" applyNumberFormat="1" applyFont="1" applyFill="1" applyBorder="1" applyAlignment="1">
      <alignment horizontal="right" vertical="center"/>
    </xf>
    <xf numFmtId="0" fontId="15" fillId="0" borderId="1" xfId="0" applyFont="1" applyBorder="1"/>
    <xf numFmtId="1" fontId="15" fillId="0" borderId="0" xfId="0" applyNumberFormat="1" applyFont="1" applyBorder="1"/>
    <xf numFmtId="4" fontId="20" fillId="0" borderId="0" xfId="1" applyNumberFormat="1" applyFont="1" applyFill="1" applyBorder="1" applyAlignment="1" applyProtection="1"/>
    <xf numFmtId="4" fontId="19" fillId="0" borderId="10" xfId="0" applyNumberFormat="1" applyFont="1" applyBorder="1"/>
    <xf numFmtId="4" fontId="19" fillId="0" borderId="10" xfId="0" applyNumberFormat="1" applyFont="1" applyBorder="1" applyAlignment="1">
      <alignment horizontal="right" vertical="center"/>
    </xf>
    <xf numFmtId="4" fontId="13" fillId="0" borderId="0" xfId="1" applyNumberFormat="1" applyFont="1" applyFill="1" applyBorder="1" applyAlignment="1" applyProtection="1"/>
    <xf numFmtId="4" fontId="13" fillId="0" borderId="0" xfId="0" applyNumberFormat="1" applyFont="1" applyFill="1" applyBorder="1" applyAlignment="1">
      <alignment horizontal="right" vertical="center"/>
    </xf>
    <xf numFmtId="1" fontId="13" fillId="0" borderId="0" xfId="0" applyNumberFormat="1" applyFont="1" applyFill="1" applyBorder="1"/>
    <xf numFmtId="165" fontId="14" fillId="0" borderId="0" xfId="0" applyNumberFormat="1" applyFont="1" applyFill="1" applyBorder="1" applyAlignment="1">
      <alignment vertical="center"/>
    </xf>
    <xf numFmtId="4" fontId="14" fillId="0" borderId="0" xfId="0" applyNumberFormat="1" applyFont="1" applyFill="1" applyBorder="1" applyAlignment="1">
      <alignment vertical="center"/>
    </xf>
    <xf numFmtId="4" fontId="20" fillId="0" borderId="0" xfId="1" applyNumberFormat="1" applyFont="1" applyFill="1" applyBorder="1" applyAlignment="1" applyProtection="1">
      <alignment horizontal="right" vertical="center"/>
    </xf>
    <xf numFmtId="4" fontId="14" fillId="0" borderId="0" xfId="1" applyNumberFormat="1" applyFont="1" applyFill="1" applyBorder="1" applyAlignment="1" applyProtection="1">
      <alignment horizontal="center"/>
    </xf>
    <xf numFmtId="4" fontId="14" fillId="0" borderId="0" xfId="0" applyNumberFormat="1" applyFont="1" applyFill="1" applyBorder="1" applyAlignment="1">
      <alignment horizontal="center"/>
    </xf>
    <xf numFmtId="4" fontId="14" fillId="0" borderId="0" xfId="0" applyNumberFormat="1" applyFont="1" applyFill="1" applyBorder="1" applyAlignment="1">
      <alignment horizontal="right" vertical="center"/>
    </xf>
    <xf numFmtId="4" fontId="20" fillId="0" borderId="0" xfId="1" applyNumberFormat="1" applyFont="1" applyFill="1" applyBorder="1" applyAlignment="1" applyProtection="1">
      <alignment horizontal="center"/>
    </xf>
    <xf numFmtId="4" fontId="20" fillId="0" borderId="0" xfId="0" applyNumberFormat="1" applyFont="1" applyFill="1" applyBorder="1" applyAlignment="1">
      <alignment horizontal="center"/>
    </xf>
    <xf numFmtId="164" fontId="13" fillId="0" borderId="1" xfId="0" applyNumberFormat="1" applyFont="1" applyFill="1" applyBorder="1" applyAlignment="1">
      <alignment vertical="center" wrapText="1"/>
    </xf>
    <xf numFmtId="164" fontId="13" fillId="0" borderId="5" xfId="0" applyNumberFormat="1" applyFont="1" applyFill="1" applyBorder="1" applyAlignment="1">
      <alignment vertical="center" wrapText="1"/>
    </xf>
    <xf numFmtId="0" fontId="15" fillId="0" borderId="0" xfId="0" applyFont="1" applyFill="1" applyBorder="1" applyAlignment="1">
      <alignment wrapText="1"/>
    </xf>
    <xf numFmtId="1" fontId="21" fillId="0" borderId="0" xfId="0" applyNumberFormat="1" applyFont="1" applyFill="1" applyBorder="1" applyAlignment="1">
      <alignment horizontal="center" vertical="center"/>
    </xf>
    <xf numFmtId="4" fontId="20" fillId="0" borderId="0" xfId="0" applyNumberFormat="1" applyFont="1" applyBorder="1"/>
    <xf numFmtId="4" fontId="20" fillId="0" borderId="0" xfId="0" applyNumberFormat="1" applyFont="1" applyBorder="1" applyAlignment="1">
      <alignment horizontal="right" vertical="center"/>
    </xf>
    <xf numFmtId="0" fontId="17" fillId="0" borderId="0" xfId="4" applyFont="1" applyFill="1" applyBorder="1" applyAlignment="1">
      <alignment vertical="center" wrapText="1"/>
    </xf>
    <xf numFmtId="0" fontId="17" fillId="0" borderId="0" xfId="0" applyFont="1" applyFill="1" applyBorder="1" applyAlignment="1">
      <alignment horizontal="center" vertical="center"/>
    </xf>
    <xf numFmtId="4" fontId="22" fillId="0" borderId="0" xfId="1" applyNumberFormat="1" applyFont="1" applyFill="1" applyBorder="1" applyAlignment="1" applyProtection="1">
      <alignment horizontal="center" vertical="center"/>
    </xf>
    <xf numFmtId="4" fontId="22" fillId="0" borderId="0" xfId="0" applyNumberFormat="1" applyFont="1" applyFill="1" applyBorder="1" applyAlignment="1">
      <alignment horizontal="center" vertical="center"/>
    </xf>
    <xf numFmtId="4" fontId="22" fillId="0" borderId="0" xfId="0" applyNumberFormat="1" applyFont="1" applyFill="1" applyBorder="1" applyAlignment="1">
      <alignment horizontal="right" vertical="center"/>
    </xf>
    <xf numFmtId="1" fontId="17" fillId="0" borderId="0" xfId="0" applyNumberFormat="1" applyFont="1" applyFill="1" applyBorder="1" applyAlignment="1">
      <alignment horizontal="center"/>
    </xf>
    <xf numFmtId="0" fontId="17" fillId="0" borderId="0" xfId="4" applyFont="1" applyFill="1" applyBorder="1" applyAlignment="1">
      <alignment wrapText="1"/>
    </xf>
    <xf numFmtId="0" fontId="15" fillId="0" borderId="5" xfId="0" applyFont="1" applyBorder="1" applyAlignment="1">
      <alignment horizontal="center" vertical="center" wrapText="1"/>
    </xf>
    <xf numFmtId="0" fontId="17" fillId="0" borderId="0" xfId="4" applyFont="1" applyFill="1" applyBorder="1" applyAlignment="1">
      <alignment horizontal="center" vertical="center" wrapText="1"/>
    </xf>
    <xf numFmtId="0" fontId="17" fillId="0" borderId="0" xfId="4" applyFont="1" applyFill="1" applyBorder="1" applyAlignment="1">
      <alignment horizontal="center" vertical="center"/>
    </xf>
    <xf numFmtId="4" fontId="22" fillId="0" borderId="0" xfId="2" applyNumberFormat="1" applyFont="1" applyFill="1" applyBorder="1" applyAlignment="1" applyProtection="1">
      <alignment vertical="center"/>
    </xf>
    <xf numFmtId="4" fontId="22" fillId="0" borderId="0" xfId="2" applyNumberFormat="1" applyFont="1" applyFill="1" applyBorder="1" applyAlignment="1">
      <alignment vertical="center"/>
    </xf>
    <xf numFmtId="4" fontId="22" fillId="0" borderId="0" xfId="2" applyNumberFormat="1" applyFont="1" applyFill="1" applyBorder="1" applyAlignment="1" applyProtection="1">
      <alignment horizontal="right" vertical="center"/>
    </xf>
    <xf numFmtId="0" fontId="17" fillId="0" borderId="0" xfId="4" applyFont="1" applyFill="1" applyBorder="1" applyAlignment="1">
      <alignment horizontal="center"/>
    </xf>
    <xf numFmtId="4" fontId="23" fillId="0" borderId="0" xfId="2" applyNumberFormat="1" applyFont="1" applyFill="1" applyBorder="1" applyAlignment="1" applyProtection="1"/>
    <xf numFmtId="4" fontId="23" fillId="0" borderId="0" xfId="2" applyNumberFormat="1" applyFont="1" applyFill="1" applyBorder="1"/>
    <xf numFmtId="4" fontId="23" fillId="0" borderId="0" xfId="2" applyNumberFormat="1" applyFont="1" applyFill="1" applyBorder="1" applyAlignment="1">
      <alignment horizontal="right" vertical="center"/>
    </xf>
    <xf numFmtId="0" fontId="17" fillId="0" borderId="0" xfId="0" applyFont="1" applyAlignment="1">
      <alignment horizontal="center" vertical="center" wrapText="1"/>
    </xf>
    <xf numFmtId="4" fontId="17" fillId="0" borderId="0" xfId="2" applyNumberFormat="1" applyFont="1" applyFill="1" applyBorder="1" applyAlignment="1" applyProtection="1"/>
    <xf numFmtId="4" fontId="17" fillId="0" borderId="0" xfId="2" applyNumberFormat="1" applyFont="1" applyFill="1" applyBorder="1" applyAlignment="1">
      <alignment horizontal="right" vertical="center"/>
    </xf>
    <xf numFmtId="4" fontId="22" fillId="0" borderId="0" xfId="2" applyNumberFormat="1" applyFont="1" applyFill="1" applyBorder="1" applyAlignment="1" applyProtection="1"/>
    <xf numFmtId="4" fontId="22" fillId="0" borderId="0" xfId="2" applyNumberFormat="1" applyFont="1" applyFill="1" applyBorder="1"/>
    <xf numFmtId="0" fontId="17" fillId="0" borderId="0" xfId="0" applyFont="1" applyBorder="1" applyAlignment="1">
      <alignment horizontal="center" vertical="center" wrapText="1"/>
    </xf>
    <xf numFmtId="4" fontId="23" fillId="0" borderId="0" xfId="0" applyNumberFormat="1" applyFont="1" applyAlignment="1">
      <alignment horizontal="right" vertical="center"/>
    </xf>
    <xf numFmtId="0" fontId="15" fillId="0" borderId="1" xfId="8" applyFont="1" applyBorder="1" applyAlignment="1">
      <alignment wrapText="1"/>
    </xf>
    <xf numFmtId="4" fontId="13" fillId="0" borderId="0" xfId="2" applyNumberFormat="1" applyFont="1" applyFill="1" applyBorder="1" applyAlignment="1" applyProtection="1">
      <alignment horizontal="center" vertical="center"/>
    </xf>
    <xf numFmtId="4" fontId="13" fillId="0" borderId="0" xfId="2" applyNumberFormat="1" applyFont="1" applyFill="1" applyBorder="1" applyAlignment="1">
      <alignment horizontal="center" vertical="center"/>
    </xf>
    <xf numFmtId="4" fontId="13" fillId="0" borderId="0" xfId="2" applyNumberFormat="1" applyFont="1" applyFill="1" applyBorder="1" applyAlignment="1">
      <alignment horizontal="right" vertical="center"/>
    </xf>
    <xf numFmtId="4" fontId="33" fillId="0" borderId="0" xfId="2" applyNumberFormat="1" applyFont="1" applyFill="1" applyBorder="1" applyAlignment="1" applyProtection="1">
      <alignment horizontal="center" vertical="center"/>
    </xf>
    <xf numFmtId="4" fontId="33" fillId="0" borderId="0" xfId="2" applyNumberFormat="1" applyFont="1" applyFill="1" applyBorder="1" applyAlignment="1">
      <alignment horizontal="center" vertical="center"/>
    </xf>
    <xf numFmtId="4" fontId="33" fillId="0" borderId="0" xfId="2" applyNumberFormat="1" applyFont="1" applyFill="1" applyBorder="1" applyAlignment="1">
      <alignment horizontal="right" vertical="center"/>
    </xf>
    <xf numFmtId="1" fontId="13" fillId="0" borderId="0" xfId="3" applyNumberFormat="1" applyFont="1" applyFill="1" applyBorder="1" applyAlignment="1">
      <alignment horizontal="center" vertical="center"/>
    </xf>
    <xf numFmtId="9" fontId="15" fillId="0" borderId="0" xfId="3" applyFont="1" applyFill="1" applyBorder="1" applyAlignment="1">
      <alignment horizontal="center" vertical="center"/>
    </xf>
    <xf numFmtId="4" fontId="15" fillId="0" borderId="0" xfId="3" applyNumberFormat="1" applyFont="1" applyFill="1" applyBorder="1" applyAlignment="1">
      <alignment horizontal="center" vertical="center"/>
    </xf>
    <xf numFmtId="4" fontId="15" fillId="0" borderId="0" xfId="2" applyNumberFormat="1" applyFont="1" applyFill="1" applyBorder="1" applyAlignment="1" applyProtection="1">
      <alignment horizontal="center" vertical="center"/>
    </xf>
    <xf numFmtId="4" fontId="15" fillId="0" borderId="0" xfId="2" applyNumberFormat="1" applyFont="1" applyFill="1" applyBorder="1" applyAlignment="1">
      <alignment horizontal="center" vertical="center"/>
    </xf>
    <xf numFmtId="4" fontId="15" fillId="0" borderId="0" xfId="2" applyNumberFormat="1" applyFont="1" applyFill="1" applyBorder="1" applyAlignment="1">
      <alignment horizontal="right" vertical="center"/>
    </xf>
    <xf numFmtId="0" fontId="15" fillId="0" borderId="0" xfId="4" applyFont="1" applyFill="1" applyBorder="1" applyAlignment="1">
      <alignment horizontal="center"/>
    </xf>
    <xf numFmtId="1" fontId="15" fillId="0" borderId="0" xfId="0" applyNumberFormat="1" applyFont="1" applyFill="1" applyBorder="1" applyAlignment="1">
      <alignment horizontal="center"/>
    </xf>
    <xf numFmtId="4" fontId="20" fillId="0" borderId="0" xfId="0" applyNumberFormat="1" applyFont="1" applyFill="1" applyBorder="1" applyAlignment="1" applyProtection="1">
      <alignment horizontal="center" vertical="center" wrapText="1"/>
    </xf>
    <xf numFmtId="4" fontId="20" fillId="0" borderId="0" xfId="2" applyNumberFormat="1" applyFont="1" applyFill="1" applyBorder="1" applyAlignment="1" applyProtection="1"/>
    <xf numFmtId="4" fontId="20" fillId="0" borderId="0" xfId="2" applyNumberFormat="1" applyFont="1" applyFill="1" applyBorder="1"/>
    <xf numFmtId="0" fontId="15" fillId="0" borderId="0" xfId="0" applyFont="1" applyBorder="1" applyAlignment="1">
      <alignment horizontal="center" vertical="center" wrapText="1"/>
    </xf>
    <xf numFmtId="0" fontId="7" fillId="0" borderId="0" xfId="4" applyFont="1" applyFill="1" applyBorder="1" applyAlignment="1">
      <alignment vertical="center"/>
    </xf>
    <xf numFmtId="0" fontId="9" fillId="0" borderId="2" xfId="0" applyFont="1" applyFill="1" applyBorder="1" applyAlignment="1">
      <alignment horizontal="left" vertical="center" wrapText="1"/>
    </xf>
    <xf numFmtId="0" fontId="9" fillId="0" borderId="15" xfId="0" applyFont="1" applyFill="1" applyBorder="1" applyAlignment="1">
      <alignment horizontal="center" vertical="center" wrapText="1"/>
    </xf>
    <xf numFmtId="4" fontId="9" fillId="0" borderId="1" xfId="0" applyNumberFormat="1" applyFont="1" applyFill="1" applyBorder="1" applyAlignment="1">
      <alignment horizontal="center" vertical="center"/>
    </xf>
    <xf numFmtId="4" fontId="9" fillId="0" borderId="1" xfId="1" applyNumberFormat="1" applyFont="1" applyFill="1" applyBorder="1" applyAlignment="1" applyProtection="1">
      <alignment horizontal="center" vertical="center"/>
    </xf>
    <xf numFmtId="4" fontId="9" fillId="0" borderId="1" xfId="0" applyNumberFormat="1" applyFont="1" applyFill="1" applyBorder="1" applyAlignment="1">
      <alignment horizontal="right" vertical="center"/>
    </xf>
    <xf numFmtId="0" fontId="9" fillId="0" borderId="2" xfId="0" applyFont="1" applyFill="1" applyBorder="1" applyAlignment="1">
      <alignment wrapText="1"/>
    </xf>
    <xf numFmtId="0" fontId="9" fillId="0" borderId="17" xfId="0" applyFont="1" applyFill="1" applyBorder="1" applyAlignment="1">
      <alignment vertical="center" wrapText="1"/>
    </xf>
    <xf numFmtId="1" fontId="10" fillId="0" borderId="1" xfId="0" applyNumberFormat="1" applyFont="1" applyFill="1" applyBorder="1" applyAlignment="1">
      <alignment horizontal="center" vertical="center"/>
    </xf>
    <xf numFmtId="0" fontId="9" fillId="0" borderId="12" xfId="0" applyFont="1" applyFill="1" applyBorder="1" applyAlignment="1">
      <alignment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vertical="center" wrapText="1"/>
    </xf>
    <xf numFmtId="0" fontId="31" fillId="0" borderId="1" xfId="0" applyFont="1" applyFill="1" applyBorder="1" applyAlignment="1">
      <alignment horizontal="center" vertical="center"/>
    </xf>
    <xf numFmtId="0" fontId="9" fillId="0" borderId="1" xfId="4" applyFont="1" applyFill="1" applyBorder="1" applyAlignment="1">
      <alignment horizontal="left" vertical="center" wrapText="1"/>
    </xf>
    <xf numFmtId="4" fontId="11" fillId="0" borderId="0" xfId="0" applyNumberFormat="1" applyFont="1" applyFill="1" applyBorder="1" applyAlignment="1" applyProtection="1">
      <alignment vertical="center" wrapText="1"/>
    </xf>
    <xf numFmtId="4" fontId="11" fillId="0" borderId="0" xfId="1" applyNumberFormat="1" applyFont="1" applyFill="1" applyBorder="1" applyAlignment="1" applyProtection="1">
      <alignment horizontal="right" vertical="center"/>
    </xf>
    <xf numFmtId="0" fontId="10" fillId="0" borderId="0" xfId="0" applyFont="1" applyFill="1" applyBorder="1" applyAlignment="1">
      <alignment vertical="center"/>
    </xf>
    <xf numFmtId="0" fontId="9" fillId="0" borderId="28" xfId="0" applyFont="1" applyFill="1" applyBorder="1" applyAlignment="1">
      <alignment horizontal="left" vertical="center" wrapText="1"/>
    </xf>
    <xf numFmtId="0" fontId="9" fillId="0" borderId="28"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8" xfId="0" applyFont="1" applyFill="1" applyBorder="1" applyAlignment="1">
      <alignment vertical="center" wrapText="1"/>
    </xf>
    <xf numFmtId="0" fontId="9" fillId="0" borderId="20" xfId="0" applyFont="1" applyFill="1" applyBorder="1" applyAlignment="1">
      <alignment vertical="center" wrapText="1"/>
    </xf>
    <xf numFmtId="0" fontId="9" fillId="0" borderId="22" xfId="0" applyFont="1" applyFill="1" applyBorder="1" applyAlignment="1">
      <alignment vertical="center" wrapText="1"/>
    </xf>
    <xf numFmtId="0" fontId="9" fillId="0" borderId="22" xfId="0" applyFont="1" applyFill="1" applyBorder="1" applyAlignment="1">
      <alignment horizontal="center" vertical="center" wrapText="1"/>
    </xf>
    <xf numFmtId="0" fontId="9" fillId="0" borderId="9" xfId="4" applyFont="1" applyFill="1" applyBorder="1" applyAlignment="1">
      <alignment vertical="center" wrapText="1"/>
    </xf>
    <xf numFmtId="0" fontId="9" fillId="0" borderId="9" xfId="4" applyFont="1" applyFill="1" applyBorder="1" applyAlignment="1">
      <alignment horizontal="center" vertical="center" wrapText="1"/>
    </xf>
    <xf numFmtId="0" fontId="9" fillId="0" borderId="19" xfId="4" applyFont="1" applyFill="1" applyBorder="1" applyAlignment="1">
      <alignment horizontal="center" vertical="center" wrapText="1"/>
    </xf>
    <xf numFmtId="0" fontId="9" fillId="0" borderId="1" xfId="0" applyFont="1" applyBorder="1"/>
    <xf numFmtId="1" fontId="9" fillId="0" borderId="1" xfId="0" applyNumberFormat="1" applyFont="1" applyBorder="1" applyAlignment="1">
      <alignment vertical="center"/>
    </xf>
    <xf numFmtId="4" fontId="10" fillId="0" borderId="0" xfId="2" applyNumberFormat="1" applyFont="1" applyFill="1" applyBorder="1" applyAlignment="1" applyProtection="1"/>
    <xf numFmtId="4" fontId="10" fillId="0" borderId="0" xfId="2" applyNumberFormat="1" applyFont="1" applyFill="1" applyBorder="1"/>
    <xf numFmtId="4" fontId="10" fillId="0" borderId="0" xfId="2" applyNumberFormat="1" applyFont="1" applyFill="1" applyBorder="1" applyAlignment="1">
      <alignment horizontal="right" vertical="center"/>
    </xf>
    <xf numFmtId="0" fontId="10" fillId="0" borderId="1" xfId="0" applyFont="1" applyFill="1" applyBorder="1" applyAlignment="1">
      <alignment vertical="center"/>
    </xf>
    <xf numFmtId="1" fontId="9" fillId="0" borderId="1" xfId="0" applyNumberFormat="1" applyFont="1" applyFill="1" applyBorder="1" applyAlignment="1">
      <alignment vertical="center"/>
    </xf>
    <xf numFmtId="4" fontId="10" fillId="0" borderId="5" xfId="0" applyNumberFormat="1" applyFont="1" applyFill="1" applyBorder="1" applyAlignment="1">
      <alignment horizontal="center" vertical="center"/>
    </xf>
    <xf numFmtId="0" fontId="0" fillId="0" borderId="1" xfId="0" applyFont="1" applyBorder="1"/>
    <xf numFmtId="4" fontId="0" fillId="0" borderId="1" xfId="0" applyNumberFormat="1" applyFont="1" applyBorder="1"/>
    <xf numFmtId="4" fontId="11" fillId="0" borderId="1" xfId="0" applyNumberFormat="1" applyFont="1" applyBorder="1" applyAlignment="1">
      <alignment horizontal="right" vertical="center"/>
    </xf>
    <xf numFmtId="0" fontId="8" fillId="0" borderId="0" xfId="0" applyFont="1" applyBorder="1" applyAlignment="1">
      <alignment vertical="center" wrapText="1"/>
    </xf>
    <xf numFmtId="0" fontId="7" fillId="0" borderId="1" xfId="0" applyFont="1" applyFill="1" applyBorder="1"/>
    <xf numFmtId="0" fontId="7" fillId="0" borderId="7" xfId="0" applyFont="1" applyFill="1" applyBorder="1" applyAlignment="1">
      <alignment wrapText="1"/>
    </xf>
    <xf numFmtId="0" fontId="7" fillId="0" borderId="7" xfId="0" applyFont="1" applyFill="1" applyBorder="1" applyAlignment="1">
      <alignment horizontal="center" wrapText="1"/>
    </xf>
    <xf numFmtId="0" fontId="7" fillId="0" borderId="7" xfId="0" applyFont="1" applyFill="1" applyBorder="1" applyAlignment="1">
      <alignment horizontal="center" vertical="center" wrapText="1"/>
    </xf>
    <xf numFmtId="1" fontId="7" fillId="0" borderId="16" xfId="0" applyNumberFormat="1" applyFont="1" applyFill="1" applyBorder="1" applyAlignment="1">
      <alignment horizontal="center" vertical="center"/>
    </xf>
    <xf numFmtId="9" fontId="7" fillId="0" borderId="3" xfId="3" applyFont="1" applyFill="1" applyBorder="1" applyAlignment="1">
      <alignment horizontal="center" vertical="center"/>
    </xf>
    <xf numFmtId="4" fontId="4" fillId="0" borderId="1" xfId="2" applyNumberFormat="1" applyFont="1" applyFill="1" applyBorder="1" applyAlignment="1" applyProtection="1">
      <alignment horizontal="right" vertical="center"/>
    </xf>
    <xf numFmtId="4" fontId="4" fillId="0" borderId="1" xfId="2" applyNumberFormat="1" applyFont="1" applyFill="1" applyBorder="1" applyAlignment="1">
      <alignment horizontal="right" vertical="center"/>
    </xf>
    <xf numFmtId="0" fontId="12" fillId="0" borderId="0" xfId="0" applyFont="1"/>
    <xf numFmtId="0" fontId="9" fillId="0" borderId="1" xfId="0" applyFont="1" applyBorder="1" applyAlignment="1">
      <alignment vertical="center"/>
    </xf>
    <xf numFmtId="3" fontId="9" fillId="0" borderId="1" xfId="0" applyNumberFormat="1" applyFont="1" applyFill="1" applyBorder="1" applyAlignment="1">
      <alignment horizontal="center" vertical="center"/>
    </xf>
    <xf numFmtId="4" fontId="10" fillId="0" borderId="1" xfId="0" applyNumberFormat="1" applyFont="1" applyBorder="1" applyAlignment="1">
      <alignment horizontal="center" vertical="center"/>
    </xf>
    <xf numFmtId="0" fontId="9" fillId="0" borderId="0" xfId="0" applyFont="1" applyAlignment="1">
      <alignment wrapText="1"/>
    </xf>
    <xf numFmtId="0" fontId="0" fillId="0" borderId="0" xfId="0" applyFont="1"/>
    <xf numFmtId="4" fontId="0" fillId="0" borderId="0" xfId="0" applyNumberFormat="1" applyFont="1"/>
    <xf numFmtId="0" fontId="6" fillId="0" borderId="0" xfId="0" applyFont="1"/>
    <xf numFmtId="1" fontId="7" fillId="0" borderId="0" xfId="0" applyNumberFormat="1" applyFont="1"/>
    <xf numFmtId="4" fontId="7" fillId="0" borderId="0" xfId="0" applyNumberFormat="1" applyFont="1"/>
    <xf numFmtId="4" fontId="8" fillId="0" borderId="0" xfId="0" applyNumberFormat="1" applyFont="1" applyBorder="1"/>
    <xf numFmtId="4" fontId="8" fillId="0" borderId="0" xfId="0" applyNumberFormat="1" applyFont="1" applyBorder="1" applyAlignment="1">
      <alignment horizontal="right" vertical="center"/>
    </xf>
    <xf numFmtId="0" fontId="7" fillId="0" borderId="0" xfId="0" applyFont="1" applyAlignment="1">
      <alignment horizontal="center" vertical="center" wrapText="1"/>
    </xf>
    <xf numFmtId="0" fontId="7" fillId="0" borderId="1" xfId="0" applyFont="1" applyBorder="1" applyAlignment="1">
      <alignment vertical="center"/>
    </xf>
    <xf numFmtId="0" fontId="7" fillId="0" borderId="1" xfId="8" applyFont="1" applyBorder="1" applyAlignment="1">
      <alignment vertical="center" wrapText="1"/>
    </xf>
    <xf numFmtId="0" fontId="7" fillId="0" borderId="1" xfId="8" applyFont="1" applyBorder="1" applyAlignment="1">
      <alignment wrapText="1"/>
    </xf>
    <xf numFmtId="0" fontId="7" fillId="0" borderId="1" xfId="0" applyFont="1" applyBorder="1" applyAlignment="1">
      <alignment horizontal="center" vertical="center"/>
    </xf>
    <xf numFmtId="1" fontId="7" fillId="0" borderId="1" xfId="0" applyNumberFormat="1" applyFont="1" applyBorder="1" applyAlignment="1">
      <alignment vertical="center"/>
    </xf>
    <xf numFmtId="9" fontId="7" fillId="0" borderId="1" xfId="3" applyFont="1" applyFill="1" applyBorder="1" applyAlignment="1">
      <alignment horizontal="center" vertical="center"/>
    </xf>
    <xf numFmtId="0" fontId="7" fillId="0" borderId="1" xfId="8" applyFont="1" applyBorder="1" applyAlignment="1">
      <alignment vertical="center"/>
    </xf>
    <xf numFmtId="0" fontId="6" fillId="0" borderId="0" xfId="0" applyFont="1" applyBorder="1"/>
    <xf numFmtId="9" fontId="5" fillId="0" borderId="0" xfId="3" applyFont="1" applyFill="1" applyBorder="1" applyAlignment="1">
      <alignment horizontal="center" vertical="center"/>
    </xf>
    <xf numFmtId="4" fontId="5" fillId="0" borderId="0" xfId="2" applyNumberFormat="1" applyFont="1" applyFill="1" applyBorder="1" applyAlignment="1" applyProtection="1">
      <alignment horizontal="center" vertical="center"/>
    </xf>
    <xf numFmtId="4" fontId="5" fillId="0" borderId="0" xfId="2" applyNumberFormat="1" applyFont="1" applyFill="1" applyBorder="1" applyAlignment="1">
      <alignment horizontal="center" vertical="center"/>
    </xf>
    <xf numFmtId="4" fontId="5" fillId="0" borderId="0" xfId="2" applyNumberFormat="1" applyFont="1" applyFill="1" applyBorder="1" applyAlignment="1">
      <alignment horizontal="right" vertical="center"/>
    </xf>
    <xf numFmtId="1" fontId="7" fillId="0" borderId="1" xfId="0" applyNumberFormat="1" applyFont="1" applyBorder="1" applyAlignment="1">
      <alignment horizontal="center" vertical="center"/>
    </xf>
    <xf numFmtId="4" fontId="4" fillId="0" borderId="13" xfId="2" applyNumberFormat="1" applyFont="1" applyFill="1" applyBorder="1" applyAlignment="1" applyProtection="1">
      <alignment horizontal="right" vertical="center"/>
    </xf>
    <xf numFmtId="4" fontId="4" fillId="0" borderId="13" xfId="2" applyNumberFormat="1" applyFont="1" applyFill="1" applyBorder="1" applyAlignment="1">
      <alignment horizontal="right" vertical="center"/>
    </xf>
    <xf numFmtId="1" fontId="3" fillId="0" borderId="1" xfId="0" applyNumberFormat="1" applyFont="1" applyBorder="1"/>
    <xf numFmtId="9" fontId="5" fillId="0" borderId="1" xfId="3" applyFont="1" applyFill="1" applyBorder="1" applyAlignment="1">
      <alignment horizontal="center" vertical="center"/>
    </xf>
    <xf numFmtId="1" fontId="7" fillId="0" borderId="1" xfId="0" applyNumberFormat="1" applyFont="1" applyBorder="1"/>
    <xf numFmtId="3" fontId="7" fillId="0" borderId="1" xfId="0" applyNumberFormat="1" applyFont="1" applyFill="1" applyBorder="1" applyAlignment="1" applyProtection="1">
      <alignment vertical="center" wrapText="1"/>
      <protection locked="0"/>
    </xf>
    <xf numFmtId="0" fontId="7" fillId="0" borderId="1" xfId="6" applyFont="1" applyFill="1" applyBorder="1" applyAlignment="1">
      <alignment vertical="center" wrapText="1"/>
    </xf>
    <xf numFmtId="0" fontId="8" fillId="0" borderId="1" xfId="0" applyFont="1" applyBorder="1" applyAlignment="1">
      <alignment vertical="center" wrapText="1"/>
    </xf>
    <xf numFmtId="9" fontId="5" fillId="0" borderId="1" xfId="0" applyNumberFormat="1" applyFont="1" applyFill="1" applyBorder="1" applyAlignment="1">
      <alignment horizontal="center" vertical="center"/>
    </xf>
    <xf numFmtId="1" fontId="3" fillId="0" borderId="0" xfId="3" applyNumberFormat="1" applyFont="1" applyFill="1" applyBorder="1" applyAlignment="1">
      <alignment horizontal="center" vertical="center"/>
    </xf>
    <xf numFmtId="4" fontId="6" fillId="0" borderId="0" xfId="2" applyNumberFormat="1" applyFont="1" applyFill="1" applyBorder="1" applyAlignment="1" applyProtection="1">
      <alignment horizontal="center" vertical="center"/>
    </xf>
    <xf numFmtId="4" fontId="6" fillId="0" borderId="0" xfId="2" applyNumberFormat="1" applyFont="1" applyFill="1" applyBorder="1" applyAlignment="1">
      <alignment horizontal="center" vertical="center"/>
    </xf>
    <xf numFmtId="4" fontId="6" fillId="0" borderId="0" xfId="2" applyNumberFormat="1" applyFont="1" applyFill="1" applyBorder="1" applyAlignment="1">
      <alignment horizontal="right" vertical="center"/>
    </xf>
    <xf numFmtId="4" fontId="0" fillId="0" borderId="0" xfId="3" applyNumberFormat="1" applyFont="1" applyFill="1" applyBorder="1" applyAlignment="1">
      <alignment horizontal="center" vertical="center"/>
    </xf>
    <xf numFmtId="4" fontId="4" fillId="0" borderId="13"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5" xfId="0" applyFont="1" applyBorder="1" applyAlignment="1">
      <alignment horizontal="center" vertical="center" wrapText="1"/>
    </xf>
    <xf numFmtId="4" fontId="3" fillId="0" borderId="13" xfId="1" applyNumberFormat="1" applyFont="1" applyFill="1" applyBorder="1" applyAlignment="1" applyProtection="1">
      <alignment vertical="center"/>
    </xf>
    <xf numFmtId="4" fontId="4" fillId="0" borderId="0" xfId="2" applyNumberFormat="1" applyFont="1" applyFill="1" applyBorder="1" applyAlignment="1" applyProtection="1">
      <alignment horizontal="right" vertical="center"/>
    </xf>
    <xf numFmtId="9" fontId="7" fillId="0" borderId="13" xfId="3"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wrapText="1"/>
    </xf>
    <xf numFmtId="0" fontId="9" fillId="0" borderId="1" xfId="0" applyFont="1" applyFill="1" applyBorder="1" applyAlignment="1">
      <alignment horizontal="center" vertical="center" wrapText="1"/>
    </xf>
    <xf numFmtId="4" fontId="9" fillId="0" borderId="0" xfId="1" applyNumberFormat="1" applyFont="1" applyFill="1" applyBorder="1" applyAlignment="1" applyProtection="1">
      <alignment horizontal="center" vertical="center"/>
    </xf>
    <xf numFmtId="0" fontId="17" fillId="0" borderId="1" xfId="0" applyFont="1" applyBorder="1" applyAlignment="1">
      <alignment horizontal="center" vertical="center"/>
    </xf>
    <xf numFmtId="0" fontId="7"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3" fontId="22" fillId="0" borderId="1" xfId="0" applyNumberFormat="1" applyFont="1" applyFill="1" applyBorder="1" applyAlignment="1" applyProtection="1">
      <alignment horizontal="center" vertical="center" wrapText="1"/>
    </xf>
    <xf numFmtId="0" fontId="23" fillId="0" borderId="7" xfId="0" applyFont="1" applyFill="1" applyBorder="1" applyAlignment="1">
      <alignment horizontal="center" wrapText="1"/>
    </xf>
    <xf numFmtId="0" fontId="23" fillId="0" borderId="1" xfId="0" applyFont="1" applyBorder="1"/>
    <xf numFmtId="0" fontId="23" fillId="0" borderId="1" xfId="0" applyFont="1" applyBorder="1" applyAlignment="1">
      <alignment vertical="center"/>
    </xf>
    <xf numFmtId="0" fontId="23" fillId="0" borderId="1" xfId="0" applyFont="1" applyBorder="1" applyAlignment="1">
      <alignment horizontal="center" vertical="center"/>
    </xf>
    <xf numFmtId="0" fontId="23" fillId="0" borderId="21" xfId="4" applyFont="1" applyFill="1" applyBorder="1" applyAlignment="1">
      <alignment horizontal="center" vertical="center" wrapText="1"/>
    </xf>
    <xf numFmtId="0" fontId="23" fillId="0" borderId="1" xfId="0" applyFont="1" applyFill="1" applyBorder="1" applyAlignment="1">
      <alignment horizontal="center" vertical="center" wrapText="1"/>
    </xf>
    <xf numFmtId="0" fontId="21" fillId="0" borderId="1" xfId="0" applyFont="1" applyBorder="1" applyAlignment="1">
      <alignment vertical="center" wrapText="1"/>
    </xf>
    <xf numFmtId="0" fontId="33" fillId="0" borderId="1" xfId="4" applyFont="1" applyFill="1" applyBorder="1" applyAlignment="1">
      <alignment horizontal="center" vertical="center" wrapText="1"/>
    </xf>
    <xf numFmtId="164" fontId="33" fillId="0" borderId="1" xfId="0" applyNumberFormat="1" applyFont="1" applyFill="1" applyBorder="1" applyAlignment="1">
      <alignment horizontal="center" vertical="center" wrapText="1"/>
    </xf>
    <xf numFmtId="166" fontId="3" fillId="0" borderId="0" xfId="1" applyNumberFormat="1" applyFont="1" applyFill="1" applyBorder="1" applyAlignment="1" applyProtection="1">
      <alignment vertical="center"/>
    </xf>
    <xf numFmtId="4" fontId="3" fillId="0" borderId="0" xfId="1" applyNumberFormat="1" applyFont="1" applyFill="1" applyBorder="1" applyAlignment="1" applyProtection="1">
      <alignment vertical="center"/>
    </xf>
    <xf numFmtId="4" fontId="3" fillId="0" borderId="0" xfId="0" applyNumberFormat="1" applyFont="1" applyBorder="1"/>
    <xf numFmtId="4" fontId="3" fillId="0" borderId="0" xfId="0" applyNumberFormat="1" applyFont="1" applyBorder="1" applyAlignment="1">
      <alignment horizontal="right" vertical="center"/>
    </xf>
    <xf numFmtId="0" fontId="31" fillId="0" borderId="1" xfId="0" applyFont="1" applyBorder="1" applyAlignment="1">
      <alignment vertical="center" wrapText="1"/>
    </xf>
    <xf numFmtId="4" fontId="23" fillId="0" borderId="0" xfId="0" applyNumberFormat="1" applyFont="1" applyAlignment="1">
      <alignment horizontal="center" vertical="center"/>
    </xf>
    <xf numFmtId="4" fontId="23" fillId="0" borderId="14" xfId="0" applyNumberFormat="1" applyFont="1" applyBorder="1"/>
    <xf numFmtId="4" fontId="17" fillId="0" borderId="0" xfId="0" applyNumberFormat="1" applyFont="1" applyFill="1" applyBorder="1" applyAlignment="1">
      <alignment horizontal="center"/>
    </xf>
    <xf numFmtId="0" fontId="23" fillId="0" borderId="0" xfId="0" applyFont="1"/>
    <xf numFmtId="4" fontId="10" fillId="0" borderId="6" xfId="0" applyNumberFormat="1" applyFont="1" applyFill="1" applyBorder="1" applyAlignment="1" applyProtection="1">
      <alignment horizontal="center" vertical="center" wrapText="1"/>
    </xf>
    <xf numFmtId="4" fontId="10" fillId="0" borderId="1" xfId="0" applyNumberFormat="1" applyFont="1" applyFill="1" applyBorder="1" applyAlignment="1" applyProtection="1">
      <alignment horizontal="right" vertical="center" wrapText="1"/>
    </xf>
    <xf numFmtId="4" fontId="10" fillId="0" borderId="0" xfId="0" applyNumberFormat="1" applyFont="1" applyBorder="1"/>
    <xf numFmtId="4" fontId="10" fillId="0" borderId="14" xfId="0" applyNumberFormat="1" applyFont="1" applyBorder="1"/>
    <xf numFmtId="4" fontId="10" fillId="0" borderId="11" xfId="1" applyNumberFormat="1" applyFont="1" applyFill="1" applyBorder="1" applyAlignment="1" applyProtection="1">
      <alignment vertical="center"/>
    </xf>
    <xf numFmtId="4" fontId="10" fillId="0" borderId="1" xfId="1" applyNumberFormat="1" applyFont="1" applyFill="1" applyBorder="1" applyAlignment="1" applyProtection="1">
      <alignment vertical="center"/>
    </xf>
    <xf numFmtId="4" fontId="10" fillId="0" borderId="13" xfId="1" applyNumberFormat="1" applyFont="1" applyFill="1" applyBorder="1" applyAlignment="1" applyProtection="1">
      <alignment horizontal="center" vertical="center"/>
    </xf>
    <xf numFmtId="4" fontId="10" fillId="0" borderId="0" xfId="1" applyNumberFormat="1" applyFont="1" applyFill="1" applyBorder="1" applyAlignment="1" applyProtection="1">
      <alignment vertical="center"/>
    </xf>
    <xf numFmtId="4" fontId="10" fillId="0" borderId="9" xfId="1" applyNumberFormat="1" applyFont="1" applyFill="1" applyBorder="1" applyAlignment="1" applyProtection="1">
      <alignment vertical="center"/>
    </xf>
    <xf numFmtId="4" fontId="10" fillId="0" borderId="1" xfId="1" applyNumberFormat="1" applyFont="1" applyFill="1" applyBorder="1" applyAlignment="1" applyProtection="1">
      <alignment horizontal="center" vertical="center"/>
    </xf>
    <xf numFmtId="4" fontId="10" fillId="0" borderId="10" xfId="0" applyNumberFormat="1" applyFont="1" applyBorder="1"/>
    <xf numFmtId="4" fontId="10" fillId="0" borderId="1" xfId="0" applyNumberFormat="1" applyFont="1" applyFill="1" applyBorder="1" applyAlignment="1" applyProtection="1">
      <alignment vertical="center" wrapText="1"/>
    </xf>
    <xf numFmtId="4" fontId="10" fillId="0" borderId="13" xfId="0" applyNumberFormat="1" applyFont="1" applyFill="1" applyBorder="1" applyAlignment="1" applyProtection="1">
      <alignment horizontal="center" vertical="center" wrapText="1"/>
    </xf>
    <xf numFmtId="4" fontId="10" fillId="0" borderId="0" xfId="0" applyNumberFormat="1" applyFont="1" applyFill="1" applyBorder="1" applyAlignment="1" applyProtection="1">
      <alignment vertical="center" wrapText="1"/>
    </xf>
    <xf numFmtId="4" fontId="10" fillId="0" borderId="10" xfId="0" applyNumberFormat="1" applyFont="1" applyFill="1" applyBorder="1" applyAlignment="1" applyProtection="1">
      <alignment vertical="center" wrapText="1"/>
    </xf>
    <xf numFmtId="4" fontId="10" fillId="4" borderId="1" xfId="0" applyNumberFormat="1" applyFont="1" applyFill="1" applyBorder="1" applyAlignment="1" applyProtection="1">
      <alignment horizontal="center" vertical="center" wrapText="1"/>
    </xf>
    <xf numFmtId="4" fontId="11" fillId="0" borderId="13" xfId="2" applyNumberFormat="1" applyFont="1" applyFill="1" applyBorder="1" applyAlignment="1" applyProtection="1">
      <alignment horizontal="right" vertical="center"/>
    </xf>
    <xf numFmtId="4" fontId="11" fillId="0" borderId="13" xfId="2" applyNumberFormat="1" applyFont="1" applyFill="1" applyBorder="1" applyAlignment="1">
      <alignment horizontal="right" vertical="center"/>
    </xf>
    <xf numFmtId="4" fontId="10" fillId="0" borderId="13" xfId="2" applyNumberFormat="1" applyFont="1" applyFill="1" applyBorder="1" applyAlignment="1">
      <alignment vertical="center"/>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4" fillId="0" borderId="0" xfId="0" applyFont="1" applyBorder="1"/>
    <xf numFmtId="3" fontId="11" fillId="0" borderId="1" xfId="0" applyNumberFormat="1" applyFont="1" applyFill="1" applyBorder="1" applyAlignment="1" applyProtection="1">
      <alignment horizontal="center" vertical="center" wrapText="1"/>
    </xf>
    <xf numFmtId="3" fontId="0" fillId="0" borderId="1" xfId="0" applyNumberFormat="1" applyFont="1" applyFill="1" applyBorder="1" applyAlignment="1" applyProtection="1">
      <alignment horizontal="center" vertical="center" wrapText="1"/>
    </xf>
    <xf numFmtId="3" fontId="0" fillId="0" borderId="5" xfId="0" applyNumberFormat="1" applyFont="1" applyFill="1" applyBorder="1" applyAlignment="1" applyProtection="1">
      <alignment horizontal="center" vertical="center" wrapText="1"/>
    </xf>
    <xf numFmtId="4" fontId="10" fillId="0" borderId="25" xfId="0" applyNumberFormat="1" applyFont="1" applyFill="1" applyBorder="1" applyAlignment="1" applyProtection="1">
      <alignment vertical="center" wrapText="1"/>
    </xf>
    <xf numFmtId="4" fontId="8" fillId="0" borderId="0" xfId="0" applyNumberFormat="1" applyFont="1" applyFill="1" applyBorder="1" applyAlignment="1">
      <alignment horizontal="center" vertical="center"/>
    </xf>
    <xf numFmtId="0" fontId="8" fillId="0" borderId="1" xfId="0" applyFont="1" applyBorder="1" applyAlignment="1">
      <alignment horizontal="center" vertical="center" wrapText="1"/>
    </xf>
    <xf numFmtId="4" fontId="8" fillId="0" borderId="1" xfId="0" applyNumberFormat="1" applyFont="1" applyFill="1" applyBorder="1" applyAlignment="1">
      <alignment horizontal="center" vertical="center"/>
    </xf>
    <xf numFmtId="4" fontId="8" fillId="0" borderId="13" xfId="0" applyNumberFormat="1" applyFont="1" applyFill="1" applyBorder="1" applyAlignment="1" applyProtection="1">
      <alignment horizontal="center" vertical="center" wrapText="1"/>
    </xf>
    <xf numFmtId="4" fontId="23" fillId="0" borderId="0" xfId="0" applyNumberFormat="1" applyFont="1" applyAlignment="1">
      <alignment vertical="center"/>
    </xf>
    <xf numFmtId="4" fontId="10" fillId="0" borderId="1" xfId="2" applyNumberFormat="1" applyFont="1" applyFill="1" applyBorder="1" applyAlignment="1" applyProtection="1">
      <alignment horizontal="center" vertical="center" wrapText="1"/>
    </xf>
    <xf numFmtId="0" fontId="9" fillId="0" borderId="30" xfId="0" applyFont="1" applyFill="1" applyBorder="1"/>
    <xf numFmtId="0" fontId="9" fillId="0" borderId="4" xfId="4" applyFont="1" applyFill="1" applyBorder="1" applyAlignment="1">
      <alignment wrapText="1"/>
    </xf>
    <xf numFmtId="0" fontId="9" fillId="0" borderId="5" xfId="4" applyFont="1" applyFill="1" applyBorder="1" applyAlignment="1">
      <alignment wrapText="1"/>
    </xf>
    <xf numFmtId="0" fontId="23" fillId="0" borderId="5" xfId="0" applyFont="1" applyFill="1" applyBorder="1" applyAlignment="1">
      <alignment horizontal="center" vertical="center" wrapText="1"/>
    </xf>
    <xf numFmtId="4" fontId="10" fillId="0" borderId="6" xfId="2" applyNumberFormat="1" applyFont="1" applyFill="1" applyBorder="1" applyAlignment="1" applyProtection="1">
      <alignment horizontal="center" vertical="center" wrapText="1"/>
    </xf>
    <xf numFmtId="4" fontId="9" fillId="0" borderId="5" xfId="0" applyNumberFormat="1" applyFont="1" applyFill="1" applyBorder="1" applyAlignment="1">
      <alignment horizontal="center" vertical="center"/>
    </xf>
    <xf numFmtId="4" fontId="9" fillId="0" borderId="5" xfId="1" applyNumberFormat="1" applyFont="1" applyFill="1" applyBorder="1" applyAlignment="1" applyProtection="1">
      <alignment horizontal="center" vertical="center"/>
    </xf>
    <xf numFmtId="4" fontId="9" fillId="0" borderId="5" xfId="0" applyNumberFormat="1" applyFont="1" applyFill="1" applyBorder="1" applyAlignment="1">
      <alignment horizontal="right" vertical="center"/>
    </xf>
    <xf numFmtId="4" fontId="11" fillId="0" borderId="0" xfId="0" applyNumberFormat="1" applyFont="1" applyAlignment="1">
      <alignment horizontal="left" vertical="center"/>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1" fontId="7" fillId="0" borderId="13" xfId="0" applyNumberFormat="1" applyFont="1" applyFill="1" applyBorder="1" applyAlignment="1">
      <alignment horizontal="center" vertical="center"/>
    </xf>
    <xf numFmtId="4" fontId="7" fillId="0" borderId="13" xfId="0" applyNumberFormat="1"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9" fillId="0" borderId="5" xfId="4" applyFont="1" applyFill="1" applyBorder="1" applyAlignment="1">
      <alignment horizontal="center" vertical="center" wrapText="1"/>
    </xf>
    <xf numFmtId="0" fontId="9" fillId="0" borderId="29" xfId="4" applyFont="1" applyFill="1" applyBorder="1" applyAlignment="1">
      <alignment horizontal="center" vertical="center" wrapText="1"/>
    </xf>
    <xf numFmtId="0" fontId="9" fillId="0" borderId="13" xfId="4"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0" xfId="4" applyFont="1" applyFill="1" applyBorder="1" applyAlignment="1">
      <alignment horizontal="center" vertical="center" wrapText="1"/>
    </xf>
    <xf numFmtId="0" fontId="9" fillId="0" borderId="0" xfId="4" applyFont="1" applyFill="1" applyBorder="1" applyAlignment="1">
      <alignment horizontal="center" vertical="center" wrapText="1"/>
    </xf>
    <xf numFmtId="0" fontId="9" fillId="0" borderId="14" xfId="4"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9"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3" xfId="0" applyFont="1" applyBorder="1" applyAlignment="1">
      <alignment horizontal="center" vertical="center" wrapText="1"/>
    </xf>
    <xf numFmtId="0" fontId="7" fillId="0" borderId="1" xfId="4" applyFont="1" applyFill="1" applyBorder="1" applyAlignment="1">
      <alignment horizontal="center" vertical="center" wrapText="1"/>
    </xf>
    <xf numFmtId="0" fontId="7" fillId="0" borderId="29" xfId="0" applyFont="1" applyBorder="1" applyAlignment="1">
      <alignment horizontal="center" vertical="center" wrapText="1"/>
    </xf>
  </cellXfs>
  <cellStyles count="13">
    <cellStyle name="Dziesiętny" xfId="1" builtinId="3"/>
    <cellStyle name="Dziesiętny 2 2" xfId="11"/>
    <cellStyle name="Normalny" xfId="0" builtinId="0"/>
    <cellStyle name="Normalny 10" xfId="9"/>
    <cellStyle name="Normalny 2" xfId="7"/>
    <cellStyle name="Normalny 3" xfId="8"/>
    <cellStyle name="Normalny 3 2" xfId="10"/>
    <cellStyle name="Normalny 4" xfId="12"/>
    <cellStyle name="Normalny 8" xfId="6"/>
    <cellStyle name="Normalny_pakiet cewniki" xfId="4"/>
    <cellStyle name="Normalny_Srarachowice 15 10 09 r " xfId="5"/>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3"/>
  <sheetViews>
    <sheetView tabSelected="1" topLeftCell="A475" zoomScale="70" zoomScaleNormal="70" zoomScaleSheetLayoutView="100" workbookViewId="0">
      <selection activeCell="B487" sqref="B487"/>
    </sheetView>
  </sheetViews>
  <sheetFormatPr defaultRowHeight="12.75" x14ac:dyDescent="0.2"/>
  <cols>
    <col min="1" max="1" width="2.85546875" style="1" customWidth="1"/>
    <col min="2" max="2" width="63.85546875" style="23" customWidth="1"/>
    <col min="3" max="3" width="29.7109375" style="23" customWidth="1"/>
    <col min="4" max="4" width="31" style="1" customWidth="1"/>
    <col min="5" max="5" width="16.42578125" style="1" customWidth="1"/>
    <col min="6" max="6" width="11.28515625" style="1" customWidth="1"/>
    <col min="7" max="7" width="6.7109375" style="2" customWidth="1"/>
    <col min="8" max="8" width="10" style="659" customWidth="1"/>
    <col min="9" max="9" width="11.28515625" style="1" customWidth="1"/>
    <col min="10" max="10" width="11.28515625" style="3" customWidth="1"/>
    <col min="11" max="11" width="11.140625" style="184" customWidth="1"/>
    <col min="12" max="12" width="17.85546875" style="184" customWidth="1"/>
    <col min="13" max="13" width="15.5703125" style="184" customWidth="1"/>
    <col min="14" max="14" width="10.85546875" style="352" customWidth="1"/>
    <col min="15" max="15" width="9.140625" style="1"/>
    <col min="16" max="16" width="10.7109375" style="1" bestFit="1" customWidth="1"/>
    <col min="17" max="16384" width="9.140625" style="1"/>
  </cols>
  <sheetData>
    <row r="1" spans="1:14" x14ac:dyDescent="0.2">
      <c r="A1" s="1" t="s">
        <v>360</v>
      </c>
      <c r="L1" s="705" t="s">
        <v>374</v>
      </c>
    </row>
    <row r="2" spans="1:14" x14ac:dyDescent="0.2">
      <c r="H2" s="163"/>
      <c r="K2" s="3"/>
      <c r="L2" s="3"/>
    </row>
    <row r="3" spans="1:14" ht="15.75" x14ac:dyDescent="0.25">
      <c r="A3" s="4"/>
      <c r="B3" s="686" t="s">
        <v>375</v>
      </c>
      <c r="C3" s="177"/>
      <c r="H3" s="163"/>
      <c r="K3" s="3"/>
      <c r="L3" s="3"/>
    </row>
    <row r="4" spans="1:14" x14ac:dyDescent="0.2">
      <c r="A4" s="4"/>
      <c r="H4" s="163"/>
      <c r="K4" s="3"/>
      <c r="L4" s="3"/>
    </row>
    <row r="5" spans="1:14" s="9" customFormat="1" ht="12" x14ac:dyDescent="0.2">
      <c r="A5" s="203"/>
      <c r="B5" s="175" t="s">
        <v>290</v>
      </c>
      <c r="C5" s="175"/>
      <c r="D5" s="213"/>
      <c r="E5" s="213"/>
      <c r="F5" s="214"/>
      <c r="G5" s="6"/>
      <c r="H5" s="164"/>
      <c r="I5" s="215"/>
      <c r="J5" s="215"/>
      <c r="K5" s="7"/>
      <c r="L5" s="8"/>
      <c r="M5" s="185"/>
      <c r="N5" s="42"/>
    </row>
    <row r="6" spans="1:14" s="9" customFormat="1" ht="35.25" customHeight="1" x14ac:dyDescent="0.2">
      <c r="A6" s="204" t="s">
        <v>0</v>
      </c>
      <c r="B6" s="171" t="s">
        <v>1</v>
      </c>
      <c r="C6" s="171" t="s">
        <v>128</v>
      </c>
      <c r="D6" s="206" t="s">
        <v>2</v>
      </c>
      <c r="E6" s="22" t="s">
        <v>127</v>
      </c>
      <c r="F6" s="171" t="s">
        <v>3</v>
      </c>
      <c r="G6" s="207" t="s">
        <v>4</v>
      </c>
      <c r="H6" s="55" t="s">
        <v>5</v>
      </c>
      <c r="I6" s="209" t="s">
        <v>6</v>
      </c>
      <c r="J6" s="10" t="s">
        <v>80</v>
      </c>
      <c r="K6" s="210" t="s">
        <v>7</v>
      </c>
      <c r="L6" s="208" t="s">
        <v>8</v>
      </c>
      <c r="M6" s="208" t="s">
        <v>9</v>
      </c>
      <c r="N6" s="211" t="s">
        <v>10</v>
      </c>
    </row>
    <row r="7" spans="1:14" s="9" customFormat="1" ht="102.75" customHeight="1" x14ac:dyDescent="0.2">
      <c r="A7" s="205" t="s">
        <v>11</v>
      </c>
      <c r="B7" s="216" t="s">
        <v>265</v>
      </c>
      <c r="C7" s="216" t="s">
        <v>266</v>
      </c>
      <c r="D7" s="642"/>
      <c r="E7" s="218"/>
      <c r="F7" s="219" t="s">
        <v>12</v>
      </c>
      <c r="G7" s="220">
        <v>300</v>
      </c>
      <c r="H7" s="159"/>
      <c r="I7" s="221"/>
      <c r="J7" s="12">
        <f>H7*I7+H7</f>
        <v>0</v>
      </c>
      <c r="K7" s="11">
        <f>G7*H7</f>
        <v>0</v>
      </c>
      <c r="L7" s="12">
        <f>M7-K7</f>
        <v>0</v>
      </c>
      <c r="M7" s="183">
        <f>G7*J7</f>
        <v>0</v>
      </c>
      <c r="N7" s="349" t="s">
        <v>74</v>
      </c>
    </row>
    <row r="8" spans="1:14" s="9" customFormat="1" ht="102.75" customHeight="1" x14ac:dyDescent="0.2">
      <c r="A8" s="205">
        <v>2</v>
      </c>
      <c r="B8" s="216" t="s">
        <v>419</v>
      </c>
      <c r="C8" s="216" t="s">
        <v>420</v>
      </c>
      <c r="D8" s="642"/>
      <c r="E8" s="218"/>
      <c r="F8" s="219" t="s">
        <v>16</v>
      </c>
      <c r="G8" s="220">
        <v>300</v>
      </c>
      <c r="H8" s="159"/>
      <c r="I8" s="225"/>
      <c r="J8" s="12">
        <f>H8*I8+H8</f>
        <v>0</v>
      </c>
      <c r="K8" s="11">
        <f>G8*H8</f>
        <v>0</v>
      </c>
      <c r="L8" s="12">
        <f>M8-K8</f>
        <v>0</v>
      </c>
      <c r="M8" s="183">
        <f>G8*J8</f>
        <v>0</v>
      </c>
      <c r="N8" s="641" t="s">
        <v>74</v>
      </c>
    </row>
    <row r="9" spans="1:14" s="9" customFormat="1" ht="126.75" customHeight="1" x14ac:dyDescent="0.2">
      <c r="A9" s="205">
        <v>3</v>
      </c>
      <c r="B9" s="223" t="s">
        <v>418</v>
      </c>
      <c r="C9" s="223" t="s">
        <v>421</v>
      </c>
      <c r="D9" s="642"/>
      <c r="E9" s="217"/>
      <c r="F9" s="224" t="s">
        <v>12</v>
      </c>
      <c r="G9" s="708">
        <v>250</v>
      </c>
      <c r="H9" s="663"/>
      <c r="I9" s="222"/>
      <c r="J9" s="709">
        <f t="shared" ref="J9" si="0">H9*I9+H9</f>
        <v>0</v>
      </c>
      <c r="K9" s="11">
        <f t="shared" ref="K9" si="1">G9*H9</f>
        <v>0</v>
      </c>
      <c r="L9" s="12">
        <f t="shared" ref="L9" si="2">M9-K9</f>
        <v>0</v>
      </c>
      <c r="M9" s="183">
        <f t="shared" ref="M9" si="3">G9*J9</f>
        <v>0</v>
      </c>
      <c r="N9" s="349" t="s">
        <v>74</v>
      </c>
    </row>
    <row r="10" spans="1:14" s="9" customFormat="1" x14ac:dyDescent="0.2">
      <c r="A10" s="202"/>
      <c r="B10" s="226"/>
      <c r="C10" s="226"/>
      <c r="D10" s="227"/>
      <c r="E10" s="227"/>
      <c r="F10" s="228"/>
      <c r="G10" s="6"/>
      <c r="H10" s="159" t="s">
        <v>15</v>
      </c>
      <c r="I10" s="429"/>
      <c r="J10" s="429"/>
      <c r="K10" s="451">
        <f>SUM(K7:K9)</f>
        <v>0</v>
      </c>
      <c r="L10" s="230">
        <f>SUM(L7:L9)</f>
        <v>0</v>
      </c>
      <c r="M10" s="230">
        <f>SUM(M7:M9)</f>
        <v>0</v>
      </c>
      <c r="N10" s="349"/>
    </row>
    <row r="11" spans="1:14" s="9" customFormat="1" x14ac:dyDescent="0.2">
      <c r="A11" s="202"/>
      <c r="B11" s="226"/>
      <c r="C11" s="226"/>
      <c r="D11" s="227"/>
      <c r="E11" s="227"/>
      <c r="F11" s="228"/>
      <c r="G11" s="6"/>
      <c r="H11" s="122"/>
      <c r="I11" s="229"/>
      <c r="J11" s="229"/>
      <c r="K11" s="443"/>
      <c r="L11" s="189"/>
      <c r="M11" s="189"/>
      <c r="N11" s="441"/>
    </row>
    <row r="12" spans="1:14" x14ac:dyDescent="0.2">
      <c r="A12" s="5"/>
      <c r="B12" s="178" t="s">
        <v>306</v>
      </c>
      <c r="C12" s="178"/>
      <c r="D12" s="231"/>
      <c r="E12" s="231"/>
      <c r="F12" s="237"/>
      <c r="G12" s="238"/>
      <c r="H12" s="164"/>
      <c r="I12" s="215"/>
      <c r="J12" s="215"/>
      <c r="K12" s="7"/>
      <c r="L12" s="8"/>
      <c r="M12" s="185"/>
      <c r="N12" s="237"/>
    </row>
    <row r="13" spans="1:14" ht="36" x14ac:dyDescent="0.2">
      <c r="A13" s="171" t="s">
        <v>0</v>
      </c>
      <c r="B13" s="171" t="s">
        <v>1</v>
      </c>
      <c r="C13" s="171" t="s">
        <v>128</v>
      </c>
      <c r="D13" s="206" t="s">
        <v>2</v>
      </c>
      <c r="E13" s="22" t="s">
        <v>127</v>
      </c>
      <c r="F13" s="171" t="s">
        <v>3</v>
      </c>
      <c r="G13" s="207" t="s">
        <v>4</v>
      </c>
      <c r="H13" s="55" t="s">
        <v>5</v>
      </c>
      <c r="I13" s="209" t="s">
        <v>6</v>
      </c>
      <c r="J13" s="10" t="s">
        <v>80</v>
      </c>
      <c r="K13" s="210" t="s">
        <v>7</v>
      </c>
      <c r="L13" s="208" t="s">
        <v>8</v>
      </c>
      <c r="M13" s="208" t="s">
        <v>9</v>
      </c>
      <c r="N13" s="211" t="s">
        <v>10</v>
      </c>
    </row>
    <row r="14" spans="1:14" ht="60" x14ac:dyDescent="0.2">
      <c r="A14" s="239">
        <v>1</v>
      </c>
      <c r="B14" s="240" t="s">
        <v>279</v>
      </c>
      <c r="C14" s="223" t="s">
        <v>210</v>
      </c>
      <c r="D14" s="647"/>
      <c r="E14" s="241"/>
      <c r="F14" s="224" t="s">
        <v>12</v>
      </c>
      <c r="G14" s="220">
        <v>30</v>
      </c>
      <c r="H14" s="664"/>
      <c r="I14" s="225"/>
      <c r="J14" s="12">
        <f t="shared" ref="J14:J15" si="4">H14*I14+H14</f>
        <v>0</v>
      </c>
      <c r="K14" s="11">
        <f t="shared" ref="K14:K15" si="5">G14*H14</f>
        <v>0</v>
      </c>
      <c r="L14" s="12">
        <f t="shared" ref="L14:L15" si="6">M14-K14</f>
        <v>0</v>
      </c>
      <c r="M14" s="183">
        <f t="shared" ref="M14:M15" si="7">G14*J14</f>
        <v>0</v>
      </c>
      <c r="N14" s="453" t="s">
        <v>214</v>
      </c>
    </row>
    <row r="15" spans="1:14" ht="36" x14ac:dyDescent="0.2">
      <c r="A15" s="239">
        <v>2</v>
      </c>
      <c r="B15" s="240" t="s">
        <v>213</v>
      </c>
      <c r="C15" s="223"/>
      <c r="D15" s="647"/>
      <c r="E15" s="241"/>
      <c r="F15" s="224" t="s">
        <v>16</v>
      </c>
      <c r="G15" s="220">
        <v>150</v>
      </c>
      <c r="H15" s="664"/>
      <c r="I15" s="225"/>
      <c r="J15" s="12">
        <f t="shared" si="4"/>
        <v>0</v>
      </c>
      <c r="K15" s="11">
        <f t="shared" si="5"/>
        <v>0</v>
      </c>
      <c r="L15" s="12">
        <f t="shared" si="6"/>
        <v>0</v>
      </c>
      <c r="M15" s="183">
        <f t="shared" si="7"/>
        <v>0</v>
      </c>
      <c r="N15" s="453" t="s">
        <v>214</v>
      </c>
    </row>
    <row r="16" spans="1:14" x14ac:dyDescent="0.2">
      <c r="F16" s="234"/>
      <c r="G16" s="235"/>
      <c r="H16" s="159" t="s">
        <v>15</v>
      </c>
      <c r="I16" s="429"/>
      <c r="J16" s="429"/>
      <c r="K16" s="379">
        <f>SUM(K14:K15)</f>
        <v>0</v>
      </c>
      <c r="L16" s="230">
        <f>SUM(L14:L15)</f>
        <v>0</v>
      </c>
      <c r="M16" s="230">
        <f>SUM(M14:M15)</f>
        <v>0</v>
      </c>
      <c r="N16" s="353"/>
    </row>
    <row r="17" spans="1:14" x14ac:dyDescent="0.2">
      <c r="H17" s="76"/>
      <c r="I17" s="19"/>
      <c r="J17" s="19"/>
      <c r="K17" s="20"/>
      <c r="L17" s="21"/>
      <c r="M17" s="188"/>
      <c r="N17" s="353"/>
    </row>
    <row r="18" spans="1:14" s="26" customFormat="1" x14ac:dyDescent="0.2">
      <c r="A18" s="99"/>
      <c r="B18" s="88"/>
      <c r="C18" s="88"/>
      <c r="D18" s="99"/>
      <c r="E18" s="99"/>
      <c r="F18" s="99"/>
      <c r="G18" s="100"/>
      <c r="H18" s="665"/>
      <c r="I18" s="99"/>
      <c r="J18" s="101"/>
      <c r="K18" s="101"/>
      <c r="L18" s="101"/>
      <c r="M18" s="377"/>
      <c r="N18" s="355"/>
    </row>
    <row r="19" spans="1:14" x14ac:dyDescent="0.2">
      <c r="A19" s="26"/>
      <c r="B19" s="178" t="s">
        <v>307</v>
      </c>
      <c r="C19" s="178"/>
      <c r="D19" s="242"/>
      <c r="E19" s="242"/>
      <c r="F19" s="243"/>
      <c r="G19" s="244"/>
      <c r="H19" s="666"/>
      <c r="I19" s="243"/>
      <c r="J19" s="245"/>
      <c r="K19" s="245"/>
      <c r="L19" s="245"/>
      <c r="M19" s="246"/>
    </row>
    <row r="20" spans="1:14" ht="36" x14ac:dyDescent="0.2">
      <c r="A20" s="171" t="s">
        <v>0</v>
      </c>
      <c r="B20" s="171" t="s">
        <v>1</v>
      </c>
      <c r="C20" s="171" t="s">
        <v>128</v>
      </c>
      <c r="D20" s="206" t="s">
        <v>2</v>
      </c>
      <c r="E20" s="22" t="s">
        <v>127</v>
      </c>
      <c r="F20" s="171" t="s">
        <v>3</v>
      </c>
      <c r="G20" s="207" t="s">
        <v>4</v>
      </c>
      <c r="H20" s="55" t="s">
        <v>5</v>
      </c>
      <c r="I20" s="209" t="s">
        <v>6</v>
      </c>
      <c r="J20" s="10" t="s">
        <v>80</v>
      </c>
      <c r="K20" s="210" t="s">
        <v>7</v>
      </c>
      <c r="L20" s="208" t="s">
        <v>8</v>
      </c>
      <c r="M20" s="208" t="s">
        <v>9</v>
      </c>
      <c r="N20" s="211" t="s">
        <v>10</v>
      </c>
    </row>
    <row r="21" spans="1:14" ht="48" x14ac:dyDescent="0.2">
      <c r="A21" s="247">
        <v>1</v>
      </c>
      <c r="B21" s="44" t="s">
        <v>271</v>
      </c>
      <c r="C21" s="25" t="s">
        <v>272</v>
      </c>
      <c r="D21" s="687"/>
      <c r="E21" s="241"/>
      <c r="F21" s="250" t="s">
        <v>12</v>
      </c>
      <c r="G21" s="28">
        <v>600</v>
      </c>
      <c r="H21" s="667"/>
      <c r="I21" s="29"/>
      <c r="J21" s="12">
        <f t="shared" ref="J21:J27" si="8">H21*I21+H21</f>
        <v>0</v>
      </c>
      <c r="K21" s="11">
        <f t="shared" ref="K21:K27" si="9">G21*H21</f>
        <v>0</v>
      </c>
      <c r="L21" s="12">
        <f t="shared" ref="L21:L27" si="10">M21-K21</f>
        <v>0</v>
      </c>
      <c r="M21" s="183">
        <f t="shared" ref="M21:M27" si="11">G21*J21</f>
        <v>0</v>
      </c>
      <c r="N21" s="156" t="s">
        <v>214</v>
      </c>
    </row>
    <row r="22" spans="1:14" ht="48" x14ac:dyDescent="0.2">
      <c r="A22" s="247">
        <v>2</v>
      </c>
      <c r="B22" s="44" t="s">
        <v>270</v>
      </c>
      <c r="C22" s="25" t="s">
        <v>272</v>
      </c>
      <c r="D22" s="688"/>
      <c r="E22" s="241"/>
      <c r="F22" s="250" t="s">
        <v>12</v>
      </c>
      <c r="G22" s="28">
        <v>5000</v>
      </c>
      <c r="H22" s="667"/>
      <c r="I22" s="29"/>
      <c r="J22" s="12">
        <f t="shared" si="8"/>
        <v>0</v>
      </c>
      <c r="K22" s="11">
        <f t="shared" si="9"/>
        <v>0</v>
      </c>
      <c r="L22" s="12">
        <f t="shared" si="10"/>
        <v>0</v>
      </c>
      <c r="M22" s="183">
        <f t="shared" si="11"/>
        <v>0</v>
      </c>
      <c r="N22" s="156" t="s">
        <v>214</v>
      </c>
    </row>
    <row r="23" spans="1:14" ht="22.5" customHeight="1" x14ac:dyDescent="0.2">
      <c r="A23" s="247">
        <v>3</v>
      </c>
      <c r="B23" s="439" t="s">
        <v>283</v>
      </c>
      <c r="C23" s="258"/>
      <c r="D23" s="689"/>
      <c r="E23" s="440"/>
      <c r="F23" s="250" t="s">
        <v>12</v>
      </c>
      <c r="G23" s="28">
        <v>100</v>
      </c>
      <c r="H23" s="667"/>
      <c r="I23" s="29"/>
      <c r="J23" s="12">
        <f t="shared" si="8"/>
        <v>0</v>
      </c>
      <c r="K23" s="11">
        <f t="shared" si="9"/>
        <v>0</v>
      </c>
      <c r="L23" s="12">
        <f t="shared" si="10"/>
        <v>0</v>
      </c>
      <c r="M23" s="183">
        <f t="shared" si="11"/>
        <v>0</v>
      </c>
      <c r="N23" s="458"/>
    </row>
    <row r="24" spans="1:14" ht="60" x14ac:dyDescent="0.2">
      <c r="A24" s="247">
        <v>4</v>
      </c>
      <c r="B24" s="437" t="s">
        <v>18</v>
      </c>
      <c r="C24" s="251"/>
      <c r="D24" s="689"/>
      <c r="E24" s="252"/>
      <c r="F24" s="259" t="s">
        <v>12</v>
      </c>
      <c r="G24" s="253">
        <v>30</v>
      </c>
      <c r="H24" s="668"/>
      <c r="I24" s="347"/>
      <c r="J24" s="12">
        <f t="shared" si="8"/>
        <v>0</v>
      </c>
      <c r="K24" s="11">
        <f t="shared" si="9"/>
        <v>0</v>
      </c>
      <c r="L24" s="12">
        <f t="shared" si="10"/>
        <v>0</v>
      </c>
      <c r="M24" s="183">
        <f t="shared" si="11"/>
        <v>0</v>
      </c>
      <c r="N24" s="458" t="s">
        <v>214</v>
      </c>
    </row>
    <row r="25" spans="1:14" ht="36" x14ac:dyDescent="0.2">
      <c r="A25" s="247">
        <v>5</v>
      </c>
      <c r="B25" s="437" t="s">
        <v>304</v>
      </c>
      <c r="C25" s="251"/>
      <c r="D25" s="689"/>
      <c r="E25" s="252"/>
      <c r="F25" s="259" t="s">
        <v>16</v>
      </c>
      <c r="G25" s="253">
        <v>960</v>
      </c>
      <c r="H25" s="668"/>
      <c r="I25" s="347"/>
      <c r="J25" s="12">
        <f t="shared" si="8"/>
        <v>0</v>
      </c>
      <c r="K25" s="11">
        <f t="shared" si="9"/>
        <v>0</v>
      </c>
      <c r="L25" s="12">
        <f t="shared" si="10"/>
        <v>0</v>
      </c>
      <c r="M25" s="183">
        <f t="shared" si="11"/>
        <v>0</v>
      </c>
      <c r="N25" s="458" t="s">
        <v>139</v>
      </c>
    </row>
    <row r="26" spans="1:14" ht="24" x14ac:dyDescent="0.2">
      <c r="A26" s="247">
        <v>6</v>
      </c>
      <c r="B26" s="437" t="s">
        <v>305</v>
      </c>
      <c r="C26" s="251"/>
      <c r="D26" s="689"/>
      <c r="E26" s="252"/>
      <c r="F26" s="259" t="s">
        <v>12</v>
      </c>
      <c r="G26" s="253">
        <v>960</v>
      </c>
      <c r="H26" s="668"/>
      <c r="I26" s="347"/>
      <c r="J26" s="12">
        <f t="shared" si="8"/>
        <v>0</v>
      </c>
      <c r="K26" s="11">
        <f t="shared" si="9"/>
        <v>0</v>
      </c>
      <c r="L26" s="12">
        <f t="shared" si="10"/>
        <v>0</v>
      </c>
      <c r="M26" s="183">
        <f t="shared" si="11"/>
        <v>0</v>
      </c>
      <c r="N26" s="458" t="s">
        <v>139</v>
      </c>
    </row>
    <row r="27" spans="1:14" ht="60" x14ac:dyDescent="0.2">
      <c r="A27" s="247">
        <v>7</v>
      </c>
      <c r="B27" s="438" t="s">
        <v>19</v>
      </c>
      <c r="C27" s="426"/>
      <c r="D27" s="688"/>
      <c r="E27" s="249"/>
      <c r="F27" s="259" t="s">
        <v>12</v>
      </c>
      <c r="G27" s="253">
        <v>30</v>
      </c>
      <c r="H27" s="668"/>
      <c r="I27" s="347"/>
      <c r="J27" s="12">
        <f t="shared" si="8"/>
        <v>0</v>
      </c>
      <c r="K27" s="11">
        <f t="shared" si="9"/>
        <v>0</v>
      </c>
      <c r="L27" s="12">
        <f t="shared" si="10"/>
        <v>0</v>
      </c>
      <c r="M27" s="183">
        <f t="shared" si="11"/>
        <v>0</v>
      </c>
      <c r="N27" s="156" t="s">
        <v>214</v>
      </c>
    </row>
    <row r="28" spans="1:14" x14ac:dyDescent="0.2">
      <c r="A28" s="26"/>
      <c r="B28" s="48"/>
      <c r="C28" s="48"/>
      <c r="D28" s="26"/>
      <c r="E28" s="26"/>
      <c r="F28" s="254"/>
      <c r="G28" s="255"/>
      <c r="H28" s="669" t="s">
        <v>15</v>
      </c>
      <c r="I28" s="415"/>
      <c r="J28" s="257"/>
      <c r="K28" s="379">
        <f>SUM(K21:K27)</f>
        <v>0</v>
      </c>
      <c r="L28" s="230">
        <f>SUM(L21:L27)</f>
        <v>0</v>
      </c>
      <c r="M28" s="230">
        <f>SUM(M21:M27)</f>
        <v>0</v>
      </c>
      <c r="N28" s="354"/>
    </row>
    <row r="29" spans="1:14" x14ac:dyDescent="0.2">
      <c r="A29" s="99"/>
      <c r="B29" s="132"/>
      <c r="C29" s="132"/>
      <c r="D29" s="99"/>
      <c r="E29" s="99"/>
      <c r="F29" s="102"/>
      <c r="G29" s="103"/>
      <c r="H29" s="670"/>
      <c r="I29" s="104"/>
      <c r="J29" s="146"/>
      <c r="K29" s="465"/>
      <c r="L29" s="90"/>
      <c r="M29" s="466"/>
      <c r="N29" s="355"/>
    </row>
    <row r="30" spans="1:14" x14ac:dyDescent="0.2">
      <c r="A30" s="26"/>
      <c r="B30" s="178" t="s">
        <v>308</v>
      </c>
      <c r="C30" s="178"/>
      <c r="D30" s="242"/>
      <c r="E30" s="242"/>
      <c r="F30" s="243"/>
      <c r="G30" s="244"/>
      <c r="H30" s="666"/>
      <c r="I30" s="243"/>
      <c r="J30" s="245"/>
      <c r="K30" s="245"/>
      <c r="L30" s="245"/>
      <c r="M30" s="246"/>
    </row>
    <row r="31" spans="1:14" ht="36" x14ac:dyDescent="0.2">
      <c r="A31" s="171" t="s">
        <v>0</v>
      </c>
      <c r="B31" s="171" t="s">
        <v>1</v>
      </c>
      <c r="C31" s="171" t="s">
        <v>128</v>
      </c>
      <c r="D31" s="206" t="s">
        <v>2</v>
      </c>
      <c r="E31" s="22" t="s">
        <v>127</v>
      </c>
      <c r="F31" s="171" t="s">
        <v>3</v>
      </c>
      <c r="G31" s="207" t="s">
        <v>4</v>
      </c>
      <c r="H31" s="55" t="s">
        <v>5</v>
      </c>
      <c r="I31" s="209" t="s">
        <v>6</v>
      </c>
      <c r="J31" s="10" t="s">
        <v>80</v>
      </c>
      <c r="K31" s="210" t="s">
        <v>7</v>
      </c>
      <c r="L31" s="208" t="s">
        <v>8</v>
      </c>
      <c r="M31" s="208" t="s">
        <v>9</v>
      </c>
      <c r="N31" s="211" t="s">
        <v>10</v>
      </c>
    </row>
    <row r="32" spans="1:14" x14ac:dyDescent="0.2">
      <c r="A32" s="249">
        <v>1</v>
      </c>
      <c r="B32" s="25" t="s">
        <v>176</v>
      </c>
      <c r="C32" s="258"/>
      <c r="D32" s="644"/>
      <c r="E32" s="249"/>
      <c r="F32" s="259" t="s">
        <v>12</v>
      </c>
      <c r="G32" s="253">
        <v>5500</v>
      </c>
      <c r="H32" s="668"/>
      <c r="I32" s="381"/>
      <c r="J32" s="12">
        <f t="shared" ref="J32:J34" si="12">H32*I32+H32</f>
        <v>0</v>
      </c>
      <c r="K32" s="11">
        <f t="shared" ref="K32:K34" si="13">G32*H32</f>
        <v>0</v>
      </c>
      <c r="L32" s="12">
        <f t="shared" ref="L32:L34" si="14">M32-K32</f>
        <v>0</v>
      </c>
      <c r="M32" s="183">
        <f t="shared" ref="M32:M34" si="15">G32*J32</f>
        <v>0</v>
      </c>
      <c r="N32" s="156" t="s">
        <v>214</v>
      </c>
    </row>
    <row r="33" spans="1:14" ht="24" x14ac:dyDescent="0.2">
      <c r="A33" s="249">
        <v>2</v>
      </c>
      <c r="B33" s="25" t="s">
        <v>262</v>
      </c>
      <c r="C33" s="258"/>
      <c r="D33" s="252"/>
      <c r="E33" s="249"/>
      <c r="F33" s="259" t="s">
        <v>16</v>
      </c>
      <c r="G33" s="253">
        <v>50</v>
      </c>
      <c r="H33" s="668"/>
      <c r="I33" s="381"/>
      <c r="J33" s="12">
        <f t="shared" si="12"/>
        <v>0</v>
      </c>
      <c r="K33" s="11">
        <f t="shared" si="13"/>
        <v>0</v>
      </c>
      <c r="L33" s="12">
        <f t="shared" si="14"/>
        <v>0</v>
      </c>
      <c r="M33" s="183">
        <f t="shared" si="15"/>
        <v>0</v>
      </c>
      <c r="N33" s="156" t="s">
        <v>139</v>
      </c>
    </row>
    <row r="34" spans="1:14" ht="36" x14ac:dyDescent="0.2">
      <c r="A34" s="249">
        <v>3</v>
      </c>
      <c r="B34" s="25" t="s">
        <v>177</v>
      </c>
      <c r="C34" s="25" t="s">
        <v>196</v>
      </c>
      <c r="D34" s="249"/>
      <c r="E34" s="249"/>
      <c r="F34" s="259" t="s">
        <v>12</v>
      </c>
      <c r="G34" s="253">
        <v>1000</v>
      </c>
      <c r="H34" s="668"/>
      <c r="I34" s="29"/>
      <c r="J34" s="12">
        <f t="shared" si="12"/>
        <v>0</v>
      </c>
      <c r="K34" s="11">
        <f t="shared" si="13"/>
        <v>0</v>
      </c>
      <c r="L34" s="12">
        <f t="shared" si="14"/>
        <v>0</v>
      </c>
      <c r="M34" s="183">
        <f t="shared" si="15"/>
        <v>0</v>
      </c>
      <c r="N34" s="156" t="s">
        <v>214</v>
      </c>
    </row>
    <row r="35" spans="1:14" x14ac:dyDescent="0.2">
      <c r="A35" s="26"/>
      <c r="B35" s="48"/>
      <c r="C35" s="48"/>
      <c r="D35" s="26"/>
      <c r="E35" s="26"/>
      <c r="F35" s="254"/>
      <c r="G35" s="255"/>
      <c r="H35" s="669" t="s">
        <v>15</v>
      </c>
      <c r="I35" s="256"/>
      <c r="J35" s="257"/>
      <c r="K35" s="379">
        <f>SUM(K32:K34)</f>
        <v>0</v>
      </c>
      <c r="L35" s="230">
        <f>SUM(L32:L34)</f>
        <v>0</v>
      </c>
      <c r="M35" s="230">
        <f>SUM(M32:M34)</f>
        <v>0</v>
      </c>
      <c r="N35" s="353"/>
    </row>
    <row r="36" spans="1:14" ht="36" x14ac:dyDescent="0.2">
      <c r="A36" s="99"/>
      <c r="B36" s="48" t="s">
        <v>79</v>
      </c>
      <c r="C36" s="132"/>
      <c r="D36" s="99"/>
      <c r="E36" s="99"/>
      <c r="F36" s="102"/>
      <c r="G36" s="103"/>
      <c r="H36" s="670"/>
      <c r="I36" s="104"/>
      <c r="J36" s="146"/>
      <c r="K36" s="465"/>
      <c r="L36" s="90"/>
      <c r="M36" s="466"/>
      <c r="N36" s="355"/>
    </row>
    <row r="37" spans="1:14" x14ac:dyDescent="0.2">
      <c r="A37" s="99"/>
      <c r="B37" s="132"/>
      <c r="C37" s="132"/>
      <c r="D37" s="99"/>
      <c r="E37" s="99"/>
      <c r="F37" s="102"/>
      <c r="G37" s="103"/>
      <c r="H37" s="670"/>
      <c r="I37" s="104"/>
      <c r="J37" s="146"/>
      <c r="K37" s="465"/>
      <c r="L37" s="90"/>
      <c r="M37" s="466"/>
      <c r="N37" s="355"/>
    </row>
    <row r="38" spans="1:14" x14ac:dyDescent="0.2">
      <c r="A38" s="99"/>
      <c r="B38" s="132"/>
      <c r="C38" s="132"/>
      <c r="D38" s="99"/>
      <c r="E38" s="99"/>
      <c r="F38" s="99"/>
      <c r="G38" s="100"/>
      <c r="H38" s="665"/>
      <c r="I38" s="99"/>
      <c r="J38" s="101"/>
      <c r="K38" s="101"/>
      <c r="L38" s="101"/>
      <c r="M38" s="377"/>
      <c r="N38" s="463"/>
    </row>
    <row r="39" spans="1:14" x14ac:dyDescent="0.2">
      <c r="A39" s="26"/>
      <c r="B39" s="175" t="s">
        <v>309</v>
      </c>
      <c r="C39" s="175"/>
      <c r="D39" s="242"/>
      <c r="E39" s="242"/>
      <c r="F39" s="243"/>
      <c r="G39" s="244"/>
      <c r="H39" s="666"/>
      <c r="I39" s="243"/>
      <c r="J39" s="245"/>
      <c r="K39" s="245"/>
      <c r="L39" s="245"/>
      <c r="M39" s="246"/>
    </row>
    <row r="40" spans="1:14" ht="36" x14ac:dyDescent="0.2">
      <c r="A40" s="171" t="s">
        <v>0</v>
      </c>
      <c r="B40" s="171" t="s">
        <v>1</v>
      </c>
      <c r="C40" s="171" t="s">
        <v>128</v>
      </c>
      <c r="D40" s="206" t="s">
        <v>2</v>
      </c>
      <c r="E40" s="22" t="s">
        <v>127</v>
      </c>
      <c r="F40" s="171" t="s">
        <v>3</v>
      </c>
      <c r="G40" s="207" t="s">
        <v>4</v>
      </c>
      <c r="H40" s="55" t="s">
        <v>5</v>
      </c>
      <c r="I40" s="209" t="s">
        <v>6</v>
      </c>
      <c r="J40" s="10" t="s">
        <v>80</v>
      </c>
      <c r="K40" s="210" t="s">
        <v>7</v>
      </c>
      <c r="L40" s="208" t="s">
        <v>8</v>
      </c>
      <c r="M40" s="208" t="s">
        <v>9</v>
      </c>
      <c r="N40" s="211" t="s">
        <v>10</v>
      </c>
    </row>
    <row r="41" spans="1:14" x14ac:dyDescent="0.2">
      <c r="A41" s="27">
        <v>1</v>
      </c>
      <c r="B41" s="44" t="s">
        <v>327</v>
      </c>
      <c r="C41" s="725" t="s">
        <v>140</v>
      </c>
      <c r="D41" s="644"/>
      <c r="E41" s="27"/>
      <c r="F41" s="260" t="s">
        <v>12</v>
      </c>
      <c r="G41" s="253">
        <v>10</v>
      </c>
      <c r="H41" s="671"/>
      <c r="I41" s="29"/>
      <c r="J41" s="12">
        <f t="shared" ref="J41:J47" si="16">H41*I41+H41</f>
        <v>0</v>
      </c>
      <c r="K41" s="11">
        <f t="shared" ref="K41:K47" si="17">G41*H41</f>
        <v>0</v>
      </c>
      <c r="L41" s="12">
        <f t="shared" ref="L41:L47" si="18">M41-K41</f>
        <v>0</v>
      </c>
      <c r="M41" s="183">
        <f t="shared" ref="M41:M47" si="19">G41*J41</f>
        <v>0</v>
      </c>
      <c r="N41" s="350" t="s">
        <v>139</v>
      </c>
    </row>
    <row r="42" spans="1:14" x14ac:dyDescent="0.2">
      <c r="A42" s="27">
        <v>2</v>
      </c>
      <c r="B42" s="44" t="s">
        <v>365</v>
      </c>
      <c r="C42" s="731"/>
      <c r="D42" s="27"/>
      <c r="E42" s="27"/>
      <c r="F42" s="260" t="s">
        <v>12</v>
      </c>
      <c r="G42" s="253">
        <v>10</v>
      </c>
      <c r="H42" s="671"/>
      <c r="I42" s="29"/>
      <c r="J42" s="12">
        <f t="shared" si="16"/>
        <v>0</v>
      </c>
      <c r="K42" s="11">
        <f t="shared" si="17"/>
        <v>0</v>
      </c>
      <c r="L42" s="12">
        <f t="shared" si="18"/>
        <v>0</v>
      </c>
      <c r="M42" s="183">
        <f t="shared" si="19"/>
        <v>0</v>
      </c>
      <c r="N42" s="350" t="s">
        <v>214</v>
      </c>
    </row>
    <row r="43" spans="1:14" x14ac:dyDescent="0.2">
      <c r="A43" s="27">
        <v>3</v>
      </c>
      <c r="B43" s="44" t="s">
        <v>328</v>
      </c>
      <c r="C43" s="731"/>
      <c r="D43" s="27"/>
      <c r="E43" s="27"/>
      <c r="F43" s="260" t="s">
        <v>12</v>
      </c>
      <c r="G43" s="253">
        <v>10</v>
      </c>
      <c r="H43" s="671"/>
      <c r="I43" s="29"/>
      <c r="J43" s="12">
        <f t="shared" si="16"/>
        <v>0</v>
      </c>
      <c r="K43" s="11">
        <f t="shared" si="17"/>
        <v>0</v>
      </c>
      <c r="L43" s="12">
        <f t="shared" si="18"/>
        <v>0</v>
      </c>
      <c r="M43" s="183">
        <f t="shared" si="19"/>
        <v>0</v>
      </c>
      <c r="N43" s="350" t="s">
        <v>214</v>
      </c>
    </row>
    <row r="44" spans="1:14" x14ac:dyDescent="0.2">
      <c r="A44" s="27">
        <v>4</v>
      </c>
      <c r="B44" s="44" t="s">
        <v>329</v>
      </c>
      <c r="C44" s="731"/>
      <c r="D44" s="27"/>
      <c r="E44" s="27"/>
      <c r="F44" s="260" t="s">
        <v>12</v>
      </c>
      <c r="G44" s="253">
        <v>10</v>
      </c>
      <c r="H44" s="671"/>
      <c r="I44" s="29"/>
      <c r="J44" s="12">
        <f t="shared" si="16"/>
        <v>0</v>
      </c>
      <c r="K44" s="11">
        <f t="shared" si="17"/>
        <v>0</v>
      </c>
      <c r="L44" s="12">
        <f t="shared" si="18"/>
        <v>0</v>
      </c>
      <c r="M44" s="183">
        <f t="shared" si="19"/>
        <v>0</v>
      </c>
      <c r="N44" s="350" t="s">
        <v>214</v>
      </c>
    </row>
    <row r="45" spans="1:14" x14ac:dyDescent="0.2">
      <c r="A45" s="27">
        <v>5</v>
      </c>
      <c r="B45" s="44" t="s">
        <v>330</v>
      </c>
      <c r="C45" s="726"/>
      <c r="D45" s="27"/>
      <c r="E45" s="27"/>
      <c r="F45" s="260" t="s">
        <v>12</v>
      </c>
      <c r="G45" s="253">
        <v>10</v>
      </c>
      <c r="H45" s="671"/>
      <c r="I45" s="29"/>
      <c r="J45" s="12">
        <f t="shared" si="16"/>
        <v>0</v>
      </c>
      <c r="K45" s="11">
        <f t="shared" si="17"/>
        <v>0</v>
      </c>
      <c r="L45" s="12">
        <f t="shared" si="18"/>
        <v>0</v>
      </c>
      <c r="M45" s="183">
        <f t="shared" si="19"/>
        <v>0</v>
      </c>
      <c r="N45" s="350" t="s">
        <v>214</v>
      </c>
    </row>
    <row r="46" spans="1:14" ht="36" x14ac:dyDescent="0.2">
      <c r="A46" s="261">
        <v>6</v>
      </c>
      <c r="B46" s="258" t="s">
        <v>91</v>
      </c>
      <c r="C46" s="25" t="s">
        <v>140</v>
      </c>
      <c r="D46" s="262"/>
      <c r="E46" s="248"/>
      <c r="F46" s="260" t="s">
        <v>12</v>
      </c>
      <c r="G46" s="263">
        <v>30</v>
      </c>
      <c r="H46" s="671"/>
      <c r="I46" s="29"/>
      <c r="J46" s="12">
        <f t="shared" si="16"/>
        <v>0</v>
      </c>
      <c r="K46" s="11">
        <f t="shared" si="17"/>
        <v>0</v>
      </c>
      <c r="L46" s="12">
        <f t="shared" si="18"/>
        <v>0</v>
      </c>
      <c r="M46" s="183">
        <f t="shared" si="19"/>
        <v>0</v>
      </c>
      <c r="N46" s="350" t="s">
        <v>139</v>
      </c>
    </row>
    <row r="47" spans="1:14" ht="36" x14ac:dyDescent="0.2">
      <c r="A47" s="27">
        <v>7</v>
      </c>
      <c r="B47" s="25" t="s">
        <v>94</v>
      </c>
      <c r="C47" s="25" t="s">
        <v>140</v>
      </c>
      <c r="D47" s="248"/>
      <c r="E47" s="248"/>
      <c r="F47" s="259" t="s">
        <v>12</v>
      </c>
      <c r="G47" s="253">
        <v>80</v>
      </c>
      <c r="H47" s="671"/>
      <c r="I47" s="29"/>
      <c r="J47" s="12">
        <f t="shared" si="16"/>
        <v>0</v>
      </c>
      <c r="K47" s="11">
        <f t="shared" si="17"/>
        <v>0</v>
      </c>
      <c r="L47" s="12">
        <f t="shared" si="18"/>
        <v>0</v>
      </c>
      <c r="M47" s="183">
        <f t="shared" si="19"/>
        <v>0</v>
      </c>
      <c r="N47" s="350" t="s">
        <v>214</v>
      </c>
    </row>
    <row r="48" spans="1:14" x14ac:dyDescent="0.2">
      <c r="A48" s="24"/>
      <c r="B48" s="24"/>
      <c r="C48" s="24"/>
      <c r="D48" s="24"/>
      <c r="E48" s="24"/>
      <c r="F48" s="24"/>
      <c r="G48" s="49"/>
      <c r="H48" s="672" t="s">
        <v>15</v>
      </c>
      <c r="I48" s="264"/>
      <c r="J48" s="265"/>
      <c r="K48" s="379">
        <f>SUM(K41:K47)</f>
        <v>0</v>
      </c>
      <c r="L48" s="230">
        <f>SUM(L41:L47)</f>
        <v>0</v>
      </c>
      <c r="M48" s="230">
        <f>SUM(M41:M47)</f>
        <v>0</v>
      </c>
      <c r="N48" s="350"/>
    </row>
    <row r="49" spans="1:14" s="26" customFormat="1" x14ac:dyDescent="0.2">
      <c r="A49" s="99"/>
      <c r="B49" s="132"/>
      <c r="C49" s="132"/>
      <c r="D49" s="99"/>
      <c r="E49" s="99"/>
      <c r="F49" s="99"/>
      <c r="G49" s="100"/>
      <c r="H49" s="673"/>
      <c r="I49" s="464"/>
      <c r="J49" s="470"/>
      <c r="K49" s="470"/>
      <c r="L49" s="470"/>
      <c r="M49" s="471"/>
      <c r="N49" s="355"/>
    </row>
    <row r="50" spans="1:14" s="26" customFormat="1" x14ac:dyDescent="0.2">
      <c r="A50" s="99"/>
      <c r="B50" s="132"/>
      <c r="C50" s="132"/>
      <c r="D50" s="99"/>
      <c r="E50" s="99"/>
      <c r="F50" s="99"/>
      <c r="G50" s="100"/>
      <c r="H50" s="665"/>
      <c r="I50" s="99"/>
      <c r="J50" s="101"/>
      <c r="K50" s="101"/>
      <c r="L50" s="101"/>
      <c r="M50" s="377"/>
      <c r="N50" s="355"/>
    </row>
    <row r="51" spans="1:14" s="26" customFormat="1" x14ac:dyDescent="0.2">
      <c r="B51" s="178" t="s">
        <v>310</v>
      </c>
      <c r="C51" s="178"/>
      <c r="D51" s="242"/>
      <c r="E51" s="242"/>
      <c r="F51" s="243"/>
      <c r="G51" s="244"/>
      <c r="H51" s="666"/>
      <c r="I51" s="243"/>
      <c r="J51" s="245"/>
      <c r="K51" s="245"/>
      <c r="L51" s="245"/>
      <c r="M51" s="246"/>
      <c r="N51" s="352"/>
    </row>
    <row r="52" spans="1:14" s="26" customFormat="1" ht="36" x14ac:dyDescent="0.2">
      <c r="A52" s="171" t="s">
        <v>0</v>
      </c>
      <c r="B52" s="171" t="s">
        <v>1</v>
      </c>
      <c r="C52" s="171" t="s">
        <v>128</v>
      </c>
      <c r="D52" s="206" t="s">
        <v>2</v>
      </c>
      <c r="E52" s="22" t="s">
        <v>127</v>
      </c>
      <c r="F52" s="171" t="s">
        <v>3</v>
      </c>
      <c r="G52" s="207" t="s">
        <v>4</v>
      </c>
      <c r="H52" s="55" t="s">
        <v>5</v>
      </c>
      <c r="I52" s="209" t="s">
        <v>6</v>
      </c>
      <c r="J52" s="10" t="s">
        <v>80</v>
      </c>
      <c r="K52" s="210" t="s">
        <v>7</v>
      </c>
      <c r="L52" s="208" t="s">
        <v>8</v>
      </c>
      <c r="M52" s="208" t="s">
        <v>9</v>
      </c>
      <c r="N52" s="211" t="s">
        <v>10</v>
      </c>
    </row>
    <row r="53" spans="1:14" s="26" customFormat="1" ht="138.75" customHeight="1" x14ac:dyDescent="0.2">
      <c r="A53" s="247">
        <v>1</v>
      </c>
      <c r="B53" s="44" t="s">
        <v>217</v>
      </c>
      <c r="C53" s="380" t="s">
        <v>218</v>
      </c>
      <c r="D53" s="644"/>
      <c r="E53" s="249"/>
      <c r="F53" s="259" t="s">
        <v>12</v>
      </c>
      <c r="G53" s="253">
        <v>40</v>
      </c>
      <c r="H53" s="668"/>
      <c r="I53" s="381"/>
      <c r="J53" s="12">
        <f>H53*I53+H53</f>
        <v>0</v>
      </c>
      <c r="K53" s="11">
        <f>G53*H53</f>
        <v>0</v>
      </c>
      <c r="L53" s="12">
        <f>M53-K53</f>
        <v>0</v>
      </c>
      <c r="M53" s="183">
        <f>G53*J53</f>
        <v>0</v>
      </c>
      <c r="N53" s="156" t="s">
        <v>214</v>
      </c>
    </row>
    <row r="54" spans="1:14" s="26" customFormat="1" x14ac:dyDescent="0.2">
      <c r="B54" s="48"/>
      <c r="C54" s="48"/>
      <c r="F54" s="254"/>
      <c r="G54" s="255"/>
      <c r="H54" s="669" t="s">
        <v>15</v>
      </c>
      <c r="I54" s="256"/>
      <c r="J54" s="257"/>
      <c r="K54" s="379">
        <f>SUM(K53:K53)</f>
        <v>0</v>
      </c>
      <c r="L54" s="230">
        <f>SUM(L53:L53)</f>
        <v>0</v>
      </c>
      <c r="M54" s="230">
        <f>SUM(M53:M53)</f>
        <v>0</v>
      </c>
      <c r="N54" s="353"/>
    </row>
    <row r="55" spans="1:14" s="26" customFormat="1" x14ac:dyDescent="0.2">
      <c r="A55" s="99"/>
      <c r="B55" s="132"/>
      <c r="C55" s="132"/>
      <c r="D55" s="99"/>
      <c r="E55" s="99"/>
      <c r="F55" s="99"/>
      <c r="G55" s="100"/>
      <c r="H55" s="665"/>
      <c r="I55" s="99"/>
      <c r="J55" s="101"/>
      <c r="K55" s="101"/>
      <c r="L55" s="101"/>
      <c r="M55" s="377"/>
      <c r="N55" s="355"/>
    </row>
    <row r="56" spans="1:14" x14ac:dyDescent="0.2">
      <c r="A56" s="87"/>
      <c r="B56" s="98"/>
      <c r="C56" s="98"/>
      <c r="D56" s="87"/>
      <c r="E56" s="87"/>
      <c r="F56" s="87"/>
      <c r="G56" s="94"/>
      <c r="H56" s="84"/>
      <c r="I56" s="87"/>
      <c r="J56" s="95"/>
      <c r="K56" s="95"/>
      <c r="L56" s="95"/>
      <c r="M56" s="462"/>
      <c r="N56" s="463"/>
    </row>
    <row r="57" spans="1:14" s="9" customFormat="1" ht="12" x14ac:dyDescent="0.2">
      <c r="A57" s="33"/>
      <c r="B57" s="174"/>
      <c r="C57" s="174"/>
      <c r="D57" s="96"/>
      <c r="E57" s="96"/>
      <c r="F57" s="96"/>
      <c r="G57" s="105"/>
      <c r="H57" s="311"/>
      <c r="I57" s="36"/>
      <c r="J57" s="36"/>
      <c r="K57" s="36"/>
      <c r="L57" s="472"/>
      <c r="M57" s="473"/>
      <c r="N57" s="116"/>
    </row>
    <row r="58" spans="1:14" s="9" customFormat="1" ht="12" x14ac:dyDescent="0.2">
      <c r="A58" s="5"/>
      <c r="B58" s="175" t="s">
        <v>311</v>
      </c>
      <c r="C58" s="175"/>
      <c r="D58" s="213"/>
      <c r="E58" s="213"/>
      <c r="F58" s="227"/>
      <c r="G58" s="232"/>
      <c r="H58" s="311"/>
      <c r="I58" s="215"/>
      <c r="J58" s="215"/>
      <c r="K58" s="7"/>
      <c r="L58" s="8"/>
      <c r="M58" s="185"/>
      <c r="N58" s="441"/>
    </row>
    <row r="59" spans="1:14" s="16" customFormat="1" ht="36" x14ac:dyDescent="0.2">
      <c r="A59" s="171" t="s">
        <v>0</v>
      </c>
      <c r="B59" s="171" t="s">
        <v>1</v>
      </c>
      <c r="C59" s="171" t="s">
        <v>128</v>
      </c>
      <c r="D59" s="206" t="s">
        <v>2</v>
      </c>
      <c r="E59" s="22" t="s">
        <v>127</v>
      </c>
      <c r="F59" s="171" t="s">
        <v>3</v>
      </c>
      <c r="G59" s="207" t="s">
        <v>4</v>
      </c>
      <c r="H59" s="55" t="s">
        <v>5</v>
      </c>
      <c r="I59" s="209" t="s">
        <v>6</v>
      </c>
      <c r="J59" s="10" t="s">
        <v>80</v>
      </c>
      <c r="K59" s="210" t="s">
        <v>7</v>
      </c>
      <c r="L59" s="208" t="s">
        <v>8</v>
      </c>
      <c r="M59" s="208" t="s">
        <v>9</v>
      </c>
      <c r="N59" s="211" t="s">
        <v>10</v>
      </c>
    </row>
    <row r="60" spans="1:14" s="9" customFormat="1" ht="72" x14ac:dyDescent="0.2">
      <c r="A60" s="382">
        <v>1</v>
      </c>
      <c r="B60" s="383" t="s">
        <v>219</v>
      </c>
      <c r="C60" s="44" t="s">
        <v>220</v>
      </c>
      <c r="D60" s="643"/>
      <c r="E60" s="384"/>
      <c r="F60" s="385" t="s">
        <v>12</v>
      </c>
      <c r="G60" s="386">
        <v>50</v>
      </c>
      <c r="H60" s="674"/>
      <c r="I60" s="29"/>
      <c r="J60" s="12">
        <f t="shared" ref="J60:J66" si="20">H60*I60+H60</f>
        <v>0</v>
      </c>
      <c r="K60" s="11">
        <f t="shared" ref="K60:K66" si="21">G60*H60</f>
        <v>0</v>
      </c>
      <c r="L60" s="12">
        <f t="shared" ref="L60:L66" si="22">M60-K60</f>
        <v>0</v>
      </c>
      <c r="M60" s="183">
        <f t="shared" ref="M60:M66" si="23">G60*J60</f>
        <v>0</v>
      </c>
      <c r="N60" s="453" t="s">
        <v>214</v>
      </c>
    </row>
    <row r="61" spans="1:14" s="9" customFormat="1" ht="72" x14ac:dyDescent="0.2">
      <c r="A61" s="382">
        <v>2</v>
      </c>
      <c r="B61" s="383" t="s">
        <v>22</v>
      </c>
      <c r="C61" s="44" t="s">
        <v>220</v>
      </c>
      <c r="D61" s="643"/>
      <c r="E61" s="384"/>
      <c r="F61" s="385" t="s">
        <v>12</v>
      </c>
      <c r="G61" s="386">
        <v>50</v>
      </c>
      <c r="H61" s="674"/>
      <c r="I61" s="29"/>
      <c r="J61" s="12">
        <f t="shared" si="20"/>
        <v>0</v>
      </c>
      <c r="K61" s="11">
        <f t="shared" si="21"/>
        <v>0</v>
      </c>
      <c r="L61" s="12">
        <f t="shared" si="22"/>
        <v>0</v>
      </c>
      <c r="M61" s="183">
        <f t="shared" si="23"/>
        <v>0</v>
      </c>
      <c r="N61" s="453" t="s">
        <v>214</v>
      </c>
    </row>
    <row r="62" spans="1:14" s="9" customFormat="1" ht="72" x14ac:dyDescent="0.2">
      <c r="A62" s="382">
        <v>3</v>
      </c>
      <c r="B62" s="383" t="s">
        <v>23</v>
      </c>
      <c r="C62" s="44" t="s">
        <v>220</v>
      </c>
      <c r="D62" s="643"/>
      <c r="E62" s="384"/>
      <c r="F62" s="385" t="s">
        <v>12</v>
      </c>
      <c r="G62" s="386">
        <v>50</v>
      </c>
      <c r="H62" s="674"/>
      <c r="I62" s="29"/>
      <c r="J62" s="12">
        <f t="shared" si="20"/>
        <v>0</v>
      </c>
      <c r="K62" s="11">
        <f t="shared" si="21"/>
        <v>0</v>
      </c>
      <c r="L62" s="12">
        <f t="shared" si="22"/>
        <v>0</v>
      </c>
      <c r="M62" s="183">
        <f t="shared" si="23"/>
        <v>0</v>
      </c>
      <c r="N62" s="453" t="s">
        <v>214</v>
      </c>
    </row>
    <row r="63" spans="1:14" s="9" customFormat="1" ht="72" x14ac:dyDescent="0.2">
      <c r="A63" s="382">
        <v>4</v>
      </c>
      <c r="B63" s="383" t="s">
        <v>24</v>
      </c>
      <c r="C63" s="44" t="s">
        <v>220</v>
      </c>
      <c r="D63" s="643"/>
      <c r="E63" s="384"/>
      <c r="F63" s="385" t="s">
        <v>12</v>
      </c>
      <c r="G63" s="386">
        <v>50</v>
      </c>
      <c r="H63" s="674"/>
      <c r="I63" s="29"/>
      <c r="J63" s="12">
        <f t="shared" si="20"/>
        <v>0</v>
      </c>
      <c r="K63" s="11">
        <f t="shared" si="21"/>
        <v>0</v>
      </c>
      <c r="L63" s="12">
        <f t="shared" si="22"/>
        <v>0</v>
      </c>
      <c r="M63" s="183">
        <f t="shared" si="23"/>
        <v>0</v>
      </c>
      <c r="N63" s="453" t="s">
        <v>214</v>
      </c>
    </row>
    <row r="64" spans="1:14" s="9" customFormat="1" ht="72" x14ac:dyDescent="0.2">
      <c r="A64" s="382">
        <v>5</v>
      </c>
      <c r="B64" s="383" t="s">
        <v>25</v>
      </c>
      <c r="C64" s="44" t="s">
        <v>220</v>
      </c>
      <c r="D64" s="643"/>
      <c r="E64" s="384"/>
      <c r="F64" s="385" t="s">
        <v>12</v>
      </c>
      <c r="G64" s="386">
        <v>50</v>
      </c>
      <c r="H64" s="674"/>
      <c r="I64" s="29"/>
      <c r="J64" s="12">
        <f t="shared" si="20"/>
        <v>0</v>
      </c>
      <c r="K64" s="11">
        <f t="shared" si="21"/>
        <v>0</v>
      </c>
      <c r="L64" s="12">
        <f t="shared" si="22"/>
        <v>0</v>
      </c>
      <c r="M64" s="183">
        <f t="shared" si="23"/>
        <v>0</v>
      </c>
      <c r="N64" s="453" t="s">
        <v>139</v>
      </c>
    </row>
    <row r="65" spans="1:14" s="9" customFormat="1" ht="72" x14ac:dyDescent="0.2">
      <c r="A65" s="382">
        <v>6</v>
      </c>
      <c r="B65" s="383" t="s">
        <v>78</v>
      </c>
      <c r="C65" s="44" t="s">
        <v>220</v>
      </c>
      <c r="D65" s="643"/>
      <c r="E65" s="384"/>
      <c r="F65" s="385" t="s">
        <v>12</v>
      </c>
      <c r="G65" s="386">
        <v>2000</v>
      </c>
      <c r="H65" s="674"/>
      <c r="I65" s="29"/>
      <c r="J65" s="12">
        <f t="shared" si="20"/>
        <v>0</v>
      </c>
      <c r="K65" s="11">
        <f t="shared" si="21"/>
        <v>0</v>
      </c>
      <c r="L65" s="12">
        <f t="shared" si="22"/>
        <v>0</v>
      </c>
      <c r="M65" s="183">
        <f t="shared" si="23"/>
        <v>0</v>
      </c>
      <c r="N65" s="453" t="s">
        <v>139</v>
      </c>
    </row>
    <row r="66" spans="1:14" s="9" customFormat="1" ht="72" x14ac:dyDescent="0.2">
      <c r="A66" s="382">
        <v>7</v>
      </c>
      <c r="B66" s="383" t="s">
        <v>26</v>
      </c>
      <c r="C66" s="44" t="s">
        <v>220</v>
      </c>
      <c r="D66" s="643"/>
      <c r="E66" s="384"/>
      <c r="F66" s="385" t="s">
        <v>12</v>
      </c>
      <c r="G66" s="386">
        <v>50</v>
      </c>
      <c r="H66" s="674"/>
      <c r="I66" s="29"/>
      <c r="J66" s="12">
        <f t="shared" si="20"/>
        <v>0</v>
      </c>
      <c r="K66" s="11">
        <f t="shared" si="21"/>
        <v>0</v>
      </c>
      <c r="L66" s="12">
        <f t="shared" si="22"/>
        <v>0</v>
      </c>
      <c r="M66" s="183">
        <f t="shared" si="23"/>
        <v>0</v>
      </c>
      <c r="N66" s="453" t="s">
        <v>214</v>
      </c>
    </row>
    <row r="67" spans="1:14" s="9" customFormat="1" ht="16.5" customHeight="1" x14ac:dyDescent="0.2">
      <c r="A67" s="387"/>
      <c r="B67" s="41"/>
      <c r="C67" s="41"/>
      <c r="D67" s="388"/>
      <c r="E67" s="388"/>
      <c r="F67" s="389"/>
      <c r="G67" s="390"/>
      <c r="H67" s="159" t="s">
        <v>15</v>
      </c>
      <c r="I67" s="391"/>
      <c r="J67" s="392"/>
      <c r="K67" s="379">
        <f>SUM(K60:K66)</f>
        <v>0</v>
      </c>
      <c r="L67" s="379">
        <f>SUM(L60:L66)</f>
        <v>0</v>
      </c>
      <c r="M67" s="379">
        <f>SUM(M60:M66)</f>
        <v>0</v>
      </c>
      <c r="N67" s="453"/>
    </row>
    <row r="68" spans="1:14" s="9" customFormat="1" ht="16.5" customHeight="1" x14ac:dyDescent="0.2">
      <c r="A68" s="107"/>
      <c r="B68" s="115"/>
      <c r="C68" s="115"/>
      <c r="D68" s="106"/>
      <c r="E68" s="106"/>
      <c r="F68" s="108"/>
      <c r="G68" s="109"/>
      <c r="H68" s="165"/>
      <c r="I68" s="475"/>
      <c r="J68" s="476"/>
      <c r="K68" s="469"/>
      <c r="L68" s="469"/>
      <c r="M68" s="477"/>
      <c r="N68" s="116"/>
    </row>
    <row r="69" spans="1:14" s="9" customFormat="1" ht="16.5" customHeight="1" x14ac:dyDescent="0.2">
      <c r="A69" s="26"/>
      <c r="B69" s="178" t="s">
        <v>331</v>
      </c>
      <c r="C69" s="178"/>
      <c r="D69" s="242"/>
      <c r="E69" s="242"/>
      <c r="F69" s="243"/>
      <c r="G69" s="244"/>
      <c r="H69" s="660"/>
      <c r="I69" s="243"/>
      <c r="J69" s="245"/>
      <c r="K69" s="245"/>
      <c r="L69" s="245"/>
      <c r="M69" s="246"/>
      <c r="N69" s="352"/>
    </row>
    <row r="70" spans="1:14" s="9" customFormat="1" ht="37.5" customHeight="1" x14ac:dyDescent="0.2">
      <c r="A70" s="171" t="s">
        <v>0</v>
      </c>
      <c r="B70" s="171" t="s">
        <v>1</v>
      </c>
      <c r="C70" s="171" t="s">
        <v>128</v>
      </c>
      <c r="D70" s="206" t="s">
        <v>2</v>
      </c>
      <c r="E70" s="22" t="s">
        <v>127</v>
      </c>
      <c r="F70" s="171" t="s">
        <v>3</v>
      </c>
      <c r="G70" s="207" t="s">
        <v>4</v>
      </c>
      <c r="H70" s="55" t="s">
        <v>5</v>
      </c>
      <c r="I70" s="209" t="s">
        <v>6</v>
      </c>
      <c r="J70" s="10" t="s">
        <v>80</v>
      </c>
      <c r="K70" s="210" t="s">
        <v>7</v>
      </c>
      <c r="L70" s="208" t="s">
        <v>8</v>
      </c>
      <c r="M70" s="208" t="s">
        <v>9</v>
      </c>
      <c r="N70" s="211" t="s">
        <v>10</v>
      </c>
    </row>
    <row r="71" spans="1:14" s="9" customFormat="1" ht="71.25" customHeight="1" x14ac:dyDescent="0.2">
      <c r="A71" s="247">
        <v>1</v>
      </c>
      <c r="B71" s="233" t="s">
        <v>413</v>
      </c>
      <c r="C71" s="233" t="s">
        <v>332</v>
      </c>
      <c r="D71" s="650"/>
      <c r="E71" s="453"/>
      <c r="F71" s="453" t="s">
        <v>16</v>
      </c>
      <c r="G71" s="378">
        <v>3000</v>
      </c>
      <c r="H71" s="159"/>
      <c r="I71" s="225"/>
      <c r="J71" s="12">
        <f t="shared" ref="J71" si="24">H71*I71+H71</f>
        <v>0</v>
      </c>
      <c r="K71" s="11">
        <f t="shared" ref="K71" si="25">G71*H71</f>
        <v>0</v>
      </c>
      <c r="L71" s="12">
        <f t="shared" ref="L71" si="26">M71-K71</f>
        <v>0</v>
      </c>
      <c r="M71" s="183">
        <f t="shared" ref="M71" si="27">G71*J71</f>
        <v>0</v>
      </c>
      <c r="N71" s="453" t="s">
        <v>139</v>
      </c>
    </row>
    <row r="72" spans="1:14" s="9" customFormat="1" ht="70.5" customHeight="1" x14ac:dyDescent="0.2">
      <c r="A72" s="247">
        <v>2</v>
      </c>
      <c r="B72" s="233" t="s">
        <v>415</v>
      </c>
      <c r="C72" s="233"/>
      <c r="D72" s="650"/>
      <c r="E72" s="622"/>
      <c r="F72" s="622" t="s">
        <v>16</v>
      </c>
      <c r="G72" s="378">
        <v>100</v>
      </c>
      <c r="H72" s="159"/>
      <c r="I72" s="225"/>
      <c r="J72" s="12">
        <f t="shared" ref="J72:J74" si="28">H72*I72+H72</f>
        <v>0</v>
      </c>
      <c r="K72" s="11">
        <f t="shared" ref="K72:K74" si="29">G72*H72</f>
        <v>0</v>
      </c>
      <c r="L72" s="12">
        <f t="shared" ref="L72:L74" si="30">M72-K72</f>
        <v>0</v>
      </c>
      <c r="M72" s="183">
        <f t="shared" ref="M72:M74" si="31">G72*J72</f>
        <v>0</v>
      </c>
      <c r="N72" s="622" t="s">
        <v>139</v>
      </c>
    </row>
    <row r="73" spans="1:14" s="9" customFormat="1" ht="66.75" customHeight="1" x14ac:dyDescent="0.2">
      <c r="A73" s="247">
        <v>3</v>
      </c>
      <c r="B73" s="233" t="s">
        <v>414</v>
      </c>
      <c r="C73" s="233"/>
      <c r="D73" s="650"/>
      <c r="E73" s="622"/>
      <c r="F73" s="622" t="s">
        <v>16</v>
      </c>
      <c r="G73" s="378">
        <v>50</v>
      </c>
      <c r="H73" s="159"/>
      <c r="I73" s="225"/>
      <c r="J73" s="12">
        <f t="shared" si="28"/>
        <v>0</v>
      </c>
      <c r="K73" s="11">
        <f t="shared" si="29"/>
        <v>0</v>
      </c>
      <c r="L73" s="12">
        <f t="shared" si="30"/>
        <v>0</v>
      </c>
      <c r="M73" s="183">
        <f t="shared" si="31"/>
        <v>0</v>
      </c>
      <c r="N73" s="622" t="s">
        <v>139</v>
      </c>
    </row>
    <row r="74" spans="1:14" s="9" customFormat="1" ht="64.5" customHeight="1" x14ac:dyDescent="0.2">
      <c r="A74" s="247">
        <v>4</v>
      </c>
      <c r="B74" s="233" t="s">
        <v>416</v>
      </c>
      <c r="C74" s="233"/>
      <c r="D74" s="650"/>
      <c r="E74" s="641"/>
      <c r="F74" s="641" t="s">
        <v>16</v>
      </c>
      <c r="G74" s="378">
        <v>15</v>
      </c>
      <c r="H74" s="159"/>
      <c r="I74" s="225"/>
      <c r="J74" s="12">
        <f t="shared" si="28"/>
        <v>0</v>
      </c>
      <c r="K74" s="11">
        <f t="shared" si="29"/>
        <v>0</v>
      </c>
      <c r="L74" s="12">
        <f t="shared" si="30"/>
        <v>0</v>
      </c>
      <c r="M74" s="183">
        <f t="shared" si="31"/>
        <v>0</v>
      </c>
      <c r="N74" s="641" t="s">
        <v>139</v>
      </c>
    </row>
    <row r="75" spans="1:14" s="9" customFormat="1" ht="16.5" customHeight="1" x14ac:dyDescent="0.2">
      <c r="A75" s="26"/>
      <c r="B75" s="48"/>
      <c r="C75" s="48"/>
      <c r="D75" s="26"/>
      <c r="E75" s="26"/>
      <c r="F75" s="254"/>
      <c r="G75" s="255"/>
      <c r="H75" s="675" t="s">
        <v>15</v>
      </c>
      <c r="I75" s="415"/>
      <c r="J75" s="624"/>
      <c r="K75" s="451">
        <f>SUM(K71:K74)</f>
        <v>0</v>
      </c>
      <c r="L75" s="411">
        <f>SUM(L71:L74)</f>
        <v>0</v>
      </c>
      <c r="M75" s="411">
        <f>SUM(M71:M74)</f>
        <v>0</v>
      </c>
      <c r="N75" s="353"/>
    </row>
    <row r="76" spans="1:14" s="9" customFormat="1" ht="16.5" customHeight="1" x14ac:dyDescent="0.2">
      <c r="A76" s="26"/>
      <c r="B76" s="48"/>
      <c r="C76" s="48"/>
      <c r="D76" s="26"/>
      <c r="E76" s="26"/>
      <c r="F76" s="254"/>
      <c r="G76" s="255"/>
      <c r="H76" s="76"/>
      <c r="I76" s="654"/>
      <c r="J76" s="655"/>
      <c r="K76" s="443"/>
      <c r="L76" s="189"/>
      <c r="M76" s="189"/>
      <c r="N76" s="353"/>
    </row>
    <row r="77" spans="1:14" s="9" customFormat="1" ht="16.5" customHeight="1" x14ac:dyDescent="0.2">
      <c r="A77" s="26"/>
      <c r="B77" s="178" t="s">
        <v>376</v>
      </c>
      <c r="C77" s="178"/>
      <c r="D77" s="242"/>
      <c r="E77" s="242"/>
      <c r="F77" s="243"/>
      <c r="G77" s="244"/>
      <c r="H77" s="665"/>
      <c r="I77" s="26"/>
      <c r="J77" s="656"/>
      <c r="K77" s="656"/>
      <c r="L77" s="656"/>
      <c r="M77" s="657"/>
      <c r="N77" s="352"/>
    </row>
    <row r="78" spans="1:14" s="9" customFormat="1" ht="33.75" customHeight="1" x14ac:dyDescent="0.2">
      <c r="A78" s="171" t="s">
        <v>0</v>
      </c>
      <c r="B78" s="171" t="s">
        <v>1</v>
      </c>
      <c r="C78" s="171" t="s">
        <v>128</v>
      </c>
      <c r="D78" s="206" t="s">
        <v>2</v>
      </c>
      <c r="E78" s="22" t="s">
        <v>127</v>
      </c>
      <c r="F78" s="171" t="s">
        <v>3</v>
      </c>
      <c r="G78" s="207" t="s">
        <v>4</v>
      </c>
      <c r="H78" s="55" t="s">
        <v>5</v>
      </c>
      <c r="I78" s="209" t="s">
        <v>6</v>
      </c>
      <c r="J78" s="10" t="s">
        <v>80</v>
      </c>
      <c r="K78" s="210" t="s">
        <v>7</v>
      </c>
      <c r="L78" s="208" t="s">
        <v>8</v>
      </c>
      <c r="M78" s="208" t="s">
        <v>9</v>
      </c>
      <c r="N78" s="211" t="s">
        <v>10</v>
      </c>
    </row>
    <row r="79" spans="1:14" s="9" customFormat="1" ht="56.25" customHeight="1" x14ac:dyDescent="0.2">
      <c r="A79" s="247">
        <v>1</v>
      </c>
      <c r="B79" s="658" t="s">
        <v>362</v>
      </c>
      <c r="C79" s="233" t="s">
        <v>361</v>
      </c>
      <c r="D79" s="650"/>
      <c r="E79" s="641"/>
      <c r="F79" s="641" t="s">
        <v>16</v>
      </c>
      <c r="G79" s="378">
        <v>200</v>
      </c>
      <c r="H79" s="159"/>
      <c r="I79" s="225"/>
      <c r="J79" s="12">
        <f t="shared" ref="J79" si="32">H79*I79+H79</f>
        <v>0</v>
      </c>
      <c r="K79" s="11">
        <f t="shared" ref="K79" si="33">G79*H79</f>
        <v>0</v>
      </c>
      <c r="L79" s="12">
        <f t="shared" ref="L79" si="34">M79-K79</f>
        <v>0</v>
      </c>
      <c r="M79" s="183">
        <f t="shared" ref="M79" si="35">G79*J79</f>
        <v>0</v>
      </c>
      <c r="N79" s="641" t="s">
        <v>139</v>
      </c>
    </row>
    <row r="80" spans="1:14" s="9" customFormat="1" ht="16.5" customHeight="1" x14ac:dyDescent="0.2">
      <c r="A80" s="26"/>
      <c r="B80" s="48"/>
      <c r="C80" s="48"/>
      <c r="D80" s="26"/>
      <c r="E80" s="26"/>
      <c r="F80" s="254"/>
      <c r="G80" s="255"/>
      <c r="H80" s="675" t="s">
        <v>15</v>
      </c>
      <c r="I80" s="415"/>
      <c r="J80" s="624"/>
      <c r="K80" s="451">
        <f>SUM(K79:K79)</f>
        <v>0</v>
      </c>
      <c r="L80" s="411">
        <f>SUM(L79:L79)</f>
        <v>0</v>
      </c>
      <c r="M80" s="411">
        <f>SUM(M79:M79)</f>
        <v>0</v>
      </c>
      <c r="N80" s="353"/>
    </row>
    <row r="81" spans="1:14" s="9" customFormat="1" ht="16.5" customHeight="1" x14ac:dyDescent="0.2">
      <c r="A81" s="107"/>
      <c r="B81" s="115"/>
      <c r="C81" s="115"/>
      <c r="D81" s="106"/>
      <c r="E81" s="106"/>
      <c r="F81" s="108"/>
      <c r="G81" s="109"/>
      <c r="H81" s="676"/>
      <c r="I81" s="475"/>
      <c r="J81" s="476"/>
      <c r="K81" s="469"/>
      <c r="L81" s="469"/>
      <c r="M81" s="477"/>
      <c r="N81" s="116"/>
    </row>
    <row r="82" spans="1:14" s="9" customFormat="1" ht="12" x14ac:dyDescent="0.2">
      <c r="A82" s="5"/>
      <c r="B82" s="175" t="s">
        <v>377</v>
      </c>
      <c r="C82" s="175"/>
      <c r="D82" s="266"/>
      <c r="E82" s="266"/>
      <c r="F82" s="227"/>
      <c r="G82" s="232"/>
      <c r="H82" s="311"/>
      <c r="I82" s="215"/>
      <c r="J82" s="215"/>
      <c r="K82" s="7"/>
      <c r="L82" s="8"/>
      <c r="M82" s="185"/>
      <c r="N82" s="441"/>
    </row>
    <row r="83" spans="1:14" s="9" customFormat="1" ht="36" x14ac:dyDescent="0.2">
      <c r="A83" s="171" t="s">
        <v>0</v>
      </c>
      <c r="B83" s="171" t="s">
        <v>1</v>
      </c>
      <c r="C83" s="171" t="s">
        <v>128</v>
      </c>
      <c r="D83" s="206" t="s">
        <v>2</v>
      </c>
      <c r="E83" s="22" t="s">
        <v>127</v>
      </c>
      <c r="F83" s="171" t="s">
        <v>3</v>
      </c>
      <c r="G83" s="207" t="s">
        <v>4</v>
      </c>
      <c r="H83" s="55" t="s">
        <v>5</v>
      </c>
      <c r="I83" s="209" t="s">
        <v>6</v>
      </c>
      <c r="J83" s="10" t="s">
        <v>80</v>
      </c>
      <c r="K83" s="210" t="s">
        <v>7</v>
      </c>
      <c r="L83" s="208" t="s">
        <v>8</v>
      </c>
      <c r="M83" s="208" t="s">
        <v>9</v>
      </c>
      <c r="N83" s="211" t="s">
        <v>10</v>
      </c>
    </row>
    <row r="84" spans="1:14" s="9" customFormat="1" ht="32.25" customHeight="1" x14ac:dyDescent="0.2">
      <c r="A84" s="382">
        <v>1</v>
      </c>
      <c r="B84" s="223" t="s">
        <v>201</v>
      </c>
      <c r="C84" s="730" t="s">
        <v>291</v>
      </c>
      <c r="D84" s="652"/>
      <c r="E84" s="346"/>
      <c r="F84" s="371" t="s">
        <v>203</v>
      </c>
      <c r="G84" s="372">
        <v>50</v>
      </c>
      <c r="H84" s="674"/>
      <c r="I84" s="347"/>
      <c r="J84" s="12">
        <f t="shared" ref="J84:J86" si="36">H84*I84+H84</f>
        <v>0</v>
      </c>
      <c r="K84" s="11">
        <f t="shared" ref="K84:K86" si="37">G84*H84</f>
        <v>0</v>
      </c>
      <c r="L84" s="12">
        <f t="shared" ref="L84:L86" si="38">M84-K84</f>
        <v>0</v>
      </c>
      <c r="M84" s="183">
        <f t="shared" ref="M84:M86" si="39">G84*J84</f>
        <v>0</v>
      </c>
      <c r="N84" s="453" t="s">
        <v>237</v>
      </c>
    </row>
    <row r="85" spans="1:14" s="9" customFormat="1" ht="33.75" customHeight="1" x14ac:dyDescent="0.2">
      <c r="A85" s="382">
        <v>2</v>
      </c>
      <c r="B85" s="223" t="s">
        <v>202</v>
      </c>
      <c r="C85" s="730"/>
      <c r="D85" s="652"/>
      <c r="E85" s="346"/>
      <c r="F85" s="371" t="s">
        <v>203</v>
      </c>
      <c r="G85" s="372">
        <v>70</v>
      </c>
      <c r="H85" s="674"/>
      <c r="I85" s="347"/>
      <c r="J85" s="12">
        <f t="shared" si="36"/>
        <v>0</v>
      </c>
      <c r="K85" s="11">
        <f t="shared" si="37"/>
        <v>0</v>
      </c>
      <c r="L85" s="12">
        <f t="shared" si="38"/>
        <v>0</v>
      </c>
      <c r="M85" s="183">
        <f t="shared" si="39"/>
        <v>0</v>
      </c>
      <c r="N85" s="453" t="s">
        <v>237</v>
      </c>
    </row>
    <row r="86" spans="1:14" s="9" customFormat="1" ht="52.5" customHeight="1" x14ac:dyDescent="0.2">
      <c r="A86" s="382">
        <v>3</v>
      </c>
      <c r="B86" s="223" t="s">
        <v>206</v>
      </c>
      <c r="C86" s="730"/>
      <c r="D86" s="652"/>
      <c r="E86" s="346"/>
      <c r="F86" s="371" t="s">
        <v>292</v>
      </c>
      <c r="G86" s="372">
        <v>50</v>
      </c>
      <c r="H86" s="674"/>
      <c r="I86" s="347"/>
      <c r="J86" s="12">
        <f t="shared" si="36"/>
        <v>0</v>
      </c>
      <c r="K86" s="11">
        <f t="shared" si="37"/>
        <v>0</v>
      </c>
      <c r="L86" s="12">
        <f t="shared" si="38"/>
        <v>0</v>
      </c>
      <c r="M86" s="183">
        <f t="shared" si="39"/>
        <v>0</v>
      </c>
      <c r="N86" s="453" t="s">
        <v>214</v>
      </c>
    </row>
    <row r="87" spans="1:14" s="9" customFormat="1" x14ac:dyDescent="0.2">
      <c r="A87" s="5"/>
      <c r="B87" s="532" t="s">
        <v>293</v>
      </c>
      <c r="C87" s="172"/>
      <c r="D87" s="31"/>
      <c r="E87" s="31"/>
      <c r="F87" s="32"/>
      <c r="G87" s="6"/>
      <c r="H87" s="159" t="s">
        <v>15</v>
      </c>
      <c r="I87" s="447"/>
      <c r="J87" s="447"/>
      <c r="K87" s="379">
        <f>SUM(K84:K86)</f>
        <v>0</v>
      </c>
      <c r="L87" s="230">
        <f>SUM(L84:L86)</f>
        <v>0</v>
      </c>
      <c r="M87" s="230">
        <f>SUM(M84:M86)</f>
        <v>0</v>
      </c>
      <c r="N87" s="453"/>
    </row>
    <row r="88" spans="1:14" s="9" customFormat="1" x14ac:dyDescent="0.2">
      <c r="A88" s="33"/>
      <c r="B88" s="173"/>
      <c r="C88" s="173"/>
      <c r="D88" s="110"/>
      <c r="E88" s="110"/>
      <c r="F88" s="111"/>
      <c r="G88" s="35"/>
      <c r="H88" s="76"/>
      <c r="I88" s="36"/>
      <c r="J88" s="36"/>
      <c r="K88" s="477"/>
      <c r="L88" s="466"/>
      <c r="M88" s="466"/>
      <c r="N88" s="116"/>
    </row>
    <row r="89" spans="1:14" s="9" customFormat="1" x14ac:dyDescent="0.2">
      <c r="A89" s="33"/>
      <c r="B89" s="173"/>
      <c r="C89" s="173"/>
      <c r="D89" s="110"/>
      <c r="E89" s="110"/>
      <c r="F89" s="111"/>
      <c r="G89" s="35"/>
      <c r="H89" s="76"/>
      <c r="I89" s="36"/>
      <c r="J89" s="36"/>
      <c r="K89" s="477"/>
      <c r="L89" s="466"/>
      <c r="M89" s="466"/>
      <c r="N89" s="116"/>
    </row>
    <row r="90" spans="1:14" s="9" customFormat="1" x14ac:dyDescent="0.2">
      <c r="A90" s="5"/>
      <c r="B90" s="373" t="s">
        <v>378</v>
      </c>
      <c r="C90" s="172"/>
      <c r="D90" s="31"/>
      <c r="E90" s="31"/>
      <c r="F90" s="32"/>
      <c r="G90" s="6"/>
      <c r="H90" s="676"/>
      <c r="I90" s="19"/>
      <c r="J90" s="19"/>
      <c r="K90" s="167"/>
      <c r="L90" s="168"/>
      <c r="M90" s="189"/>
      <c r="N90" s="441"/>
    </row>
    <row r="91" spans="1:14" s="9" customFormat="1" ht="36" x14ac:dyDescent="0.2">
      <c r="A91" s="171" t="s">
        <v>0</v>
      </c>
      <c r="B91" s="171" t="s">
        <v>1</v>
      </c>
      <c r="C91" s="171" t="s">
        <v>128</v>
      </c>
      <c r="D91" s="206" t="s">
        <v>2</v>
      </c>
      <c r="E91" s="22" t="s">
        <v>127</v>
      </c>
      <c r="F91" s="171" t="s">
        <v>3</v>
      </c>
      <c r="G91" s="207" t="s">
        <v>4</v>
      </c>
      <c r="H91" s="55" t="s">
        <v>5</v>
      </c>
      <c r="I91" s="209" t="s">
        <v>6</v>
      </c>
      <c r="J91" s="10" t="s">
        <v>80</v>
      </c>
      <c r="K91" s="210" t="s">
        <v>7</v>
      </c>
      <c r="L91" s="208" t="s">
        <v>8</v>
      </c>
      <c r="M91" s="208" t="s">
        <v>9</v>
      </c>
      <c r="N91" s="211" t="s">
        <v>10</v>
      </c>
    </row>
    <row r="92" spans="1:14" s="9" customFormat="1" ht="84" x14ac:dyDescent="0.2">
      <c r="A92" s="345">
        <v>1</v>
      </c>
      <c r="B92" s="281" t="s">
        <v>422</v>
      </c>
      <c r="C92" s="374" t="s">
        <v>195</v>
      </c>
      <c r="D92" s="642"/>
      <c r="E92" s="267"/>
      <c r="F92" s="375" t="s">
        <v>12</v>
      </c>
      <c r="G92" s="376">
        <v>250</v>
      </c>
      <c r="H92" s="674"/>
      <c r="I92" s="347"/>
      <c r="J92" s="12">
        <f>H92*I92+H92</f>
        <v>0</v>
      </c>
      <c r="K92" s="11">
        <f>G92*H92</f>
        <v>0</v>
      </c>
      <c r="L92" s="12">
        <f>M92-K92</f>
        <v>0</v>
      </c>
      <c r="M92" s="183">
        <f>G92*J92</f>
        <v>0</v>
      </c>
      <c r="N92" s="348" t="s">
        <v>139</v>
      </c>
    </row>
    <row r="93" spans="1:14" s="9" customFormat="1" x14ac:dyDescent="0.2">
      <c r="A93" s="5"/>
      <c r="B93" s="172"/>
      <c r="C93" s="172"/>
      <c r="D93" s="31"/>
      <c r="E93" s="31"/>
      <c r="F93" s="32"/>
      <c r="G93" s="6"/>
      <c r="H93" s="159" t="s">
        <v>15</v>
      </c>
      <c r="I93" s="447"/>
      <c r="J93" s="447"/>
      <c r="K93" s="379">
        <f>SUM(K90:K92)</f>
        <v>0</v>
      </c>
      <c r="L93" s="230">
        <f>SUM(L90:L92)</f>
        <v>0</v>
      </c>
      <c r="M93" s="230">
        <f>SUM(M90:M92)</f>
        <v>0</v>
      </c>
      <c r="N93" s="441"/>
    </row>
    <row r="94" spans="1:14" s="9" customFormat="1" x14ac:dyDescent="0.2">
      <c r="A94" s="33"/>
      <c r="B94" s="173"/>
      <c r="C94" s="173"/>
      <c r="D94" s="110"/>
      <c r="E94" s="110"/>
      <c r="F94" s="111"/>
      <c r="G94" s="35"/>
      <c r="H94" s="676"/>
      <c r="I94" s="36"/>
      <c r="J94" s="36"/>
      <c r="K94" s="481"/>
      <c r="L94" s="482"/>
      <c r="M94" s="466"/>
      <c r="N94" s="116"/>
    </row>
    <row r="95" spans="1:14" s="9" customFormat="1" ht="12" x14ac:dyDescent="0.2">
      <c r="A95" s="33"/>
      <c r="B95" s="179"/>
      <c r="C95" s="179"/>
      <c r="D95" s="112"/>
      <c r="E95" s="112"/>
      <c r="F95" s="34"/>
      <c r="G95" s="35"/>
      <c r="H95" s="76"/>
      <c r="I95" s="36"/>
      <c r="J95" s="36"/>
      <c r="K95" s="478"/>
      <c r="L95" s="479"/>
      <c r="M95" s="480"/>
      <c r="N95" s="116"/>
    </row>
    <row r="96" spans="1:14" s="9" customFormat="1" ht="12" x14ac:dyDescent="0.2">
      <c r="A96" s="5"/>
      <c r="B96" s="405" t="s">
        <v>312</v>
      </c>
      <c r="C96" s="405"/>
      <c r="D96" s="406"/>
      <c r="E96" s="406"/>
      <c r="F96" s="407"/>
      <c r="G96" s="6"/>
      <c r="H96" s="311"/>
      <c r="I96" s="215"/>
      <c r="J96" s="215"/>
      <c r="K96" s="7"/>
      <c r="L96" s="8"/>
      <c r="M96" s="185"/>
      <c r="N96" s="441"/>
    </row>
    <row r="97" spans="1:14" s="9" customFormat="1" ht="36" x14ac:dyDescent="0.2">
      <c r="A97" s="171" t="s">
        <v>0</v>
      </c>
      <c r="B97" s="171" t="s">
        <v>1</v>
      </c>
      <c r="C97" s="171" t="s">
        <v>128</v>
      </c>
      <c r="D97" s="206" t="s">
        <v>2</v>
      </c>
      <c r="E97" s="22" t="s">
        <v>127</v>
      </c>
      <c r="F97" s="171" t="s">
        <v>3</v>
      </c>
      <c r="G97" s="207" t="s">
        <v>4</v>
      </c>
      <c r="H97" s="55" t="s">
        <v>5</v>
      </c>
      <c r="I97" s="209" t="s">
        <v>6</v>
      </c>
      <c r="J97" s="10" t="s">
        <v>80</v>
      </c>
      <c r="K97" s="210" t="s">
        <v>7</v>
      </c>
      <c r="L97" s="208" t="s">
        <v>8</v>
      </c>
      <c r="M97" s="208" t="s">
        <v>9</v>
      </c>
      <c r="N97" s="211" t="s">
        <v>10</v>
      </c>
    </row>
    <row r="98" spans="1:14" s="9" customFormat="1" ht="48" x14ac:dyDescent="0.2">
      <c r="A98" s="408">
        <v>1</v>
      </c>
      <c r="B98" s="223" t="s">
        <v>120</v>
      </c>
      <c r="C98" s="402"/>
      <c r="D98" s="643"/>
      <c r="E98" s="409"/>
      <c r="F98" s="382" t="s">
        <v>12</v>
      </c>
      <c r="G98" s="386">
        <v>100</v>
      </c>
      <c r="H98" s="674"/>
      <c r="I98" s="347"/>
      <c r="J98" s="12">
        <f t="shared" ref="J98:J100" si="40">H98*I98+H98</f>
        <v>0</v>
      </c>
      <c r="K98" s="11">
        <f t="shared" ref="K98:K100" si="41">G98*H98</f>
        <v>0</v>
      </c>
      <c r="L98" s="12">
        <f t="shared" ref="L98:L100" si="42">M98-K98</f>
        <v>0</v>
      </c>
      <c r="M98" s="183">
        <f t="shared" ref="M98:M100" si="43">G98*J98</f>
        <v>0</v>
      </c>
      <c r="N98" s="348" t="s">
        <v>214</v>
      </c>
    </row>
    <row r="99" spans="1:14" s="9" customFormat="1" ht="144" x14ac:dyDescent="0.2">
      <c r="A99" s="408">
        <v>2</v>
      </c>
      <c r="B99" s="240" t="s">
        <v>226</v>
      </c>
      <c r="C99" s="240" t="s">
        <v>227</v>
      </c>
      <c r="D99" s="643"/>
      <c r="E99" s="409"/>
      <c r="F99" s="382" t="s">
        <v>12</v>
      </c>
      <c r="G99" s="386">
        <v>50</v>
      </c>
      <c r="H99" s="674"/>
      <c r="I99" s="347"/>
      <c r="J99" s="12">
        <f t="shared" si="40"/>
        <v>0</v>
      </c>
      <c r="K99" s="11">
        <f t="shared" si="41"/>
        <v>0</v>
      </c>
      <c r="L99" s="12">
        <f t="shared" si="42"/>
        <v>0</v>
      </c>
      <c r="M99" s="183">
        <f t="shared" si="43"/>
        <v>0</v>
      </c>
      <c r="N99" s="348" t="s">
        <v>214</v>
      </c>
    </row>
    <row r="100" spans="1:14" s="9" customFormat="1" ht="36" x14ac:dyDescent="0.2">
      <c r="A100" s="408">
        <v>3</v>
      </c>
      <c r="B100" s="223" t="s">
        <v>93</v>
      </c>
      <c r="C100" s="402"/>
      <c r="D100" s="643"/>
      <c r="E100" s="409"/>
      <c r="F100" s="382" t="s">
        <v>12</v>
      </c>
      <c r="G100" s="386">
        <v>200</v>
      </c>
      <c r="H100" s="674"/>
      <c r="I100" s="347"/>
      <c r="J100" s="12">
        <f t="shared" si="40"/>
        <v>0</v>
      </c>
      <c r="K100" s="11">
        <f t="shared" si="41"/>
        <v>0</v>
      </c>
      <c r="L100" s="12">
        <f t="shared" si="42"/>
        <v>0</v>
      </c>
      <c r="M100" s="183">
        <f t="shared" si="43"/>
        <v>0</v>
      </c>
      <c r="N100" s="348" t="s">
        <v>214</v>
      </c>
    </row>
    <row r="101" spans="1:14" s="9" customFormat="1" x14ac:dyDescent="0.2">
      <c r="A101" s="5"/>
      <c r="B101" s="410"/>
      <c r="C101" s="410"/>
      <c r="D101" s="407"/>
      <c r="E101" s="407"/>
      <c r="F101" s="228"/>
      <c r="G101" s="6"/>
      <c r="H101" s="675" t="s">
        <v>15</v>
      </c>
      <c r="I101" s="447"/>
      <c r="J101" s="447"/>
      <c r="K101" s="451">
        <f>SUM(K98:K100)</f>
        <v>0</v>
      </c>
      <c r="L101" s="411">
        <f>SUM(L98:L100)</f>
        <v>0</v>
      </c>
      <c r="M101" s="411">
        <f>SUM(M98:M100)</f>
        <v>0</v>
      </c>
      <c r="N101" s="441"/>
    </row>
    <row r="102" spans="1:14" s="9" customFormat="1" ht="12" x14ac:dyDescent="0.2">
      <c r="A102" s="33"/>
      <c r="B102" s="179"/>
      <c r="C102" s="179"/>
      <c r="D102" s="112"/>
      <c r="E102" s="112"/>
      <c r="F102" s="34"/>
      <c r="G102" s="35"/>
      <c r="H102" s="76"/>
      <c r="I102" s="36"/>
      <c r="J102" s="36"/>
      <c r="K102" s="478"/>
      <c r="L102" s="479"/>
      <c r="M102" s="480"/>
      <c r="N102" s="116"/>
    </row>
    <row r="103" spans="1:14" s="9" customFormat="1" ht="12" x14ac:dyDescent="0.2">
      <c r="A103" s="33"/>
      <c r="B103" s="179"/>
      <c r="C103" s="179"/>
      <c r="D103" s="112"/>
      <c r="E103" s="112"/>
      <c r="F103" s="112"/>
      <c r="G103" s="35"/>
      <c r="H103" s="311"/>
      <c r="I103" s="36"/>
      <c r="J103" s="36"/>
      <c r="K103" s="36"/>
      <c r="L103" s="472"/>
      <c r="M103" s="473"/>
      <c r="N103" s="116"/>
    </row>
    <row r="104" spans="1:14" s="9" customFormat="1" ht="12" x14ac:dyDescent="0.2">
      <c r="A104" s="5"/>
      <c r="B104" s="393" t="s">
        <v>313</v>
      </c>
      <c r="C104" s="393"/>
      <c r="D104" s="394"/>
      <c r="E104" s="394"/>
      <c r="F104" s="395"/>
      <c r="G104" s="396"/>
      <c r="H104" s="311"/>
      <c r="I104" s="215"/>
      <c r="J104" s="215"/>
      <c r="K104" s="7"/>
      <c r="L104" s="8"/>
      <c r="M104" s="185"/>
      <c r="N104" s="441"/>
    </row>
    <row r="105" spans="1:14" s="16" customFormat="1" ht="36" x14ac:dyDescent="0.2">
      <c r="A105" s="171" t="s">
        <v>0</v>
      </c>
      <c r="B105" s="171" t="s">
        <v>1</v>
      </c>
      <c r="C105" s="171" t="s">
        <v>128</v>
      </c>
      <c r="D105" s="206" t="s">
        <v>2</v>
      </c>
      <c r="E105" s="22" t="s">
        <v>127</v>
      </c>
      <c r="F105" s="171" t="s">
        <v>3</v>
      </c>
      <c r="G105" s="207" t="s">
        <v>4</v>
      </c>
      <c r="H105" s="55" t="s">
        <v>5</v>
      </c>
      <c r="I105" s="209" t="s">
        <v>6</v>
      </c>
      <c r="J105" s="10" t="s">
        <v>80</v>
      </c>
      <c r="K105" s="210" t="s">
        <v>7</v>
      </c>
      <c r="L105" s="208" t="s">
        <v>8</v>
      </c>
      <c r="M105" s="208" t="s">
        <v>9</v>
      </c>
      <c r="N105" s="211" t="s">
        <v>10</v>
      </c>
    </row>
    <row r="106" spans="1:14" s="9" customFormat="1" ht="22.5" customHeight="1" x14ac:dyDescent="0.2">
      <c r="A106" s="401">
        <v>1</v>
      </c>
      <c r="B106" s="240" t="s">
        <v>28</v>
      </c>
      <c r="C106" s="240"/>
      <c r="D106" s="650"/>
      <c r="E106" s="403"/>
      <c r="F106" s="401" t="s">
        <v>12</v>
      </c>
      <c r="G106" s="386">
        <v>10</v>
      </c>
      <c r="H106" s="677"/>
      <c r="I106" s="29"/>
      <c r="J106" s="12">
        <f t="shared" ref="J106:J110" si="44">H106*I106+H106</f>
        <v>0</v>
      </c>
      <c r="K106" s="11">
        <f t="shared" ref="K106:K110" si="45">G106*H106</f>
        <v>0</v>
      </c>
      <c r="L106" s="12">
        <f t="shared" ref="L106:L110" si="46">M106-K106</f>
        <v>0</v>
      </c>
      <c r="M106" s="183">
        <f t="shared" ref="M106:M110" si="47">G106*J106</f>
        <v>0</v>
      </c>
      <c r="N106" s="629" t="s">
        <v>214</v>
      </c>
    </row>
    <row r="107" spans="1:14" s="9" customFormat="1" ht="22.5" customHeight="1" x14ac:dyDescent="0.2">
      <c r="A107" s="401">
        <v>2</v>
      </c>
      <c r="B107" s="240" t="s">
        <v>29</v>
      </c>
      <c r="C107" s="240"/>
      <c r="D107" s="650"/>
      <c r="E107" s="403"/>
      <c r="F107" s="401" t="s">
        <v>12</v>
      </c>
      <c r="G107" s="386">
        <v>10</v>
      </c>
      <c r="H107" s="677"/>
      <c r="I107" s="29"/>
      <c r="J107" s="12">
        <f t="shared" si="44"/>
        <v>0</v>
      </c>
      <c r="K107" s="11">
        <f t="shared" si="45"/>
        <v>0</v>
      </c>
      <c r="L107" s="12">
        <f t="shared" si="46"/>
        <v>0</v>
      </c>
      <c r="M107" s="183">
        <f t="shared" si="47"/>
        <v>0</v>
      </c>
      <c r="N107" s="453" t="s">
        <v>214</v>
      </c>
    </row>
    <row r="108" spans="1:14" s="9" customFormat="1" ht="22.5" customHeight="1" x14ac:dyDescent="0.2">
      <c r="A108" s="401">
        <v>3</v>
      </c>
      <c r="B108" s="240" t="s">
        <v>27</v>
      </c>
      <c r="C108" s="240"/>
      <c r="D108" s="650"/>
      <c r="E108" s="403"/>
      <c r="F108" s="401" t="s">
        <v>12</v>
      </c>
      <c r="G108" s="386">
        <v>10</v>
      </c>
      <c r="H108" s="677"/>
      <c r="I108" s="29"/>
      <c r="J108" s="12">
        <f t="shared" si="44"/>
        <v>0</v>
      </c>
      <c r="K108" s="11">
        <f t="shared" si="45"/>
        <v>0</v>
      </c>
      <c r="L108" s="12">
        <f t="shared" si="46"/>
        <v>0</v>
      </c>
      <c r="M108" s="183">
        <f t="shared" si="47"/>
        <v>0</v>
      </c>
      <c r="N108" s="629" t="s">
        <v>214</v>
      </c>
    </row>
    <row r="109" spans="1:14" s="9" customFormat="1" ht="60" x14ac:dyDescent="0.2">
      <c r="A109" s="401">
        <v>4</v>
      </c>
      <c r="B109" s="240" t="s">
        <v>221</v>
      </c>
      <c r="C109" s="240" t="s">
        <v>222</v>
      </c>
      <c r="D109" s="650"/>
      <c r="E109" s="403"/>
      <c r="F109" s="401" t="s">
        <v>12</v>
      </c>
      <c r="G109" s="386">
        <v>20</v>
      </c>
      <c r="H109" s="677"/>
      <c r="I109" s="29"/>
      <c r="J109" s="12">
        <f t="shared" si="44"/>
        <v>0</v>
      </c>
      <c r="K109" s="11">
        <f t="shared" si="45"/>
        <v>0</v>
      </c>
      <c r="L109" s="12">
        <f t="shared" si="46"/>
        <v>0</v>
      </c>
      <c r="M109" s="183">
        <f t="shared" si="47"/>
        <v>0</v>
      </c>
      <c r="N109" s="453" t="s">
        <v>214</v>
      </c>
    </row>
    <row r="110" spans="1:14" s="9" customFormat="1" ht="22.5" customHeight="1" x14ac:dyDescent="0.2">
      <c r="A110" s="401">
        <v>5</v>
      </c>
      <c r="B110" s="240" t="s">
        <v>223</v>
      </c>
      <c r="C110" s="240" t="s">
        <v>224</v>
      </c>
      <c r="D110" s="650"/>
      <c r="E110" s="403"/>
      <c r="F110" s="401" t="s">
        <v>12</v>
      </c>
      <c r="G110" s="386">
        <v>40</v>
      </c>
      <c r="H110" s="677"/>
      <c r="I110" s="29"/>
      <c r="J110" s="12">
        <f t="shared" si="44"/>
        <v>0</v>
      </c>
      <c r="K110" s="11">
        <f t="shared" si="45"/>
        <v>0</v>
      </c>
      <c r="L110" s="12">
        <f t="shared" si="46"/>
        <v>0</v>
      </c>
      <c r="M110" s="183">
        <f t="shared" si="47"/>
        <v>0</v>
      </c>
      <c r="N110" s="629" t="s">
        <v>214</v>
      </c>
    </row>
    <row r="111" spans="1:14" s="9" customFormat="1" x14ac:dyDescent="0.2">
      <c r="A111" s="5"/>
      <c r="B111" s="404"/>
      <c r="C111" s="404"/>
      <c r="D111" s="214"/>
      <c r="E111" s="214"/>
      <c r="F111" s="228"/>
      <c r="G111" s="6"/>
      <c r="H111" s="159" t="s">
        <v>15</v>
      </c>
      <c r="I111" s="447"/>
      <c r="J111" s="447"/>
      <c r="K111" s="379">
        <f>SUM(K106:K110)</f>
        <v>0</v>
      </c>
      <c r="L111" s="230">
        <f>SUM(L106:L110)</f>
        <v>0</v>
      </c>
      <c r="M111" s="230">
        <f>SUM(M106:M110)</f>
        <v>0</v>
      </c>
      <c r="N111" s="453"/>
    </row>
    <row r="112" spans="1:14" s="9" customFormat="1" ht="12" x14ac:dyDescent="0.2">
      <c r="A112" s="33"/>
      <c r="B112" s="174"/>
      <c r="C112" s="174"/>
      <c r="D112" s="96"/>
      <c r="E112" s="96"/>
      <c r="F112" s="34"/>
      <c r="G112" s="35"/>
      <c r="H112" s="76"/>
      <c r="I112" s="36"/>
      <c r="J112" s="36"/>
      <c r="K112" s="478"/>
      <c r="L112" s="479"/>
      <c r="M112" s="480"/>
      <c r="N112" s="116"/>
    </row>
    <row r="113" spans="1:14" s="9" customFormat="1" ht="12" x14ac:dyDescent="0.2">
      <c r="A113" s="33"/>
      <c r="B113" s="174"/>
      <c r="C113" s="174"/>
      <c r="D113" s="96"/>
      <c r="E113" s="96"/>
      <c r="F113" s="34"/>
      <c r="G113" s="35"/>
      <c r="H113" s="76"/>
      <c r="I113" s="36"/>
      <c r="J113" s="36"/>
      <c r="K113" s="478"/>
      <c r="L113" s="479"/>
      <c r="M113" s="480"/>
      <c r="N113" s="116"/>
    </row>
    <row r="114" spans="1:14" s="9" customFormat="1" ht="12" x14ac:dyDescent="0.2">
      <c r="A114" s="5"/>
      <c r="B114" s="393" t="s">
        <v>314</v>
      </c>
      <c r="C114" s="393"/>
      <c r="D114" s="394"/>
      <c r="E114" s="394"/>
      <c r="F114" s="395"/>
      <c r="G114" s="396"/>
      <c r="H114" s="311"/>
      <c r="I114" s="215"/>
      <c r="J114" s="215"/>
      <c r="K114" s="7"/>
      <c r="L114" s="8"/>
      <c r="M114" s="185"/>
      <c r="N114" s="441"/>
    </row>
    <row r="115" spans="1:14" s="9" customFormat="1" ht="36" x14ac:dyDescent="0.2">
      <c r="A115" s="171" t="s">
        <v>0</v>
      </c>
      <c r="B115" s="171" t="s">
        <v>1</v>
      </c>
      <c r="C115" s="171" t="s">
        <v>128</v>
      </c>
      <c r="D115" s="206" t="s">
        <v>2</v>
      </c>
      <c r="E115" s="22" t="s">
        <v>127</v>
      </c>
      <c r="F115" s="171" t="s">
        <v>3</v>
      </c>
      <c r="G115" s="207" t="s">
        <v>4</v>
      </c>
      <c r="H115" s="55" t="s">
        <v>5</v>
      </c>
      <c r="I115" s="209" t="s">
        <v>6</v>
      </c>
      <c r="J115" s="10" t="s">
        <v>80</v>
      </c>
      <c r="K115" s="210" t="s">
        <v>7</v>
      </c>
      <c r="L115" s="208" t="s">
        <v>8</v>
      </c>
      <c r="M115" s="208" t="s">
        <v>9</v>
      </c>
      <c r="N115" s="211" t="s">
        <v>10</v>
      </c>
    </row>
    <row r="116" spans="1:14" s="9" customFormat="1" ht="84" x14ac:dyDescent="0.2">
      <c r="A116" s="397" t="s">
        <v>11</v>
      </c>
      <c r="B116" s="398" t="s">
        <v>333</v>
      </c>
      <c r="C116" s="461" t="s">
        <v>225</v>
      </c>
      <c r="D116" s="484"/>
      <c r="E116" s="399"/>
      <c r="F116" s="397" t="s">
        <v>12</v>
      </c>
      <c r="G116" s="400">
        <v>300</v>
      </c>
      <c r="H116" s="690"/>
      <c r="I116" s="29"/>
      <c r="J116" s="12">
        <f t="shared" ref="J116:J117" si="48">H116*I116+H116</f>
        <v>0</v>
      </c>
      <c r="K116" s="11">
        <f t="shared" ref="K116:K117" si="49">G116*H116</f>
        <v>0</v>
      </c>
      <c r="L116" s="12">
        <f t="shared" ref="L116:L117" si="50">M116-K116</f>
        <v>0</v>
      </c>
      <c r="M116" s="183">
        <f t="shared" ref="M116:M117" si="51">G116*J116</f>
        <v>0</v>
      </c>
      <c r="N116" s="453" t="s">
        <v>139</v>
      </c>
    </row>
    <row r="117" spans="1:14" s="9" customFormat="1" ht="60" x14ac:dyDescent="0.2">
      <c r="A117" s="401" t="s">
        <v>13</v>
      </c>
      <c r="B117" s="402" t="s">
        <v>334</v>
      </c>
      <c r="C117" s="223" t="s">
        <v>335</v>
      </c>
      <c r="D117" s="483"/>
      <c r="E117" s="403"/>
      <c r="F117" s="401" t="s">
        <v>12</v>
      </c>
      <c r="G117" s="386">
        <v>30</v>
      </c>
      <c r="H117" s="674"/>
      <c r="I117" s="347"/>
      <c r="J117" s="12">
        <f t="shared" si="48"/>
        <v>0</v>
      </c>
      <c r="K117" s="11">
        <f t="shared" si="49"/>
        <v>0</v>
      </c>
      <c r="L117" s="12">
        <f t="shared" si="50"/>
        <v>0</v>
      </c>
      <c r="M117" s="183">
        <f t="shared" si="51"/>
        <v>0</v>
      </c>
      <c r="N117" s="453" t="s">
        <v>214</v>
      </c>
    </row>
    <row r="118" spans="1:14" s="9" customFormat="1" x14ac:dyDescent="0.2">
      <c r="A118" s="5"/>
      <c r="B118" s="404"/>
      <c r="C118" s="404"/>
      <c r="D118" s="214"/>
      <c r="E118" s="214"/>
      <c r="F118" s="228"/>
      <c r="G118" s="6"/>
      <c r="H118" s="159" t="s">
        <v>15</v>
      </c>
      <c r="I118" s="447"/>
      <c r="J118" s="447"/>
      <c r="K118" s="379">
        <f>SUM(K116:K117)</f>
        <v>0</v>
      </c>
      <c r="L118" s="230">
        <f>SUM(L116:L117)</f>
        <v>0</v>
      </c>
      <c r="M118" s="230">
        <f>SUM(M116:M117)</f>
        <v>0</v>
      </c>
      <c r="N118" s="453"/>
    </row>
    <row r="119" spans="1:14" s="9" customFormat="1" ht="12" x14ac:dyDescent="0.2">
      <c r="A119" s="33"/>
      <c r="B119" s="485"/>
      <c r="C119" s="485"/>
      <c r="D119" s="34"/>
      <c r="E119" s="34"/>
      <c r="F119" s="34"/>
      <c r="G119" s="474"/>
      <c r="H119" s="164"/>
      <c r="I119" s="36"/>
      <c r="J119" s="36"/>
      <c r="K119" s="36"/>
      <c r="L119" s="472"/>
      <c r="M119" s="473"/>
      <c r="N119" s="116"/>
    </row>
    <row r="120" spans="1:14" x14ac:dyDescent="0.2">
      <c r="A120" s="87"/>
      <c r="B120" s="98"/>
      <c r="C120" s="98"/>
      <c r="D120" s="87"/>
      <c r="E120" s="87"/>
      <c r="F120" s="87"/>
      <c r="G120" s="94"/>
      <c r="H120" s="163"/>
      <c r="I120" s="87"/>
      <c r="J120" s="95"/>
      <c r="K120" s="95"/>
      <c r="L120" s="95"/>
      <c r="M120" s="462"/>
      <c r="N120" s="463"/>
    </row>
    <row r="121" spans="1:14" s="38" customFormat="1" x14ac:dyDescent="0.2">
      <c r="A121" s="268"/>
      <c r="B121" s="269" t="s">
        <v>315</v>
      </c>
      <c r="C121" s="269"/>
      <c r="D121" s="37"/>
      <c r="E121" s="37"/>
      <c r="F121" s="37"/>
      <c r="G121" s="270"/>
      <c r="H121" s="54"/>
      <c r="I121" s="271"/>
      <c r="J121" s="43"/>
      <c r="K121" s="272"/>
      <c r="L121" s="273"/>
      <c r="M121" s="185"/>
      <c r="N121" s="351"/>
    </row>
    <row r="122" spans="1:14" s="37" customFormat="1" ht="36" x14ac:dyDescent="0.2">
      <c r="A122" s="171" t="s">
        <v>0</v>
      </c>
      <c r="B122" s="171" t="s">
        <v>1</v>
      </c>
      <c r="C122" s="171" t="s">
        <v>128</v>
      </c>
      <c r="D122" s="206" t="s">
        <v>2</v>
      </c>
      <c r="E122" s="22" t="s">
        <v>127</v>
      </c>
      <c r="F122" s="171" t="s">
        <v>3</v>
      </c>
      <c r="G122" s="207" t="s">
        <v>4</v>
      </c>
      <c r="H122" s="55" t="s">
        <v>5</v>
      </c>
      <c r="I122" s="209" t="s">
        <v>6</v>
      </c>
      <c r="J122" s="10" t="s">
        <v>80</v>
      </c>
      <c r="K122" s="210" t="s">
        <v>7</v>
      </c>
      <c r="L122" s="208" t="s">
        <v>8</v>
      </c>
      <c r="M122" s="208" t="s">
        <v>9</v>
      </c>
      <c r="N122" s="211" t="s">
        <v>10</v>
      </c>
    </row>
    <row r="123" spans="1:14" s="39" customFormat="1" ht="77.25" customHeight="1" x14ac:dyDescent="0.2">
      <c r="A123" s="274">
        <v>1</v>
      </c>
      <c r="B123" s="233" t="s">
        <v>294</v>
      </c>
      <c r="C123" s="233" t="s">
        <v>235</v>
      </c>
      <c r="D123" s="653"/>
      <c r="E123" s="453"/>
      <c r="F123" s="453" t="s">
        <v>12</v>
      </c>
      <c r="G123" s="378">
        <v>600</v>
      </c>
      <c r="H123" s="159"/>
      <c r="I123" s="225"/>
      <c r="J123" s="12">
        <f t="shared" ref="J123:J140" si="52">H123*I123+H123</f>
        <v>0</v>
      </c>
      <c r="K123" s="11">
        <f t="shared" ref="K123:K140" si="53">G123*H123</f>
        <v>0</v>
      </c>
      <c r="L123" s="12">
        <f t="shared" ref="L123:L140" si="54">M123-K123</f>
        <v>0</v>
      </c>
      <c r="M123" s="183">
        <f t="shared" ref="M123:M140" si="55">G123*J123</f>
        <v>0</v>
      </c>
      <c r="N123" s="452" t="s">
        <v>129</v>
      </c>
    </row>
    <row r="124" spans="1:14" s="39" customFormat="1" ht="54.75" customHeight="1" x14ac:dyDescent="0.2">
      <c r="A124" s="274">
        <v>2</v>
      </c>
      <c r="B124" s="233" t="s">
        <v>295</v>
      </c>
      <c r="C124" s="233" t="s">
        <v>235</v>
      </c>
      <c r="D124" s="653"/>
      <c r="E124" s="453"/>
      <c r="F124" s="453" t="s">
        <v>12</v>
      </c>
      <c r="G124" s="378">
        <v>1500</v>
      </c>
      <c r="H124" s="159"/>
      <c r="I124" s="225"/>
      <c r="J124" s="12">
        <f t="shared" si="52"/>
        <v>0</v>
      </c>
      <c r="K124" s="11">
        <f t="shared" si="53"/>
        <v>0</v>
      </c>
      <c r="L124" s="12">
        <f t="shared" si="54"/>
        <v>0</v>
      </c>
      <c r="M124" s="183">
        <f t="shared" si="55"/>
        <v>0</v>
      </c>
      <c r="N124" s="452" t="s">
        <v>129</v>
      </c>
    </row>
    <row r="125" spans="1:14" s="39" customFormat="1" ht="54" customHeight="1" x14ac:dyDescent="0.2">
      <c r="A125" s="274">
        <v>3</v>
      </c>
      <c r="B125" s="233" t="s">
        <v>296</v>
      </c>
      <c r="C125" s="233" t="s">
        <v>235</v>
      </c>
      <c r="D125" s="653"/>
      <c r="E125" s="453"/>
      <c r="F125" s="453" t="s">
        <v>12</v>
      </c>
      <c r="G125" s="378">
        <v>300</v>
      </c>
      <c r="H125" s="159"/>
      <c r="I125" s="225"/>
      <c r="J125" s="12">
        <f t="shared" si="52"/>
        <v>0</v>
      </c>
      <c r="K125" s="11">
        <f t="shared" si="53"/>
        <v>0</v>
      </c>
      <c r="L125" s="12">
        <f t="shared" si="54"/>
        <v>0</v>
      </c>
      <c r="M125" s="183">
        <f t="shared" si="55"/>
        <v>0</v>
      </c>
      <c r="N125" s="452" t="s">
        <v>129</v>
      </c>
    </row>
    <row r="126" spans="1:14" s="39" customFormat="1" ht="12" x14ac:dyDescent="0.2">
      <c r="A126" s="274">
        <v>4</v>
      </c>
      <c r="B126" s="233" t="s">
        <v>254</v>
      </c>
      <c r="C126" s="233"/>
      <c r="D126" s="653"/>
      <c r="E126" s="453"/>
      <c r="F126" s="453" t="s">
        <v>20</v>
      </c>
      <c r="G126" s="378">
        <v>200</v>
      </c>
      <c r="H126" s="159"/>
      <c r="I126" s="225"/>
      <c r="J126" s="12">
        <f t="shared" si="52"/>
        <v>0</v>
      </c>
      <c r="K126" s="11">
        <f t="shared" si="53"/>
        <v>0</v>
      </c>
      <c r="L126" s="12">
        <f t="shared" si="54"/>
        <v>0</v>
      </c>
      <c r="M126" s="183">
        <f t="shared" si="55"/>
        <v>0</v>
      </c>
      <c r="N126" s="452" t="s">
        <v>214</v>
      </c>
    </row>
    <row r="127" spans="1:14" s="39" customFormat="1" ht="60" x14ac:dyDescent="0.2">
      <c r="A127" s="274">
        <v>5</v>
      </c>
      <c r="B127" s="233" t="s">
        <v>261</v>
      </c>
      <c r="C127" s="233"/>
      <c r="D127" s="653"/>
      <c r="E127" s="453"/>
      <c r="F127" s="453" t="s">
        <v>20</v>
      </c>
      <c r="G127" s="378">
        <v>250</v>
      </c>
      <c r="H127" s="159"/>
      <c r="I127" s="225"/>
      <c r="J127" s="12">
        <f t="shared" si="52"/>
        <v>0</v>
      </c>
      <c r="K127" s="11">
        <f t="shared" si="53"/>
        <v>0</v>
      </c>
      <c r="L127" s="12">
        <f t="shared" si="54"/>
        <v>0</v>
      </c>
      <c r="M127" s="183">
        <f t="shared" si="55"/>
        <v>0</v>
      </c>
      <c r="N127" s="452" t="s">
        <v>214</v>
      </c>
    </row>
    <row r="128" spans="1:14" s="39" customFormat="1" ht="12" x14ac:dyDescent="0.2">
      <c r="A128" s="274">
        <v>6</v>
      </c>
      <c r="B128" s="233" t="s">
        <v>35</v>
      </c>
      <c r="C128" s="710" t="s">
        <v>169</v>
      </c>
      <c r="D128" s="653"/>
      <c r="E128" s="453"/>
      <c r="F128" s="453" t="s">
        <v>20</v>
      </c>
      <c r="G128" s="378">
        <v>100</v>
      </c>
      <c r="H128" s="159"/>
      <c r="I128" s="225"/>
      <c r="J128" s="12">
        <f t="shared" si="52"/>
        <v>0</v>
      </c>
      <c r="K128" s="11">
        <f t="shared" si="53"/>
        <v>0</v>
      </c>
      <c r="L128" s="12">
        <f t="shared" si="54"/>
        <v>0</v>
      </c>
      <c r="M128" s="183">
        <f t="shared" si="55"/>
        <v>0</v>
      </c>
      <c r="N128" s="452" t="s">
        <v>236</v>
      </c>
    </row>
    <row r="129" spans="1:14" s="39" customFormat="1" ht="12" x14ac:dyDescent="0.2">
      <c r="A129" s="274">
        <v>7</v>
      </c>
      <c r="B129" s="233" t="s">
        <v>351</v>
      </c>
      <c r="C129" s="711"/>
      <c r="D129" s="653"/>
      <c r="E129" s="453"/>
      <c r="F129" s="453" t="s">
        <v>20</v>
      </c>
      <c r="G129" s="378">
        <v>25</v>
      </c>
      <c r="H129" s="159"/>
      <c r="I129" s="225"/>
      <c r="J129" s="12">
        <f t="shared" si="52"/>
        <v>0</v>
      </c>
      <c r="K129" s="11">
        <f t="shared" si="53"/>
        <v>0</v>
      </c>
      <c r="L129" s="12">
        <f t="shared" si="54"/>
        <v>0</v>
      </c>
      <c r="M129" s="183">
        <f t="shared" si="55"/>
        <v>0</v>
      </c>
      <c r="N129" s="452" t="s">
        <v>214</v>
      </c>
    </row>
    <row r="130" spans="1:14" s="39" customFormat="1" ht="12" x14ac:dyDescent="0.2">
      <c r="A130" s="274">
        <v>8</v>
      </c>
      <c r="B130" s="233" t="s">
        <v>354</v>
      </c>
      <c r="C130" s="711"/>
      <c r="D130" s="653"/>
      <c r="E130" s="453"/>
      <c r="F130" s="453" t="s">
        <v>31</v>
      </c>
      <c r="G130" s="378">
        <v>300</v>
      </c>
      <c r="H130" s="159"/>
      <c r="I130" s="225"/>
      <c r="J130" s="12">
        <f t="shared" si="52"/>
        <v>0</v>
      </c>
      <c r="K130" s="11">
        <f t="shared" si="53"/>
        <v>0</v>
      </c>
      <c r="L130" s="12">
        <f t="shared" si="54"/>
        <v>0</v>
      </c>
      <c r="M130" s="183">
        <f t="shared" si="55"/>
        <v>0</v>
      </c>
      <c r="N130" s="452" t="s">
        <v>214</v>
      </c>
    </row>
    <row r="131" spans="1:14" s="39" customFormat="1" ht="12" x14ac:dyDescent="0.2">
      <c r="A131" s="274">
        <v>9</v>
      </c>
      <c r="B131" s="233" t="s">
        <v>36</v>
      </c>
      <c r="C131" s="711"/>
      <c r="D131" s="653"/>
      <c r="E131" s="453"/>
      <c r="F131" s="453" t="s">
        <v>20</v>
      </c>
      <c r="G131" s="378">
        <v>10</v>
      </c>
      <c r="H131" s="159"/>
      <c r="I131" s="225"/>
      <c r="J131" s="12">
        <f t="shared" si="52"/>
        <v>0</v>
      </c>
      <c r="K131" s="11">
        <f t="shared" si="53"/>
        <v>0</v>
      </c>
      <c r="L131" s="12">
        <f t="shared" si="54"/>
        <v>0</v>
      </c>
      <c r="M131" s="183">
        <f t="shared" si="55"/>
        <v>0</v>
      </c>
      <c r="N131" s="452" t="s">
        <v>214</v>
      </c>
    </row>
    <row r="132" spans="1:14" s="39" customFormat="1" ht="12" x14ac:dyDescent="0.2">
      <c r="A132" s="274">
        <v>10</v>
      </c>
      <c r="B132" s="233" t="s">
        <v>37</v>
      </c>
      <c r="C132" s="711"/>
      <c r="D132" s="653"/>
      <c r="E132" s="453"/>
      <c r="F132" s="453" t="s">
        <v>31</v>
      </c>
      <c r="G132" s="378">
        <v>1000</v>
      </c>
      <c r="H132" s="159"/>
      <c r="I132" s="225"/>
      <c r="J132" s="12">
        <f t="shared" si="52"/>
        <v>0</v>
      </c>
      <c r="K132" s="11">
        <f t="shared" si="53"/>
        <v>0</v>
      </c>
      <c r="L132" s="12">
        <f t="shared" si="54"/>
        <v>0</v>
      </c>
      <c r="M132" s="183">
        <f t="shared" si="55"/>
        <v>0</v>
      </c>
      <c r="N132" s="452" t="s">
        <v>236</v>
      </c>
    </row>
    <row r="133" spans="1:14" s="39" customFormat="1" ht="12" x14ac:dyDescent="0.2">
      <c r="A133" s="274">
        <v>11</v>
      </c>
      <c r="B133" s="233" t="s">
        <v>38</v>
      </c>
      <c r="C133" s="711"/>
      <c r="D133" s="653"/>
      <c r="E133" s="453"/>
      <c r="F133" s="453" t="s">
        <v>31</v>
      </c>
      <c r="G133" s="378">
        <v>1000</v>
      </c>
      <c r="H133" s="159"/>
      <c r="I133" s="225"/>
      <c r="J133" s="12">
        <f t="shared" si="52"/>
        <v>0</v>
      </c>
      <c r="K133" s="11">
        <f t="shared" si="53"/>
        <v>0</v>
      </c>
      <c r="L133" s="12">
        <f t="shared" si="54"/>
        <v>0</v>
      </c>
      <c r="M133" s="183">
        <f t="shared" si="55"/>
        <v>0</v>
      </c>
      <c r="N133" s="452" t="s">
        <v>236</v>
      </c>
    </row>
    <row r="134" spans="1:14" s="39" customFormat="1" ht="12" x14ac:dyDescent="0.2">
      <c r="A134" s="274">
        <v>12</v>
      </c>
      <c r="B134" s="233" t="s">
        <v>70</v>
      </c>
      <c r="C134" s="711"/>
      <c r="D134" s="653"/>
      <c r="E134" s="453"/>
      <c r="F134" s="453" t="s">
        <v>31</v>
      </c>
      <c r="G134" s="378">
        <v>400</v>
      </c>
      <c r="H134" s="159"/>
      <c r="I134" s="225"/>
      <c r="J134" s="12">
        <f t="shared" si="52"/>
        <v>0</v>
      </c>
      <c r="K134" s="11">
        <f t="shared" si="53"/>
        <v>0</v>
      </c>
      <c r="L134" s="12">
        <f t="shared" si="54"/>
        <v>0</v>
      </c>
      <c r="M134" s="183">
        <f t="shared" si="55"/>
        <v>0</v>
      </c>
      <c r="N134" s="452" t="s">
        <v>236</v>
      </c>
    </row>
    <row r="135" spans="1:14" s="39" customFormat="1" ht="12" x14ac:dyDescent="0.2">
      <c r="A135" s="274">
        <v>13</v>
      </c>
      <c r="B135" s="233" t="s">
        <v>71</v>
      </c>
      <c r="C135" s="712"/>
      <c r="D135" s="653"/>
      <c r="E135" s="453"/>
      <c r="F135" s="453" t="s">
        <v>31</v>
      </c>
      <c r="G135" s="378">
        <v>500</v>
      </c>
      <c r="H135" s="159"/>
      <c r="I135" s="225"/>
      <c r="J135" s="12">
        <f t="shared" si="52"/>
        <v>0</v>
      </c>
      <c r="K135" s="11">
        <f t="shared" si="53"/>
        <v>0</v>
      </c>
      <c r="L135" s="12">
        <f t="shared" si="54"/>
        <v>0</v>
      </c>
      <c r="M135" s="183">
        <f t="shared" si="55"/>
        <v>0</v>
      </c>
      <c r="N135" s="452" t="s">
        <v>236</v>
      </c>
    </row>
    <row r="136" spans="1:14" s="39" customFormat="1" ht="12" x14ac:dyDescent="0.2">
      <c r="A136" s="274">
        <v>14</v>
      </c>
      <c r="B136" s="233" t="s">
        <v>72</v>
      </c>
      <c r="C136" s="233"/>
      <c r="D136" s="653"/>
      <c r="E136" s="453"/>
      <c r="F136" s="453" t="s">
        <v>20</v>
      </c>
      <c r="G136" s="378">
        <v>200</v>
      </c>
      <c r="H136" s="159"/>
      <c r="I136" s="225"/>
      <c r="J136" s="12">
        <f t="shared" si="52"/>
        <v>0</v>
      </c>
      <c r="K136" s="11">
        <f t="shared" si="53"/>
        <v>0</v>
      </c>
      <c r="L136" s="12">
        <f t="shared" si="54"/>
        <v>0</v>
      </c>
      <c r="M136" s="183">
        <f t="shared" si="55"/>
        <v>0</v>
      </c>
      <c r="N136" s="452" t="s">
        <v>214</v>
      </c>
    </row>
    <row r="137" spans="1:14" s="39" customFormat="1" ht="12" x14ac:dyDescent="0.2">
      <c r="A137" s="274">
        <v>15</v>
      </c>
      <c r="B137" s="233" t="s">
        <v>73</v>
      </c>
      <c r="C137" s="233"/>
      <c r="D137" s="653"/>
      <c r="E137" s="453"/>
      <c r="F137" s="453" t="s">
        <v>20</v>
      </c>
      <c r="G137" s="378">
        <v>150</v>
      </c>
      <c r="H137" s="159"/>
      <c r="I137" s="225"/>
      <c r="J137" s="12">
        <f t="shared" si="52"/>
        <v>0</v>
      </c>
      <c r="K137" s="11">
        <f t="shared" si="53"/>
        <v>0</v>
      </c>
      <c r="L137" s="12">
        <f t="shared" si="54"/>
        <v>0</v>
      </c>
      <c r="M137" s="183">
        <f t="shared" si="55"/>
        <v>0</v>
      </c>
      <c r="N137" s="452" t="s">
        <v>214</v>
      </c>
    </row>
    <row r="138" spans="1:14" s="39" customFormat="1" ht="72" x14ac:dyDescent="0.2">
      <c r="A138" s="274">
        <v>16</v>
      </c>
      <c r="B138" s="233" t="s">
        <v>338</v>
      </c>
      <c r="C138" s="233"/>
      <c r="D138" s="653"/>
      <c r="E138" s="453" t="s">
        <v>336</v>
      </c>
      <c r="F138" s="453" t="s">
        <v>20</v>
      </c>
      <c r="G138" s="378">
        <v>250</v>
      </c>
      <c r="H138" s="159"/>
      <c r="I138" s="225"/>
      <c r="J138" s="12">
        <f t="shared" si="52"/>
        <v>0</v>
      </c>
      <c r="K138" s="11">
        <f t="shared" si="53"/>
        <v>0</v>
      </c>
      <c r="L138" s="12">
        <f t="shared" si="54"/>
        <v>0</v>
      </c>
      <c r="M138" s="183">
        <f t="shared" si="55"/>
        <v>0</v>
      </c>
      <c r="N138" s="452" t="s">
        <v>214</v>
      </c>
    </row>
    <row r="139" spans="1:14" s="39" customFormat="1" ht="48" x14ac:dyDescent="0.2">
      <c r="A139" s="274">
        <v>17</v>
      </c>
      <c r="B139" s="233" t="s">
        <v>339</v>
      </c>
      <c r="C139" s="233"/>
      <c r="D139" s="653"/>
      <c r="E139" s="453"/>
      <c r="F139" s="453" t="s">
        <v>31</v>
      </c>
      <c r="G139" s="378">
        <v>100</v>
      </c>
      <c r="H139" s="159"/>
      <c r="I139" s="225"/>
      <c r="J139" s="12">
        <f t="shared" si="52"/>
        <v>0</v>
      </c>
      <c r="K139" s="11">
        <f t="shared" si="53"/>
        <v>0</v>
      </c>
      <c r="L139" s="12">
        <f t="shared" si="54"/>
        <v>0</v>
      </c>
      <c r="M139" s="183">
        <f t="shared" si="55"/>
        <v>0</v>
      </c>
      <c r="N139" s="452" t="s">
        <v>214</v>
      </c>
    </row>
    <row r="140" spans="1:14" s="39" customFormat="1" ht="12" x14ac:dyDescent="0.2">
      <c r="A140" s="274">
        <v>18</v>
      </c>
      <c r="B140" s="233" t="s">
        <v>115</v>
      </c>
      <c r="C140" s="233"/>
      <c r="D140" s="653"/>
      <c r="E140" s="453"/>
      <c r="F140" s="453" t="s">
        <v>12</v>
      </c>
      <c r="G140" s="378">
        <v>300</v>
      </c>
      <c r="H140" s="159"/>
      <c r="I140" s="225"/>
      <c r="J140" s="12">
        <f t="shared" si="52"/>
        <v>0</v>
      </c>
      <c r="K140" s="11">
        <f t="shared" si="53"/>
        <v>0</v>
      </c>
      <c r="L140" s="12">
        <f t="shared" si="54"/>
        <v>0</v>
      </c>
      <c r="M140" s="183">
        <f t="shared" si="55"/>
        <v>0</v>
      </c>
      <c r="N140" s="452" t="s">
        <v>214</v>
      </c>
    </row>
    <row r="141" spans="1:14" s="39" customFormat="1" x14ac:dyDescent="0.2">
      <c r="B141" s="41"/>
      <c r="C141" s="41"/>
      <c r="D141" s="441"/>
      <c r="E141" s="441"/>
      <c r="F141" s="441"/>
      <c r="G141" s="91"/>
      <c r="H141" s="324" t="s">
        <v>15</v>
      </c>
      <c r="I141" s="249"/>
      <c r="J141" s="446"/>
      <c r="K141" s="412">
        <f>SUM(K123:K140)</f>
        <v>0</v>
      </c>
      <c r="L141" s="412">
        <f>SUM(L123:L140)</f>
        <v>0</v>
      </c>
      <c r="M141" s="412">
        <f>SUM(M123:M140)</f>
        <v>0</v>
      </c>
      <c r="N141" s="156"/>
    </row>
    <row r="142" spans="1:14" s="39" customFormat="1" x14ac:dyDescent="0.2">
      <c r="A142" s="114"/>
      <c r="B142" s="115"/>
      <c r="C142" s="115"/>
      <c r="D142" s="116"/>
      <c r="E142" s="116"/>
      <c r="F142" s="116"/>
      <c r="G142" s="486"/>
      <c r="H142" s="54"/>
      <c r="I142" s="99"/>
      <c r="J142" s="101"/>
      <c r="K142" s="487"/>
      <c r="L142" s="487"/>
      <c r="M142" s="488"/>
      <c r="N142" s="355"/>
    </row>
    <row r="143" spans="1:14" s="39" customFormat="1" ht="12" x14ac:dyDescent="0.2">
      <c r="A143" s="434"/>
      <c r="B143" s="416" t="s">
        <v>316</v>
      </c>
      <c r="C143" s="416"/>
      <c r="D143" s="417"/>
      <c r="E143" s="417"/>
      <c r="F143" s="418"/>
      <c r="G143" s="419"/>
      <c r="H143" s="54"/>
      <c r="I143" s="70"/>
      <c r="J143" s="147"/>
      <c r="K143" s="71"/>
      <c r="L143" s="72"/>
      <c r="M143" s="190"/>
      <c r="N143" s="65"/>
    </row>
    <row r="144" spans="1:14" s="39" customFormat="1" ht="36" x14ac:dyDescent="0.2">
      <c r="A144" s="73" t="s">
        <v>0</v>
      </c>
      <c r="B144" s="73" t="s">
        <v>1</v>
      </c>
      <c r="C144" s="73" t="s">
        <v>128</v>
      </c>
      <c r="D144" s="200" t="s">
        <v>2</v>
      </c>
      <c r="E144" s="284" t="s">
        <v>127</v>
      </c>
      <c r="F144" s="73" t="s">
        <v>3</v>
      </c>
      <c r="G144" s="198" t="s">
        <v>4</v>
      </c>
      <c r="H144" s="55" t="s">
        <v>5</v>
      </c>
      <c r="I144" s="199" t="s">
        <v>6</v>
      </c>
      <c r="J144" s="285" t="s">
        <v>80</v>
      </c>
      <c r="K144" s="74" t="s">
        <v>7</v>
      </c>
      <c r="L144" s="55" t="s">
        <v>8</v>
      </c>
      <c r="M144" s="55" t="s">
        <v>9</v>
      </c>
      <c r="N144" s="201" t="s">
        <v>10</v>
      </c>
    </row>
    <row r="145" spans="1:14" s="39" customFormat="1" ht="12" x14ac:dyDescent="0.2">
      <c r="A145" s="286">
        <v>1</v>
      </c>
      <c r="B145" s="533" t="s">
        <v>30</v>
      </c>
      <c r="C145" s="287"/>
      <c r="D145" s="653"/>
      <c r="E145" s="17"/>
      <c r="F145" s="534" t="s">
        <v>31</v>
      </c>
      <c r="G145" s="15">
        <v>40</v>
      </c>
      <c r="H145" s="159"/>
      <c r="I145" s="13"/>
      <c r="J145" s="535">
        <f t="shared" ref="J145:J158" si="56">H145*I145+H145</f>
        <v>0</v>
      </c>
      <c r="K145" s="536">
        <f t="shared" ref="K145:K158" si="57">G145*H145</f>
        <v>0</v>
      </c>
      <c r="L145" s="535">
        <f t="shared" ref="L145:L158" si="58">M145-K145</f>
        <v>0</v>
      </c>
      <c r="M145" s="537">
        <f t="shared" ref="M145:M158" si="59">G145*J145</f>
        <v>0</v>
      </c>
      <c r="N145" s="17" t="s">
        <v>236</v>
      </c>
    </row>
    <row r="146" spans="1:14" s="39" customFormat="1" ht="12" x14ac:dyDescent="0.2">
      <c r="A146" s="286">
        <v>2</v>
      </c>
      <c r="B146" s="538" t="s">
        <v>32</v>
      </c>
      <c r="C146" s="287"/>
      <c r="D146" s="653"/>
      <c r="E146" s="17"/>
      <c r="F146" s="196" t="s">
        <v>31</v>
      </c>
      <c r="G146" s="15">
        <v>40</v>
      </c>
      <c r="H146" s="159"/>
      <c r="I146" s="13"/>
      <c r="J146" s="535">
        <f t="shared" si="56"/>
        <v>0</v>
      </c>
      <c r="K146" s="536">
        <f t="shared" si="57"/>
        <v>0</v>
      </c>
      <c r="L146" s="535">
        <f t="shared" si="58"/>
        <v>0</v>
      </c>
      <c r="M146" s="537">
        <f t="shared" si="59"/>
        <v>0</v>
      </c>
      <c r="N146" s="17" t="s">
        <v>236</v>
      </c>
    </row>
    <row r="147" spans="1:14" s="39" customFormat="1" ht="60" x14ac:dyDescent="0.2">
      <c r="A147" s="286">
        <v>3</v>
      </c>
      <c r="B147" s="233" t="s">
        <v>348</v>
      </c>
      <c r="C147" s="710" t="s">
        <v>168</v>
      </c>
      <c r="D147" s="653"/>
      <c r="E147" s="641"/>
      <c r="F147" s="641" t="s">
        <v>12</v>
      </c>
      <c r="G147" s="378">
        <v>300</v>
      </c>
      <c r="H147" s="678"/>
      <c r="I147" s="225"/>
      <c r="J147" s="12">
        <f t="shared" si="56"/>
        <v>0</v>
      </c>
      <c r="K147" s="11">
        <f t="shared" si="57"/>
        <v>0</v>
      </c>
      <c r="L147" s="12">
        <f t="shared" si="58"/>
        <v>0</v>
      </c>
      <c r="M147" s="183">
        <f t="shared" si="59"/>
        <v>0</v>
      </c>
      <c r="N147" s="638" t="s">
        <v>214</v>
      </c>
    </row>
    <row r="148" spans="1:14" s="39" customFormat="1" ht="60" x14ac:dyDescent="0.2">
      <c r="A148" s="286">
        <v>4</v>
      </c>
      <c r="B148" s="233" t="s">
        <v>349</v>
      </c>
      <c r="C148" s="711"/>
      <c r="D148" s="653"/>
      <c r="E148" s="641"/>
      <c r="F148" s="641" t="s">
        <v>12</v>
      </c>
      <c r="G148" s="378">
        <v>300</v>
      </c>
      <c r="H148" s="678"/>
      <c r="I148" s="225"/>
      <c r="J148" s="12">
        <f t="shared" si="56"/>
        <v>0</v>
      </c>
      <c r="K148" s="11">
        <f t="shared" si="57"/>
        <v>0</v>
      </c>
      <c r="L148" s="12">
        <f t="shared" si="58"/>
        <v>0</v>
      </c>
      <c r="M148" s="183">
        <f t="shared" si="59"/>
        <v>0</v>
      </c>
      <c r="N148" s="638" t="s">
        <v>214</v>
      </c>
    </row>
    <row r="149" spans="1:14" s="39" customFormat="1" ht="60" x14ac:dyDescent="0.2">
      <c r="A149" s="286">
        <v>5</v>
      </c>
      <c r="B149" s="233" t="s">
        <v>350</v>
      </c>
      <c r="C149" s="711"/>
      <c r="D149" s="653"/>
      <c r="E149" s="641"/>
      <c r="F149" s="348" t="s">
        <v>16</v>
      </c>
      <c r="G149" s="378">
        <v>5500</v>
      </c>
      <c r="H149" s="159"/>
      <c r="I149" s="225"/>
      <c r="J149" s="12">
        <f t="shared" si="56"/>
        <v>0</v>
      </c>
      <c r="K149" s="11">
        <f t="shared" si="57"/>
        <v>0</v>
      </c>
      <c r="L149" s="12">
        <f t="shared" si="58"/>
        <v>0</v>
      </c>
      <c r="M149" s="183">
        <f t="shared" si="59"/>
        <v>0</v>
      </c>
      <c r="N149" s="638" t="s">
        <v>214</v>
      </c>
    </row>
    <row r="150" spans="1:14" s="39" customFormat="1" ht="24" x14ac:dyDescent="0.2">
      <c r="A150" s="286">
        <v>6</v>
      </c>
      <c r="B150" s="233" t="s">
        <v>109</v>
      </c>
      <c r="C150" s="711"/>
      <c r="D150" s="653"/>
      <c r="E150" s="641"/>
      <c r="F150" s="348" t="s">
        <v>16</v>
      </c>
      <c r="G150" s="378">
        <v>3500</v>
      </c>
      <c r="H150" s="159"/>
      <c r="I150" s="225"/>
      <c r="J150" s="12">
        <f t="shared" si="56"/>
        <v>0</v>
      </c>
      <c r="K150" s="11">
        <f t="shared" si="57"/>
        <v>0</v>
      </c>
      <c r="L150" s="12">
        <f t="shared" si="58"/>
        <v>0</v>
      </c>
      <c r="M150" s="183">
        <f t="shared" si="59"/>
        <v>0</v>
      </c>
      <c r="N150" s="638" t="s">
        <v>214</v>
      </c>
    </row>
    <row r="151" spans="1:14" s="39" customFormat="1" ht="24" x14ac:dyDescent="0.2">
      <c r="A151" s="286">
        <v>7</v>
      </c>
      <c r="B151" s="233" t="s">
        <v>90</v>
      </c>
      <c r="C151" s="233"/>
      <c r="D151" s="653"/>
      <c r="E151" s="641"/>
      <c r="F151" s="348" t="s">
        <v>12</v>
      </c>
      <c r="G151" s="378">
        <v>1000</v>
      </c>
      <c r="H151" s="159"/>
      <c r="I151" s="225"/>
      <c r="J151" s="12">
        <f t="shared" si="56"/>
        <v>0</v>
      </c>
      <c r="K151" s="11">
        <f t="shared" si="57"/>
        <v>0</v>
      </c>
      <c r="L151" s="12">
        <f t="shared" si="58"/>
        <v>0</v>
      </c>
      <c r="M151" s="183">
        <f t="shared" si="59"/>
        <v>0</v>
      </c>
      <c r="N151" s="638" t="s">
        <v>214</v>
      </c>
    </row>
    <row r="152" spans="1:14" s="39" customFormat="1" ht="12" x14ac:dyDescent="0.2">
      <c r="A152" s="286">
        <v>8</v>
      </c>
      <c r="B152" s="545" t="s">
        <v>33</v>
      </c>
      <c r="C152" s="287"/>
      <c r="D152" s="647"/>
      <c r="E152" s="640"/>
      <c r="F152" s="640" t="s">
        <v>16</v>
      </c>
      <c r="G152" s="540">
        <v>4000</v>
      </c>
      <c r="H152" s="159"/>
      <c r="I152" s="13"/>
      <c r="J152" s="535">
        <f t="shared" si="56"/>
        <v>0</v>
      </c>
      <c r="K152" s="536">
        <f t="shared" si="57"/>
        <v>0</v>
      </c>
      <c r="L152" s="535">
        <f t="shared" si="58"/>
        <v>0</v>
      </c>
      <c r="M152" s="537">
        <f t="shared" si="59"/>
        <v>0</v>
      </c>
      <c r="N152" s="639" t="s">
        <v>214</v>
      </c>
    </row>
    <row r="153" spans="1:14" s="39" customFormat="1" ht="48" x14ac:dyDescent="0.2">
      <c r="A153" s="286">
        <v>9</v>
      </c>
      <c r="B153" s="545" t="s">
        <v>417</v>
      </c>
      <c r="C153" s="287"/>
      <c r="D153" s="647"/>
      <c r="E153" s="683"/>
      <c r="F153" s="683" t="s">
        <v>16</v>
      </c>
      <c r="G153" s="540">
        <v>50</v>
      </c>
      <c r="H153" s="159"/>
      <c r="I153" s="13"/>
      <c r="J153" s="535">
        <f t="shared" si="56"/>
        <v>0</v>
      </c>
      <c r="K153" s="536">
        <f t="shared" si="57"/>
        <v>0</v>
      </c>
      <c r="L153" s="535">
        <f t="shared" si="58"/>
        <v>0</v>
      </c>
      <c r="M153" s="537">
        <f t="shared" si="59"/>
        <v>0</v>
      </c>
      <c r="N153" s="682" t="s">
        <v>139</v>
      </c>
    </row>
    <row r="154" spans="1:14" s="39" customFormat="1" ht="12" x14ac:dyDescent="0.2">
      <c r="A154" s="286">
        <v>10</v>
      </c>
      <c r="B154" s="545" t="s">
        <v>282</v>
      </c>
      <c r="C154" s="287"/>
      <c r="D154" s="647"/>
      <c r="E154" s="640"/>
      <c r="F154" s="640" t="s">
        <v>12</v>
      </c>
      <c r="G154" s="540">
        <v>700</v>
      </c>
      <c r="H154" s="159"/>
      <c r="I154" s="13"/>
      <c r="J154" s="535">
        <f t="shared" si="56"/>
        <v>0</v>
      </c>
      <c r="K154" s="536">
        <f t="shared" si="57"/>
        <v>0</v>
      </c>
      <c r="L154" s="535">
        <f t="shared" si="58"/>
        <v>0</v>
      </c>
      <c r="M154" s="537">
        <f t="shared" si="59"/>
        <v>0</v>
      </c>
      <c r="N154" s="639" t="s">
        <v>214</v>
      </c>
    </row>
    <row r="155" spans="1:14" s="39" customFormat="1" ht="36" x14ac:dyDescent="0.2">
      <c r="A155" s="286">
        <v>11</v>
      </c>
      <c r="B155" s="539" t="s">
        <v>75</v>
      </c>
      <c r="C155" s="713" t="s">
        <v>168</v>
      </c>
      <c r="D155" s="653"/>
      <c r="E155" s="640"/>
      <c r="F155" s="196" t="s">
        <v>31</v>
      </c>
      <c r="G155" s="540">
        <v>800</v>
      </c>
      <c r="H155" s="159"/>
      <c r="I155" s="13"/>
      <c r="J155" s="535">
        <f t="shared" si="56"/>
        <v>0</v>
      </c>
      <c r="K155" s="536">
        <f t="shared" si="57"/>
        <v>0</v>
      </c>
      <c r="L155" s="535">
        <f t="shared" si="58"/>
        <v>0</v>
      </c>
      <c r="M155" s="537">
        <f t="shared" si="59"/>
        <v>0</v>
      </c>
      <c r="N155" s="17" t="s">
        <v>236</v>
      </c>
    </row>
    <row r="156" spans="1:14" s="39" customFormat="1" ht="36" x14ac:dyDescent="0.2">
      <c r="A156" s="286">
        <v>12</v>
      </c>
      <c r="B156" s="539" t="s">
        <v>69</v>
      </c>
      <c r="C156" s="714"/>
      <c r="D156" s="653"/>
      <c r="E156" s="640"/>
      <c r="F156" s="196" t="s">
        <v>31</v>
      </c>
      <c r="G156" s="540">
        <v>1000</v>
      </c>
      <c r="H156" s="159"/>
      <c r="I156" s="13"/>
      <c r="J156" s="535">
        <f t="shared" si="56"/>
        <v>0</v>
      </c>
      <c r="K156" s="536">
        <f t="shared" si="57"/>
        <v>0</v>
      </c>
      <c r="L156" s="535">
        <f t="shared" si="58"/>
        <v>0</v>
      </c>
      <c r="M156" s="537">
        <f t="shared" si="59"/>
        <v>0</v>
      </c>
      <c r="N156" s="17" t="s">
        <v>236</v>
      </c>
    </row>
    <row r="157" spans="1:14" s="39" customFormat="1" ht="36" x14ac:dyDescent="0.2">
      <c r="A157" s="286">
        <v>13</v>
      </c>
      <c r="B157" s="541" t="s">
        <v>76</v>
      </c>
      <c r="C157" s="714"/>
      <c r="D157" s="653"/>
      <c r="E157" s="542"/>
      <c r="F157" s="542" t="s">
        <v>31</v>
      </c>
      <c r="G157" s="540">
        <v>1000</v>
      </c>
      <c r="H157" s="159"/>
      <c r="I157" s="13"/>
      <c r="J157" s="535">
        <f t="shared" si="56"/>
        <v>0</v>
      </c>
      <c r="K157" s="536">
        <f t="shared" si="57"/>
        <v>0</v>
      </c>
      <c r="L157" s="535">
        <f t="shared" si="58"/>
        <v>0</v>
      </c>
      <c r="M157" s="537">
        <f t="shared" si="59"/>
        <v>0</v>
      </c>
      <c r="N157" s="17" t="s">
        <v>236</v>
      </c>
    </row>
    <row r="158" spans="1:14" s="39" customFormat="1" ht="36" x14ac:dyDescent="0.2">
      <c r="A158" s="286">
        <v>14</v>
      </c>
      <c r="B158" s="543" t="s">
        <v>77</v>
      </c>
      <c r="C158" s="715"/>
      <c r="D158" s="653"/>
      <c r="E158" s="140"/>
      <c r="F158" s="140" t="s">
        <v>31</v>
      </c>
      <c r="G158" s="540">
        <v>1000</v>
      </c>
      <c r="H158" s="159"/>
      <c r="I158" s="13"/>
      <c r="J158" s="535">
        <f t="shared" si="56"/>
        <v>0</v>
      </c>
      <c r="K158" s="536">
        <f t="shared" si="57"/>
        <v>0</v>
      </c>
      <c r="L158" s="535">
        <f t="shared" si="58"/>
        <v>0</v>
      </c>
      <c r="M158" s="537">
        <f t="shared" si="59"/>
        <v>0</v>
      </c>
      <c r="N158" s="456" t="s">
        <v>236</v>
      </c>
    </row>
    <row r="159" spans="1:14" s="39" customFormat="1" x14ac:dyDescent="0.2">
      <c r="A159" s="64"/>
      <c r="B159" s="75"/>
      <c r="C159" s="75"/>
      <c r="D159" s="75"/>
      <c r="E159" s="75"/>
      <c r="F159" s="69"/>
      <c r="G159" s="66"/>
      <c r="H159" s="159" t="s">
        <v>15</v>
      </c>
      <c r="I159" s="445"/>
      <c r="J159" s="442"/>
      <c r="K159" s="448">
        <f>SUM(K145:K158)</f>
        <v>0</v>
      </c>
      <c r="L159" s="186">
        <f>SUM(L145:L158)</f>
        <v>0</v>
      </c>
      <c r="M159" s="186">
        <f>SUM(M145:M158)</f>
        <v>0</v>
      </c>
      <c r="N159" s="17"/>
    </row>
    <row r="160" spans="1:14" s="39" customFormat="1" x14ac:dyDescent="0.2">
      <c r="A160" s="64"/>
      <c r="B160" s="75"/>
      <c r="C160" s="75"/>
      <c r="D160" s="75"/>
      <c r="E160" s="75"/>
      <c r="F160" s="69"/>
      <c r="G160" s="66"/>
      <c r="H160" s="76"/>
      <c r="I160" s="546"/>
      <c r="J160" s="153"/>
      <c r="K160" s="547"/>
      <c r="L160" s="187"/>
      <c r="M160" s="187"/>
      <c r="N160" s="65"/>
    </row>
    <row r="161" spans="1:14" s="39" customFormat="1" ht="12" x14ac:dyDescent="0.2">
      <c r="A161" s="434"/>
      <c r="B161" s="416" t="s">
        <v>317</v>
      </c>
      <c r="C161" s="416"/>
      <c r="D161" s="417"/>
      <c r="E161" s="417"/>
      <c r="F161" s="418"/>
      <c r="G161" s="419"/>
      <c r="H161" s="119"/>
      <c r="I161" s="70"/>
      <c r="J161" s="147"/>
      <c r="K161" s="71"/>
      <c r="L161" s="72"/>
      <c r="M161" s="190"/>
      <c r="N161" s="65"/>
    </row>
    <row r="162" spans="1:14" s="39" customFormat="1" ht="36" x14ac:dyDescent="0.2">
      <c r="A162" s="73" t="s">
        <v>0</v>
      </c>
      <c r="B162" s="73" t="s">
        <v>1</v>
      </c>
      <c r="C162" s="73" t="s">
        <v>128</v>
      </c>
      <c r="D162" s="200" t="s">
        <v>2</v>
      </c>
      <c r="E162" s="284" t="s">
        <v>127</v>
      </c>
      <c r="F162" s="73" t="s">
        <v>3</v>
      </c>
      <c r="G162" s="198" t="s">
        <v>4</v>
      </c>
      <c r="H162" s="55" t="s">
        <v>5</v>
      </c>
      <c r="I162" s="199" t="s">
        <v>6</v>
      </c>
      <c r="J162" s="285" t="s">
        <v>80</v>
      </c>
      <c r="K162" s="74" t="s">
        <v>7</v>
      </c>
      <c r="L162" s="55" t="s">
        <v>8</v>
      </c>
      <c r="M162" s="55" t="s">
        <v>9</v>
      </c>
      <c r="N162" s="201" t="s">
        <v>10</v>
      </c>
    </row>
    <row r="163" spans="1:14" s="39" customFormat="1" ht="24" x14ac:dyDescent="0.2">
      <c r="A163" s="544">
        <v>1</v>
      </c>
      <c r="B163" s="14" t="s">
        <v>173</v>
      </c>
      <c r="C163" s="716" t="s">
        <v>171</v>
      </c>
      <c r="D163" s="647"/>
      <c r="E163" s="17"/>
      <c r="F163" s="17" t="s">
        <v>12</v>
      </c>
      <c r="G163" s="540">
        <v>2500</v>
      </c>
      <c r="H163" s="159"/>
      <c r="I163" s="13"/>
      <c r="J163" s="535">
        <f t="shared" ref="J163:J168" si="60">H163*I163+H163</f>
        <v>0</v>
      </c>
      <c r="K163" s="536">
        <f t="shared" ref="K163:K168" si="61">G163*H163</f>
        <v>0</v>
      </c>
      <c r="L163" s="535">
        <f t="shared" ref="L163:L168" si="62">M163-K163</f>
        <v>0</v>
      </c>
      <c r="M163" s="537">
        <f t="shared" ref="M163:M168" si="63">G163*J163</f>
        <v>0</v>
      </c>
      <c r="N163" s="456" t="s">
        <v>214</v>
      </c>
    </row>
    <row r="164" spans="1:14" s="39" customFormat="1" ht="24" x14ac:dyDescent="0.2">
      <c r="A164" s="544">
        <v>2</v>
      </c>
      <c r="B164" s="14" t="s">
        <v>172</v>
      </c>
      <c r="C164" s="717"/>
      <c r="D164" s="647"/>
      <c r="E164" s="17"/>
      <c r="F164" s="17" t="s">
        <v>12</v>
      </c>
      <c r="G164" s="540">
        <v>5000</v>
      </c>
      <c r="H164" s="159"/>
      <c r="I164" s="13"/>
      <c r="J164" s="535">
        <f t="shared" si="60"/>
        <v>0</v>
      </c>
      <c r="K164" s="536">
        <f t="shared" si="61"/>
        <v>0</v>
      </c>
      <c r="L164" s="535">
        <f t="shared" si="62"/>
        <v>0</v>
      </c>
      <c r="M164" s="537">
        <f t="shared" si="63"/>
        <v>0</v>
      </c>
      <c r="N164" s="456" t="s">
        <v>214</v>
      </c>
    </row>
    <row r="165" spans="1:14" s="39" customFormat="1" ht="12" x14ac:dyDescent="0.2">
      <c r="A165" s="544">
        <v>3</v>
      </c>
      <c r="B165" s="233" t="s">
        <v>34</v>
      </c>
      <c r="C165" s="233"/>
      <c r="D165" s="653"/>
      <c r="E165" s="641"/>
      <c r="F165" s="641" t="s">
        <v>12</v>
      </c>
      <c r="G165" s="378">
        <v>30</v>
      </c>
      <c r="H165" s="159"/>
      <c r="I165" s="225"/>
      <c r="J165" s="12">
        <f t="shared" si="60"/>
        <v>0</v>
      </c>
      <c r="K165" s="11">
        <f t="shared" si="61"/>
        <v>0</v>
      </c>
      <c r="L165" s="12">
        <f t="shared" si="62"/>
        <v>0</v>
      </c>
      <c r="M165" s="183">
        <f t="shared" si="63"/>
        <v>0</v>
      </c>
      <c r="N165" s="638" t="s">
        <v>214</v>
      </c>
    </row>
    <row r="166" spans="1:14" s="39" customFormat="1" ht="108" x14ac:dyDescent="0.2">
      <c r="A166" s="544">
        <v>4</v>
      </c>
      <c r="B166" s="14" t="s">
        <v>241</v>
      </c>
      <c r="C166" s="14"/>
      <c r="D166" s="647"/>
      <c r="E166" s="17"/>
      <c r="F166" s="17" t="s">
        <v>16</v>
      </c>
      <c r="G166" s="540">
        <v>3000</v>
      </c>
      <c r="H166" s="159"/>
      <c r="I166" s="13"/>
      <c r="J166" s="535">
        <f t="shared" si="60"/>
        <v>0</v>
      </c>
      <c r="K166" s="536">
        <f t="shared" si="61"/>
        <v>0</v>
      </c>
      <c r="L166" s="535">
        <f t="shared" si="62"/>
        <v>0</v>
      </c>
      <c r="M166" s="537">
        <f t="shared" si="63"/>
        <v>0</v>
      </c>
      <c r="N166" s="456" t="s">
        <v>214</v>
      </c>
    </row>
    <row r="167" spans="1:14" s="39" customFormat="1" ht="144" x14ac:dyDescent="0.2">
      <c r="A167" s="544">
        <v>5</v>
      </c>
      <c r="B167" s="14" t="s">
        <v>242</v>
      </c>
      <c r="C167" s="14" t="s">
        <v>278</v>
      </c>
      <c r="D167" s="647"/>
      <c r="E167" s="17"/>
      <c r="F167" s="17" t="s">
        <v>16</v>
      </c>
      <c r="G167" s="540">
        <v>80000</v>
      </c>
      <c r="H167" s="159"/>
      <c r="I167" s="13"/>
      <c r="J167" s="535">
        <f t="shared" si="60"/>
        <v>0</v>
      </c>
      <c r="K167" s="536">
        <f t="shared" si="61"/>
        <v>0</v>
      </c>
      <c r="L167" s="535">
        <f t="shared" si="62"/>
        <v>0</v>
      </c>
      <c r="M167" s="537">
        <f t="shared" si="63"/>
        <v>0</v>
      </c>
      <c r="N167" s="456" t="s">
        <v>236</v>
      </c>
    </row>
    <row r="168" spans="1:14" s="39" customFormat="1" ht="132" x14ac:dyDescent="0.2">
      <c r="A168" s="544">
        <v>6</v>
      </c>
      <c r="B168" s="14" t="s">
        <v>194</v>
      </c>
      <c r="C168" s="14" t="s">
        <v>278</v>
      </c>
      <c r="D168" s="647"/>
      <c r="E168" s="17"/>
      <c r="F168" s="17" t="s">
        <v>12</v>
      </c>
      <c r="G168" s="540">
        <v>1000</v>
      </c>
      <c r="H168" s="159"/>
      <c r="I168" s="13"/>
      <c r="J168" s="535">
        <f t="shared" si="60"/>
        <v>0</v>
      </c>
      <c r="K168" s="536">
        <f t="shared" si="61"/>
        <v>0</v>
      </c>
      <c r="L168" s="535">
        <f t="shared" si="62"/>
        <v>0</v>
      </c>
      <c r="M168" s="537">
        <f t="shared" si="63"/>
        <v>0</v>
      </c>
      <c r="N168" s="456" t="s">
        <v>214</v>
      </c>
    </row>
    <row r="169" spans="1:14" s="39" customFormat="1" x14ac:dyDescent="0.2">
      <c r="A169" s="64"/>
      <c r="B169" s="75"/>
      <c r="C169" s="75"/>
      <c r="D169" s="75"/>
      <c r="E169" s="75"/>
      <c r="F169" s="69"/>
      <c r="G169" s="66"/>
      <c r="H169" s="159" t="s">
        <v>15</v>
      </c>
      <c r="I169" s="445"/>
      <c r="J169" s="442"/>
      <c r="K169" s="448">
        <f>SUM(K163:K168)</f>
        <v>0</v>
      </c>
      <c r="L169" s="186">
        <f>SUM(L163:L168)</f>
        <v>0</v>
      </c>
      <c r="M169" s="186">
        <f>SUM(M163:M168)</f>
        <v>0</v>
      </c>
      <c r="N169" s="17"/>
    </row>
    <row r="170" spans="1:14" s="39" customFormat="1" x14ac:dyDescent="0.2">
      <c r="A170" s="120"/>
      <c r="B170" s="489"/>
      <c r="C170" s="489"/>
      <c r="D170" s="489"/>
      <c r="E170" s="489"/>
      <c r="F170" s="490"/>
      <c r="G170" s="121"/>
      <c r="H170" s="97"/>
      <c r="I170" s="97"/>
      <c r="J170" s="97"/>
      <c r="K170" s="491"/>
      <c r="L170" s="492"/>
      <c r="M170" s="493"/>
      <c r="N170" s="123"/>
    </row>
    <row r="171" spans="1:14" s="39" customFormat="1" ht="12" x14ac:dyDescent="0.2">
      <c r="A171" s="296"/>
      <c r="B171" s="297" t="s">
        <v>318</v>
      </c>
      <c r="C171" s="297"/>
      <c r="D171" s="67"/>
      <c r="E171" s="67"/>
      <c r="F171" s="67"/>
      <c r="G171" s="298"/>
      <c r="H171" s="80"/>
      <c r="I171" s="299"/>
      <c r="J171" s="299"/>
      <c r="K171" s="300"/>
      <c r="L171" s="81"/>
      <c r="M171" s="190"/>
      <c r="N171" s="65"/>
    </row>
    <row r="172" spans="1:14" s="39" customFormat="1" ht="36" x14ac:dyDescent="0.2">
      <c r="A172" s="73" t="s">
        <v>0</v>
      </c>
      <c r="B172" s="73" t="s">
        <v>1</v>
      </c>
      <c r="C172" s="73" t="s">
        <v>128</v>
      </c>
      <c r="D172" s="200" t="s">
        <v>2</v>
      </c>
      <c r="E172" s="284" t="s">
        <v>127</v>
      </c>
      <c r="F172" s="73" t="s">
        <v>3</v>
      </c>
      <c r="G172" s="198" t="s">
        <v>4</v>
      </c>
      <c r="H172" s="55" t="s">
        <v>5</v>
      </c>
      <c r="I172" s="199" t="s">
        <v>6</v>
      </c>
      <c r="J172" s="285" t="s">
        <v>80</v>
      </c>
      <c r="K172" s="74" t="s">
        <v>7</v>
      </c>
      <c r="L172" s="55" t="s">
        <v>8</v>
      </c>
      <c r="M172" s="55" t="s">
        <v>9</v>
      </c>
      <c r="N172" s="201" t="s">
        <v>10</v>
      </c>
    </row>
    <row r="173" spans="1:14" s="39" customFormat="1" ht="60" x14ac:dyDescent="0.2">
      <c r="A173" s="286">
        <v>1</v>
      </c>
      <c r="B173" s="14" t="s">
        <v>211</v>
      </c>
      <c r="C173" s="17" t="s">
        <v>212</v>
      </c>
      <c r="D173" s="650"/>
      <c r="E173" s="17"/>
      <c r="F173" s="17" t="s">
        <v>16</v>
      </c>
      <c r="G173" s="540">
        <v>5000</v>
      </c>
      <c r="H173" s="159"/>
      <c r="I173" s="13"/>
      <c r="J173" s="535">
        <f t="shared" ref="J173:J178" si="64">H173*I173+H173</f>
        <v>0</v>
      </c>
      <c r="K173" s="536">
        <f t="shared" ref="K173:K178" si="65">G173*H173</f>
        <v>0</v>
      </c>
      <c r="L173" s="535">
        <f t="shared" ref="L173:L178" si="66">M173-K173</f>
        <v>0</v>
      </c>
      <c r="M173" s="537">
        <f t="shared" ref="M173:M178" si="67">G173*J173</f>
        <v>0</v>
      </c>
      <c r="N173" s="456" t="s">
        <v>214</v>
      </c>
    </row>
    <row r="174" spans="1:14" s="39" customFormat="1" ht="72" x14ac:dyDescent="0.2">
      <c r="A174" s="286">
        <v>2</v>
      </c>
      <c r="B174" s="14" t="s">
        <v>256</v>
      </c>
      <c r="C174" s="17" t="s">
        <v>255</v>
      </c>
      <c r="D174" s="650"/>
      <c r="E174" s="17"/>
      <c r="F174" s="17" t="s">
        <v>16</v>
      </c>
      <c r="G174" s="540">
        <v>1500</v>
      </c>
      <c r="H174" s="159"/>
      <c r="I174" s="13"/>
      <c r="J174" s="535">
        <f t="shared" si="64"/>
        <v>0</v>
      </c>
      <c r="K174" s="536">
        <f t="shared" si="65"/>
        <v>0</v>
      </c>
      <c r="L174" s="535">
        <f t="shared" si="66"/>
        <v>0</v>
      </c>
      <c r="M174" s="537">
        <f t="shared" si="67"/>
        <v>0</v>
      </c>
      <c r="N174" s="456" t="s">
        <v>214</v>
      </c>
    </row>
    <row r="175" spans="1:14" s="39" customFormat="1" ht="72" x14ac:dyDescent="0.2">
      <c r="A175" s="286">
        <v>3</v>
      </c>
      <c r="B175" s="14" t="s">
        <v>352</v>
      </c>
      <c r="C175" s="631"/>
      <c r="D175" s="650"/>
      <c r="E175" s="631"/>
      <c r="F175" s="631" t="s">
        <v>16</v>
      </c>
      <c r="G175" s="540">
        <v>500</v>
      </c>
      <c r="H175" s="159"/>
      <c r="I175" s="13"/>
      <c r="J175" s="535">
        <f t="shared" ref="J175:J176" si="68">H175*I175+H175</f>
        <v>0</v>
      </c>
      <c r="K175" s="536">
        <f t="shared" ref="K175:K176" si="69">G175*H175</f>
        <v>0</v>
      </c>
      <c r="L175" s="535">
        <f t="shared" ref="L175:L176" si="70">M175-K175</f>
        <v>0</v>
      </c>
      <c r="M175" s="537">
        <f t="shared" ref="M175:M176" si="71">G175*J175</f>
        <v>0</v>
      </c>
      <c r="N175" s="630" t="s">
        <v>214</v>
      </c>
    </row>
    <row r="176" spans="1:14" s="39" customFormat="1" ht="72" x14ac:dyDescent="0.2">
      <c r="A176" s="286">
        <v>4</v>
      </c>
      <c r="B176" s="14" t="s">
        <v>353</v>
      </c>
      <c r="C176" s="631"/>
      <c r="D176" s="650"/>
      <c r="E176" s="631"/>
      <c r="F176" s="631" t="s">
        <v>16</v>
      </c>
      <c r="G176" s="540">
        <v>500</v>
      </c>
      <c r="H176" s="159"/>
      <c r="I176" s="13"/>
      <c r="J176" s="535">
        <f t="shared" si="68"/>
        <v>0</v>
      </c>
      <c r="K176" s="536">
        <f t="shared" si="69"/>
        <v>0</v>
      </c>
      <c r="L176" s="535">
        <f t="shared" si="70"/>
        <v>0</v>
      </c>
      <c r="M176" s="537">
        <f t="shared" si="71"/>
        <v>0</v>
      </c>
      <c r="N176" s="630" t="s">
        <v>214</v>
      </c>
    </row>
    <row r="177" spans="1:14" s="39" customFormat="1" ht="72" x14ac:dyDescent="0.2">
      <c r="A177" s="286">
        <v>5</v>
      </c>
      <c r="B177" s="14" t="s">
        <v>257</v>
      </c>
      <c r="C177" s="17" t="s">
        <v>255</v>
      </c>
      <c r="D177" s="650"/>
      <c r="E177" s="17"/>
      <c r="F177" s="17" t="s">
        <v>16</v>
      </c>
      <c r="G177" s="540">
        <v>500</v>
      </c>
      <c r="H177" s="159"/>
      <c r="I177" s="13"/>
      <c r="J177" s="535">
        <f t="shared" si="64"/>
        <v>0</v>
      </c>
      <c r="K177" s="536">
        <f t="shared" si="65"/>
        <v>0</v>
      </c>
      <c r="L177" s="535">
        <f t="shared" si="66"/>
        <v>0</v>
      </c>
      <c r="M177" s="537">
        <f t="shared" si="67"/>
        <v>0</v>
      </c>
      <c r="N177" s="456" t="s">
        <v>214</v>
      </c>
    </row>
    <row r="178" spans="1:14" s="39" customFormat="1" ht="60" x14ac:dyDescent="0.2">
      <c r="A178" s="286">
        <v>6</v>
      </c>
      <c r="B178" s="14" t="s">
        <v>423</v>
      </c>
      <c r="C178" s="707"/>
      <c r="D178" s="650"/>
      <c r="E178" s="707"/>
      <c r="F178" s="707" t="s">
        <v>16</v>
      </c>
      <c r="G178" s="540">
        <v>1000</v>
      </c>
      <c r="H178" s="159"/>
      <c r="I178" s="13"/>
      <c r="J178" s="535">
        <f t="shared" si="64"/>
        <v>0</v>
      </c>
      <c r="K178" s="536">
        <f t="shared" si="65"/>
        <v>0</v>
      </c>
      <c r="L178" s="535">
        <f t="shared" si="66"/>
        <v>0</v>
      </c>
      <c r="M178" s="537">
        <f t="shared" si="67"/>
        <v>0</v>
      </c>
      <c r="N178" s="706" t="s">
        <v>139</v>
      </c>
    </row>
    <row r="179" spans="1:14" s="39" customFormat="1" x14ac:dyDescent="0.2">
      <c r="A179" s="296"/>
      <c r="B179" s="309"/>
      <c r="C179" s="309"/>
      <c r="D179" s="67"/>
      <c r="E179" s="67"/>
      <c r="F179" s="64"/>
      <c r="G179" s="66"/>
      <c r="H179" s="675" t="s">
        <v>15</v>
      </c>
      <c r="I179" s="212"/>
      <c r="J179" s="212"/>
      <c r="K179" s="449">
        <f>SUM(K173:K178)</f>
        <v>0</v>
      </c>
      <c r="L179" s="310">
        <f>SUM(L173:L178)</f>
        <v>0</v>
      </c>
      <c r="M179" s="310">
        <f>SUM(M173:M178)</f>
        <v>0</v>
      </c>
      <c r="N179" s="17"/>
    </row>
    <row r="180" spans="1:14" s="39" customFormat="1" x14ac:dyDescent="0.2">
      <c r="A180" s="120"/>
      <c r="B180" s="489"/>
      <c r="C180" s="489"/>
      <c r="D180" s="489"/>
      <c r="E180" s="489"/>
      <c r="F180" s="490"/>
      <c r="G180" s="121"/>
      <c r="H180" s="153"/>
      <c r="I180" s="97"/>
      <c r="J180" s="97"/>
      <c r="K180" s="491"/>
      <c r="L180" s="492"/>
      <c r="M180" s="493"/>
      <c r="N180" s="123"/>
    </row>
    <row r="181" spans="1:14" s="39" customFormat="1" x14ac:dyDescent="0.2">
      <c r="A181" s="114"/>
      <c r="B181" s="115"/>
      <c r="C181" s="115"/>
      <c r="D181" s="116"/>
      <c r="E181" s="116"/>
      <c r="F181" s="116"/>
      <c r="G181" s="117"/>
      <c r="H181" s="76"/>
      <c r="I181" s="118"/>
      <c r="J181" s="90"/>
      <c r="K181" s="465"/>
      <c r="L181" s="90"/>
      <c r="M181" s="466"/>
      <c r="N181" s="116"/>
    </row>
    <row r="182" spans="1:14" s="39" customFormat="1" x14ac:dyDescent="0.2">
      <c r="A182" s="268"/>
      <c r="B182" s="269" t="s">
        <v>379</v>
      </c>
      <c r="C182" s="269"/>
      <c r="D182" s="37"/>
      <c r="E182" s="37"/>
      <c r="F182" s="37"/>
      <c r="G182" s="270"/>
      <c r="H182" s="54"/>
      <c r="I182" s="271"/>
      <c r="J182" s="43"/>
      <c r="K182" s="272"/>
      <c r="L182" s="273"/>
      <c r="M182" s="185"/>
      <c r="N182" s="351"/>
    </row>
    <row r="183" spans="1:14" s="39" customFormat="1" ht="36" x14ac:dyDescent="0.2">
      <c r="A183" s="171" t="s">
        <v>0</v>
      </c>
      <c r="B183" s="171" t="s">
        <v>1</v>
      </c>
      <c r="C183" s="171" t="s">
        <v>128</v>
      </c>
      <c r="D183" s="206" t="s">
        <v>2</v>
      </c>
      <c r="E183" s="22" t="s">
        <v>127</v>
      </c>
      <c r="F183" s="171" t="s">
        <v>3</v>
      </c>
      <c r="G183" s="207" t="s">
        <v>4</v>
      </c>
      <c r="H183" s="55" t="s">
        <v>5</v>
      </c>
      <c r="I183" s="209" t="s">
        <v>6</v>
      </c>
      <c r="J183" s="10" t="s">
        <v>80</v>
      </c>
      <c r="K183" s="210" t="s">
        <v>7</v>
      </c>
      <c r="L183" s="208" t="s">
        <v>8</v>
      </c>
      <c r="M183" s="208" t="s">
        <v>9</v>
      </c>
      <c r="N183" s="211" t="s">
        <v>10</v>
      </c>
    </row>
    <row r="184" spans="1:14" s="39" customFormat="1" ht="24" x14ac:dyDescent="0.2">
      <c r="A184" s="274">
        <v>1</v>
      </c>
      <c r="B184" s="40" t="s">
        <v>141</v>
      </c>
      <c r="C184" s="40" t="s">
        <v>142</v>
      </c>
      <c r="D184" s="642"/>
      <c r="E184" s="275"/>
      <c r="F184" s="275" t="s">
        <v>12</v>
      </c>
      <c r="G184" s="220">
        <v>2500</v>
      </c>
      <c r="H184" s="159"/>
      <c r="I184" s="276"/>
      <c r="J184" s="12">
        <f t="shared" ref="J184:J185" si="72">H184*I184+H184</f>
        <v>0</v>
      </c>
      <c r="K184" s="11">
        <f t="shared" ref="K184:K185" si="73">G184*H184</f>
        <v>0</v>
      </c>
      <c r="L184" s="12">
        <f t="shared" ref="L184:L185" si="74">M184-K184</f>
        <v>0</v>
      </c>
      <c r="M184" s="183">
        <f t="shared" ref="M184:M185" si="75">G184*J184</f>
        <v>0</v>
      </c>
      <c r="N184" s="453" t="s">
        <v>74</v>
      </c>
    </row>
    <row r="185" spans="1:14" s="39" customFormat="1" ht="24" x14ac:dyDescent="0.2">
      <c r="A185" s="274">
        <v>2</v>
      </c>
      <c r="B185" s="233" t="s">
        <v>170</v>
      </c>
      <c r="C185" s="233"/>
      <c r="D185" s="642"/>
      <c r="E185" s="277"/>
      <c r="F185" s="277" t="s">
        <v>12</v>
      </c>
      <c r="G185" s="220">
        <v>7500</v>
      </c>
      <c r="H185" s="159"/>
      <c r="I185" s="278"/>
      <c r="J185" s="12">
        <f t="shared" si="72"/>
        <v>0</v>
      </c>
      <c r="K185" s="11">
        <f t="shared" si="73"/>
        <v>0</v>
      </c>
      <c r="L185" s="12">
        <f t="shared" si="74"/>
        <v>0</v>
      </c>
      <c r="M185" s="183">
        <f t="shared" si="75"/>
        <v>0</v>
      </c>
      <c r="N185" s="453" t="s">
        <v>74</v>
      </c>
    </row>
    <row r="186" spans="1:14" s="39" customFormat="1" x14ac:dyDescent="0.2">
      <c r="B186" s="41"/>
      <c r="C186" s="41"/>
      <c r="D186" s="441"/>
      <c r="E186" s="441"/>
      <c r="F186" s="441"/>
      <c r="G186" s="279"/>
      <c r="H186" s="159" t="s">
        <v>15</v>
      </c>
      <c r="I186" s="280"/>
      <c r="J186" s="236"/>
      <c r="K186" s="379">
        <f>SUM(K184:K185)</f>
        <v>0</v>
      </c>
      <c r="L186" s="230">
        <f>SUM(L184:L185)</f>
        <v>0</v>
      </c>
      <c r="M186" s="230">
        <f>SUM(M184:M185)</f>
        <v>0</v>
      </c>
      <c r="N186" s="453"/>
    </row>
    <row r="187" spans="1:14" s="39" customFormat="1" x14ac:dyDescent="0.2">
      <c r="A187" s="114"/>
      <c r="B187" s="115"/>
      <c r="C187" s="115"/>
      <c r="D187" s="116"/>
      <c r="E187" s="116"/>
      <c r="F187" s="116"/>
      <c r="G187" s="117"/>
      <c r="H187" s="76"/>
      <c r="I187" s="118"/>
      <c r="J187" s="90"/>
      <c r="K187" s="465"/>
      <c r="L187" s="90"/>
      <c r="M187" s="466"/>
      <c r="N187" s="116"/>
    </row>
    <row r="188" spans="1:14" s="39" customFormat="1" x14ac:dyDescent="0.2">
      <c r="A188" s="120"/>
      <c r="B188" s="173"/>
      <c r="C188" s="173"/>
      <c r="D188" s="489"/>
      <c r="E188" s="489"/>
      <c r="F188" s="490"/>
      <c r="G188" s="121"/>
      <c r="H188" s="76"/>
      <c r="I188" s="97"/>
      <c r="J188" s="97"/>
      <c r="K188" s="491"/>
      <c r="L188" s="492"/>
      <c r="M188" s="493"/>
      <c r="N188" s="123"/>
    </row>
    <row r="189" spans="1:14" s="39" customFormat="1" ht="12" x14ac:dyDescent="0.2">
      <c r="A189" s="434"/>
      <c r="B189" s="416" t="s">
        <v>380</v>
      </c>
      <c r="C189" s="416"/>
      <c r="D189" s="417"/>
      <c r="E189" s="417"/>
      <c r="F189" s="418"/>
      <c r="G189" s="419"/>
      <c r="H189" s="54"/>
      <c r="I189" s="70"/>
      <c r="J189" s="147"/>
      <c r="K189" s="71"/>
      <c r="L189" s="72"/>
      <c r="M189" s="190"/>
      <c r="N189" s="65"/>
    </row>
    <row r="190" spans="1:14" s="39" customFormat="1" ht="36" x14ac:dyDescent="0.2">
      <c r="A190" s="73" t="s">
        <v>0</v>
      </c>
      <c r="B190" s="73" t="s">
        <v>1</v>
      </c>
      <c r="C190" s="73" t="s">
        <v>128</v>
      </c>
      <c r="D190" s="200" t="s">
        <v>2</v>
      </c>
      <c r="E190" s="284" t="s">
        <v>127</v>
      </c>
      <c r="F190" s="73" t="s">
        <v>3</v>
      </c>
      <c r="G190" s="198" t="s">
        <v>4</v>
      </c>
      <c r="H190" s="55" t="s">
        <v>5</v>
      </c>
      <c r="I190" s="199" t="s">
        <v>6</v>
      </c>
      <c r="J190" s="285" t="s">
        <v>80</v>
      </c>
      <c r="K190" s="74" t="s">
        <v>7</v>
      </c>
      <c r="L190" s="55" t="s">
        <v>8</v>
      </c>
      <c r="M190" s="55" t="s">
        <v>9</v>
      </c>
      <c r="N190" s="201" t="s">
        <v>10</v>
      </c>
    </row>
    <row r="191" spans="1:14" s="39" customFormat="1" ht="48" customHeight="1" x14ac:dyDescent="0.2">
      <c r="A191" s="286">
        <v>1</v>
      </c>
      <c r="B191" s="361" t="s">
        <v>268</v>
      </c>
      <c r="C191" s="718" t="s">
        <v>359</v>
      </c>
      <c r="D191" s="649"/>
      <c r="E191" s="420"/>
      <c r="F191" s="141" t="s">
        <v>12</v>
      </c>
      <c r="G191" s="15">
        <v>1500</v>
      </c>
      <c r="H191" s="161"/>
      <c r="I191" s="57"/>
      <c r="J191" s="535">
        <f t="shared" ref="J191:J196" si="76">H191*I191+H191</f>
        <v>0</v>
      </c>
      <c r="K191" s="536">
        <f t="shared" ref="K191:K196" si="77">G191*H191</f>
        <v>0</v>
      </c>
      <c r="L191" s="535">
        <f t="shared" ref="L191:L196" si="78">M191-K191</f>
        <v>0</v>
      </c>
      <c r="M191" s="537">
        <f t="shared" ref="M191:M196" si="79">G191*J191</f>
        <v>0</v>
      </c>
      <c r="N191" s="17" t="s">
        <v>214</v>
      </c>
    </row>
    <row r="192" spans="1:14" s="39" customFormat="1" ht="24" x14ac:dyDescent="0.2">
      <c r="A192" s="286">
        <v>2</v>
      </c>
      <c r="B192" s="361" t="s">
        <v>82</v>
      </c>
      <c r="C192" s="719"/>
      <c r="D192" s="336"/>
      <c r="E192" s="420"/>
      <c r="F192" s="141" t="s">
        <v>12</v>
      </c>
      <c r="G192" s="15">
        <v>500</v>
      </c>
      <c r="H192" s="161"/>
      <c r="I192" s="57"/>
      <c r="J192" s="535">
        <f t="shared" si="76"/>
        <v>0</v>
      </c>
      <c r="K192" s="536">
        <f t="shared" si="77"/>
        <v>0</v>
      </c>
      <c r="L192" s="535">
        <f t="shared" si="78"/>
        <v>0</v>
      </c>
      <c r="M192" s="537">
        <f t="shared" si="79"/>
        <v>0</v>
      </c>
      <c r="N192" s="17" t="s">
        <v>214</v>
      </c>
    </row>
    <row r="193" spans="1:14" s="39" customFormat="1" ht="24" x14ac:dyDescent="0.2">
      <c r="A193" s="286">
        <v>3</v>
      </c>
      <c r="B193" s="421" t="s">
        <v>83</v>
      </c>
      <c r="C193" s="719"/>
      <c r="D193" s="422"/>
      <c r="E193" s="423"/>
      <c r="F193" s="141" t="s">
        <v>12</v>
      </c>
      <c r="G193" s="15">
        <v>500</v>
      </c>
      <c r="H193" s="161"/>
      <c r="I193" s="57"/>
      <c r="J193" s="535">
        <f t="shared" si="76"/>
        <v>0</v>
      </c>
      <c r="K193" s="536">
        <f t="shared" si="77"/>
        <v>0</v>
      </c>
      <c r="L193" s="535">
        <f t="shared" si="78"/>
        <v>0</v>
      </c>
      <c r="M193" s="537">
        <f t="shared" si="79"/>
        <v>0</v>
      </c>
      <c r="N193" s="17" t="s">
        <v>214</v>
      </c>
    </row>
    <row r="194" spans="1:14" s="39" customFormat="1" ht="24" x14ac:dyDescent="0.2">
      <c r="A194" s="286">
        <v>4</v>
      </c>
      <c r="B194" s="421" t="s">
        <v>84</v>
      </c>
      <c r="C194" s="719"/>
      <c r="D194" s="422"/>
      <c r="E194" s="423"/>
      <c r="F194" s="141" t="s">
        <v>12</v>
      </c>
      <c r="G194" s="15">
        <v>150</v>
      </c>
      <c r="H194" s="161"/>
      <c r="I194" s="57"/>
      <c r="J194" s="535">
        <f t="shared" si="76"/>
        <v>0</v>
      </c>
      <c r="K194" s="536">
        <f t="shared" si="77"/>
        <v>0</v>
      </c>
      <c r="L194" s="535">
        <f t="shared" si="78"/>
        <v>0</v>
      </c>
      <c r="M194" s="537">
        <f t="shared" si="79"/>
        <v>0</v>
      </c>
      <c r="N194" s="17" t="s">
        <v>214</v>
      </c>
    </row>
    <row r="195" spans="1:14" s="39" customFormat="1" ht="24" x14ac:dyDescent="0.2">
      <c r="A195" s="286">
        <v>5</v>
      </c>
      <c r="B195" s="421" t="s">
        <v>85</v>
      </c>
      <c r="C195" s="719"/>
      <c r="D195" s="422"/>
      <c r="E195" s="423"/>
      <c r="F195" s="144" t="s">
        <v>12</v>
      </c>
      <c r="G195" s="15">
        <v>50</v>
      </c>
      <c r="H195" s="161"/>
      <c r="I195" s="58"/>
      <c r="J195" s="535">
        <f t="shared" si="76"/>
        <v>0</v>
      </c>
      <c r="K195" s="536">
        <f t="shared" si="77"/>
        <v>0</v>
      </c>
      <c r="L195" s="535">
        <f t="shared" si="78"/>
        <v>0</v>
      </c>
      <c r="M195" s="537">
        <f t="shared" si="79"/>
        <v>0</v>
      </c>
      <c r="N195" s="17" t="s">
        <v>214</v>
      </c>
    </row>
    <row r="196" spans="1:14" s="39" customFormat="1" ht="24" x14ac:dyDescent="0.2">
      <c r="A196" s="286">
        <v>6</v>
      </c>
      <c r="B196" s="287" t="s">
        <v>86</v>
      </c>
      <c r="C196" s="720"/>
      <c r="D196" s="424"/>
      <c r="E196" s="435"/>
      <c r="F196" s="436" t="s">
        <v>12</v>
      </c>
      <c r="G196" s="15">
        <v>50</v>
      </c>
      <c r="H196" s="160"/>
      <c r="I196" s="425"/>
      <c r="J196" s="535">
        <f t="shared" si="76"/>
        <v>0</v>
      </c>
      <c r="K196" s="536">
        <f t="shared" si="77"/>
        <v>0</v>
      </c>
      <c r="L196" s="535">
        <f t="shared" si="78"/>
        <v>0</v>
      </c>
      <c r="M196" s="537">
        <f t="shared" si="79"/>
        <v>0</v>
      </c>
      <c r="N196" s="17" t="s">
        <v>214</v>
      </c>
    </row>
    <row r="197" spans="1:14" s="39" customFormat="1" x14ac:dyDescent="0.2">
      <c r="A197" s="64"/>
      <c r="B197" s="75"/>
      <c r="C197" s="75"/>
      <c r="D197" s="75"/>
      <c r="E197" s="75"/>
      <c r="F197" s="69"/>
      <c r="G197" s="66"/>
      <c r="H197" s="159" t="s">
        <v>15</v>
      </c>
      <c r="I197" s="445"/>
      <c r="J197" s="442"/>
      <c r="K197" s="448">
        <f>SUM(K191:K196)</f>
        <v>0</v>
      </c>
      <c r="L197" s="186">
        <f>SUM(L191:L196)</f>
        <v>0</v>
      </c>
      <c r="M197" s="186">
        <f>SUM(M191:M196)</f>
        <v>0</v>
      </c>
      <c r="N197" s="17"/>
    </row>
    <row r="198" spans="1:14" s="39" customFormat="1" x14ac:dyDescent="0.2">
      <c r="A198" s="120"/>
      <c r="B198" s="489"/>
      <c r="C198" s="489"/>
      <c r="D198" s="489"/>
      <c r="E198" s="489"/>
      <c r="F198" s="490"/>
      <c r="G198" s="121"/>
      <c r="H198" s="76"/>
      <c r="I198" s="97"/>
      <c r="J198" s="97"/>
      <c r="K198" s="491"/>
      <c r="L198" s="492"/>
      <c r="M198" s="493"/>
      <c r="N198" s="123"/>
    </row>
    <row r="199" spans="1:14" s="39" customFormat="1" ht="12" x14ac:dyDescent="0.2">
      <c r="A199" s="64"/>
      <c r="B199" s="297" t="s">
        <v>381</v>
      </c>
      <c r="C199" s="297"/>
      <c r="D199" s="413"/>
      <c r="E199" s="413"/>
      <c r="F199" s="77"/>
      <c r="G199" s="66"/>
      <c r="H199" s="76"/>
      <c r="I199" s="70"/>
      <c r="J199" s="147"/>
      <c r="K199" s="71"/>
      <c r="L199" s="72"/>
      <c r="M199" s="190"/>
      <c r="N199" s="65"/>
    </row>
    <row r="200" spans="1:14" s="39" customFormat="1" ht="36" x14ac:dyDescent="0.2">
      <c r="A200" s="73" t="s">
        <v>0</v>
      </c>
      <c r="B200" s="73" t="s">
        <v>1</v>
      </c>
      <c r="C200" s="73" t="s">
        <v>128</v>
      </c>
      <c r="D200" s="200" t="s">
        <v>2</v>
      </c>
      <c r="E200" s="284" t="s">
        <v>127</v>
      </c>
      <c r="F200" s="73" t="s">
        <v>3</v>
      </c>
      <c r="G200" s="198" t="s">
        <v>4</v>
      </c>
      <c r="H200" s="55" t="s">
        <v>5</v>
      </c>
      <c r="I200" s="199" t="s">
        <v>6</v>
      </c>
      <c r="J200" s="285" t="s">
        <v>80</v>
      </c>
      <c r="K200" s="74" t="s">
        <v>7</v>
      </c>
      <c r="L200" s="55" t="s">
        <v>8</v>
      </c>
      <c r="M200" s="55" t="s">
        <v>9</v>
      </c>
      <c r="N200" s="201" t="s">
        <v>10</v>
      </c>
    </row>
    <row r="201" spans="1:14" s="39" customFormat="1" ht="36" x14ac:dyDescent="0.2">
      <c r="A201" s="286">
        <v>1</v>
      </c>
      <c r="B201" s="14" t="s">
        <v>205</v>
      </c>
      <c r="C201" s="14" t="s">
        <v>204</v>
      </c>
      <c r="D201" s="17"/>
      <c r="E201" s="17"/>
      <c r="F201" s="17" t="s">
        <v>12</v>
      </c>
      <c r="G201" s="15">
        <v>700</v>
      </c>
      <c r="H201" s="159"/>
      <c r="I201" s="13"/>
      <c r="J201" s="535">
        <f>H201*I201+H201</f>
        <v>0</v>
      </c>
      <c r="K201" s="536">
        <f>G201*H201</f>
        <v>0</v>
      </c>
      <c r="L201" s="535">
        <f>M201-K201</f>
        <v>0</v>
      </c>
      <c r="M201" s="537">
        <f>G201*J201</f>
        <v>0</v>
      </c>
      <c r="N201" s="17" t="s">
        <v>139</v>
      </c>
    </row>
    <row r="202" spans="1:14" s="39" customFormat="1" x14ac:dyDescent="0.2">
      <c r="A202" s="64"/>
      <c r="B202" s="414"/>
      <c r="C202" s="414"/>
      <c r="D202" s="65"/>
      <c r="E202" s="65"/>
      <c r="F202" s="65"/>
      <c r="G202" s="66"/>
      <c r="H202" s="159" t="s">
        <v>15</v>
      </c>
      <c r="I202" s="445"/>
      <c r="J202" s="442"/>
      <c r="K202" s="448">
        <f>SUM(K201)</f>
        <v>0</v>
      </c>
      <c r="L202" s="186">
        <f>SUM(L201)</f>
        <v>0</v>
      </c>
      <c r="M202" s="186">
        <f>SUM(M201)</f>
        <v>0</v>
      </c>
      <c r="N202" s="65"/>
    </row>
    <row r="203" spans="1:14" s="39" customFormat="1" x14ac:dyDescent="0.2">
      <c r="A203" s="120"/>
      <c r="B203" s="173"/>
      <c r="C203" s="173"/>
      <c r="D203" s="489"/>
      <c r="E203" s="489"/>
      <c r="F203" s="490"/>
      <c r="G203" s="121"/>
      <c r="H203" s="76"/>
      <c r="I203" s="97"/>
      <c r="J203" s="97"/>
      <c r="K203" s="491"/>
      <c r="L203" s="492"/>
      <c r="M203" s="493"/>
      <c r="N203" s="123"/>
    </row>
    <row r="204" spans="1:14" s="39" customFormat="1" ht="24" x14ac:dyDescent="0.2">
      <c r="A204" s="64"/>
      <c r="B204" s="297" t="s">
        <v>382</v>
      </c>
      <c r="C204" s="297"/>
      <c r="D204" s="548"/>
      <c r="E204" s="548"/>
      <c r="F204" s="77"/>
      <c r="G204" s="66"/>
      <c r="H204" s="76"/>
      <c r="I204" s="70"/>
      <c r="J204" s="147"/>
      <c r="K204" s="71"/>
      <c r="L204" s="72"/>
      <c r="M204" s="190"/>
      <c r="N204" s="65"/>
    </row>
    <row r="205" spans="1:14" s="38" customFormat="1" ht="36" x14ac:dyDescent="0.2">
      <c r="A205" s="73" t="s">
        <v>0</v>
      </c>
      <c r="B205" s="73" t="s">
        <v>1</v>
      </c>
      <c r="C205" s="73" t="s">
        <v>128</v>
      </c>
      <c r="D205" s="200" t="s">
        <v>2</v>
      </c>
      <c r="E205" s="284" t="s">
        <v>127</v>
      </c>
      <c r="F205" s="73" t="s">
        <v>3</v>
      </c>
      <c r="G205" s="198" t="s">
        <v>4</v>
      </c>
      <c r="H205" s="55" t="s">
        <v>5</v>
      </c>
      <c r="I205" s="199" t="s">
        <v>6</v>
      </c>
      <c r="J205" s="285" t="s">
        <v>80</v>
      </c>
      <c r="K205" s="74" t="s">
        <v>7</v>
      </c>
      <c r="L205" s="55" t="s">
        <v>8</v>
      </c>
      <c r="M205" s="55" t="s">
        <v>9</v>
      </c>
      <c r="N205" s="201" t="s">
        <v>10</v>
      </c>
    </row>
    <row r="206" spans="1:14" s="39" customFormat="1" ht="24" x14ac:dyDescent="0.2">
      <c r="A206" s="59">
        <v>1</v>
      </c>
      <c r="B206" s="549" t="s">
        <v>143</v>
      </c>
      <c r="C206" s="724" t="s">
        <v>152</v>
      </c>
      <c r="D206" s="642"/>
      <c r="E206" s="550"/>
      <c r="F206" s="138" t="s">
        <v>16</v>
      </c>
      <c r="G206" s="15">
        <v>150</v>
      </c>
      <c r="H206" s="161"/>
      <c r="I206" s="60"/>
      <c r="J206" s="535">
        <f t="shared" ref="J206" si="80">H206*I206+H206</f>
        <v>0</v>
      </c>
      <c r="K206" s="536">
        <f t="shared" ref="K206" si="81">G206*H206</f>
        <v>0</v>
      </c>
      <c r="L206" s="535">
        <f t="shared" ref="L206" si="82">M206-K206</f>
        <v>0</v>
      </c>
      <c r="M206" s="537">
        <f t="shared" ref="M206" si="83">G206*J206</f>
        <v>0</v>
      </c>
      <c r="N206" s="17" t="s">
        <v>139</v>
      </c>
    </row>
    <row r="207" spans="1:14" s="39" customFormat="1" ht="24" x14ac:dyDescent="0.2">
      <c r="A207" s="59">
        <v>2</v>
      </c>
      <c r="B207" s="551" t="s">
        <v>144</v>
      </c>
      <c r="C207" s="724"/>
      <c r="D207" s="642"/>
      <c r="E207" s="17"/>
      <c r="F207" s="196" t="s">
        <v>16</v>
      </c>
      <c r="G207" s="15">
        <v>150</v>
      </c>
      <c r="H207" s="161"/>
      <c r="I207" s="62"/>
      <c r="J207" s="535">
        <f t="shared" ref="J207:J231" si="84">H207*I207+H207</f>
        <v>0</v>
      </c>
      <c r="K207" s="536">
        <f t="shared" ref="K207:K231" si="85">G207*H207</f>
        <v>0</v>
      </c>
      <c r="L207" s="535">
        <f t="shared" ref="L207:L231" si="86">M207-K207</f>
        <v>0</v>
      </c>
      <c r="M207" s="537">
        <f t="shared" ref="M207:M231" si="87">G207*J207</f>
        <v>0</v>
      </c>
      <c r="N207" s="17" t="s">
        <v>214</v>
      </c>
    </row>
    <row r="208" spans="1:14" s="39" customFormat="1" ht="24" x14ac:dyDescent="0.2">
      <c r="A208" s="59">
        <v>3</v>
      </c>
      <c r="B208" s="552" t="s">
        <v>145</v>
      </c>
      <c r="C208" s="724"/>
      <c r="D208" s="642"/>
      <c r="E208" s="17"/>
      <c r="F208" s="197" t="s">
        <v>16</v>
      </c>
      <c r="G208" s="15">
        <v>1500</v>
      </c>
      <c r="H208" s="161"/>
      <c r="I208" s="57"/>
      <c r="J208" s="535">
        <f t="shared" si="84"/>
        <v>0</v>
      </c>
      <c r="K208" s="536">
        <f t="shared" si="85"/>
        <v>0</v>
      </c>
      <c r="L208" s="535">
        <f t="shared" si="86"/>
        <v>0</v>
      </c>
      <c r="M208" s="537">
        <f t="shared" si="87"/>
        <v>0</v>
      </c>
      <c r="N208" s="17" t="s">
        <v>237</v>
      </c>
    </row>
    <row r="209" spans="1:15" s="39" customFormat="1" ht="24" x14ac:dyDescent="0.2">
      <c r="A209" s="59">
        <v>4</v>
      </c>
      <c r="B209" s="552" t="s">
        <v>146</v>
      </c>
      <c r="C209" s="724"/>
      <c r="D209" s="642"/>
      <c r="E209" s="17"/>
      <c r="F209" s="197" t="s">
        <v>16</v>
      </c>
      <c r="G209" s="15">
        <v>300</v>
      </c>
      <c r="H209" s="161"/>
      <c r="I209" s="57"/>
      <c r="J209" s="535">
        <f t="shared" si="84"/>
        <v>0</v>
      </c>
      <c r="K209" s="536">
        <f t="shared" si="85"/>
        <v>0</v>
      </c>
      <c r="L209" s="535">
        <f t="shared" si="86"/>
        <v>0</v>
      </c>
      <c r="M209" s="537">
        <f t="shared" si="87"/>
        <v>0</v>
      </c>
      <c r="N209" s="716" t="s">
        <v>214</v>
      </c>
    </row>
    <row r="210" spans="1:15" s="39" customFormat="1" ht="24" x14ac:dyDescent="0.2">
      <c r="A210" s="59">
        <v>5</v>
      </c>
      <c r="B210" s="552" t="s">
        <v>147</v>
      </c>
      <c r="C210" s="724"/>
      <c r="D210" s="642"/>
      <c r="E210" s="17"/>
      <c r="F210" s="197" t="s">
        <v>16</v>
      </c>
      <c r="G210" s="15">
        <v>300</v>
      </c>
      <c r="H210" s="161"/>
      <c r="I210" s="57"/>
      <c r="J210" s="535">
        <f t="shared" si="84"/>
        <v>0</v>
      </c>
      <c r="K210" s="536">
        <f t="shared" si="85"/>
        <v>0</v>
      </c>
      <c r="L210" s="535">
        <f t="shared" si="86"/>
        <v>0</v>
      </c>
      <c r="M210" s="537">
        <f t="shared" si="87"/>
        <v>0</v>
      </c>
      <c r="N210" s="723"/>
    </row>
    <row r="211" spans="1:15" s="39" customFormat="1" ht="24" x14ac:dyDescent="0.2">
      <c r="A211" s="59">
        <v>6</v>
      </c>
      <c r="B211" s="552" t="s">
        <v>148</v>
      </c>
      <c r="C211" s="724"/>
      <c r="D211" s="642"/>
      <c r="E211" s="17"/>
      <c r="F211" s="197" t="s">
        <v>16</v>
      </c>
      <c r="G211" s="15">
        <v>500</v>
      </c>
      <c r="H211" s="161"/>
      <c r="I211" s="57"/>
      <c r="J211" s="535">
        <f t="shared" si="84"/>
        <v>0</v>
      </c>
      <c r="K211" s="536">
        <f t="shared" si="85"/>
        <v>0</v>
      </c>
      <c r="L211" s="535">
        <f t="shared" si="86"/>
        <v>0</v>
      </c>
      <c r="M211" s="537">
        <f t="shared" si="87"/>
        <v>0</v>
      </c>
      <c r="N211" s="723"/>
    </row>
    <row r="212" spans="1:15" s="39" customFormat="1" ht="24" x14ac:dyDescent="0.2">
      <c r="A212" s="59">
        <v>7</v>
      </c>
      <c r="B212" s="552" t="s">
        <v>149</v>
      </c>
      <c r="C212" s="724"/>
      <c r="D212" s="642"/>
      <c r="E212" s="17"/>
      <c r="F212" s="197" t="s">
        <v>16</v>
      </c>
      <c r="G212" s="15">
        <v>500</v>
      </c>
      <c r="H212" s="161"/>
      <c r="I212" s="57"/>
      <c r="J212" s="535">
        <f t="shared" si="84"/>
        <v>0</v>
      </c>
      <c r="K212" s="536">
        <f t="shared" si="85"/>
        <v>0</v>
      </c>
      <c r="L212" s="535">
        <f t="shared" si="86"/>
        <v>0</v>
      </c>
      <c r="M212" s="537">
        <f t="shared" si="87"/>
        <v>0</v>
      </c>
      <c r="N212" s="723"/>
    </row>
    <row r="213" spans="1:15" s="39" customFormat="1" ht="24" x14ac:dyDescent="0.2">
      <c r="A213" s="59">
        <v>8</v>
      </c>
      <c r="B213" s="552" t="s">
        <v>150</v>
      </c>
      <c r="C213" s="724"/>
      <c r="D213" s="642"/>
      <c r="E213" s="17"/>
      <c r="F213" s="197" t="s">
        <v>16</v>
      </c>
      <c r="G213" s="15">
        <v>100</v>
      </c>
      <c r="H213" s="161"/>
      <c r="I213" s="57"/>
      <c r="J213" s="535">
        <f t="shared" si="84"/>
        <v>0</v>
      </c>
      <c r="K213" s="536">
        <f t="shared" si="85"/>
        <v>0</v>
      </c>
      <c r="L213" s="535">
        <f t="shared" si="86"/>
        <v>0</v>
      </c>
      <c r="M213" s="537">
        <f t="shared" si="87"/>
        <v>0</v>
      </c>
      <c r="N213" s="717"/>
    </row>
    <row r="214" spans="1:15" s="39" customFormat="1" ht="24" x14ac:dyDescent="0.2">
      <c r="A214" s="59">
        <v>9</v>
      </c>
      <c r="B214" s="552" t="s">
        <v>151</v>
      </c>
      <c r="C214" s="724"/>
      <c r="D214" s="642"/>
      <c r="E214" s="17"/>
      <c r="F214" s="197" t="s">
        <v>16</v>
      </c>
      <c r="G214" s="15">
        <v>50</v>
      </c>
      <c r="H214" s="161"/>
      <c r="I214" s="57"/>
      <c r="J214" s="535">
        <f t="shared" si="84"/>
        <v>0</v>
      </c>
      <c r="K214" s="536">
        <f t="shared" si="85"/>
        <v>0</v>
      </c>
      <c r="L214" s="535">
        <f t="shared" si="86"/>
        <v>0</v>
      </c>
      <c r="M214" s="537">
        <f t="shared" si="87"/>
        <v>0</v>
      </c>
      <c r="N214" s="17" t="s">
        <v>139</v>
      </c>
    </row>
    <row r="215" spans="1:15" s="39" customFormat="1" ht="72" x14ac:dyDescent="0.2">
      <c r="A215" s="59">
        <v>10</v>
      </c>
      <c r="B215" s="553" t="s">
        <v>166</v>
      </c>
      <c r="C215" s="553" t="s">
        <v>153</v>
      </c>
      <c r="D215" s="642"/>
      <c r="E215" s="139"/>
      <c r="F215" s="139" t="s">
        <v>12</v>
      </c>
      <c r="G215" s="15">
        <v>2000</v>
      </c>
      <c r="H215" s="161"/>
      <c r="I215" s="58"/>
      <c r="J215" s="535">
        <f t="shared" si="84"/>
        <v>0</v>
      </c>
      <c r="K215" s="536">
        <f t="shared" si="85"/>
        <v>0</v>
      </c>
      <c r="L215" s="535">
        <f t="shared" si="86"/>
        <v>0</v>
      </c>
      <c r="M215" s="537">
        <f t="shared" si="87"/>
        <v>0</v>
      </c>
      <c r="N215" s="17" t="s">
        <v>250</v>
      </c>
    </row>
    <row r="216" spans="1:15" s="39" customFormat="1" ht="36.75" customHeight="1" x14ac:dyDescent="0.2">
      <c r="A216" s="59">
        <v>11</v>
      </c>
      <c r="B216" s="293" t="s">
        <v>154</v>
      </c>
      <c r="C216" s="553" t="s">
        <v>153</v>
      </c>
      <c r="D216" s="642"/>
      <c r="E216" s="63"/>
      <c r="F216" s="63" t="s">
        <v>12</v>
      </c>
      <c r="G216" s="15">
        <v>100</v>
      </c>
      <c r="H216" s="161"/>
      <c r="I216" s="57"/>
      <c r="J216" s="535">
        <f t="shared" si="84"/>
        <v>0</v>
      </c>
      <c r="K216" s="536">
        <f t="shared" si="85"/>
        <v>0</v>
      </c>
      <c r="L216" s="535">
        <f t="shared" si="86"/>
        <v>0</v>
      </c>
      <c r="M216" s="537">
        <f t="shared" si="87"/>
        <v>0</v>
      </c>
      <c r="N216" s="17" t="s">
        <v>214</v>
      </c>
    </row>
    <row r="217" spans="1:15" s="39" customFormat="1" ht="29.25" customHeight="1" x14ac:dyDescent="0.2">
      <c r="A217" s="59">
        <v>12</v>
      </c>
      <c r="B217" s="539" t="s">
        <v>209</v>
      </c>
      <c r="C217" s="14"/>
      <c r="D217" s="642"/>
      <c r="E217" s="63"/>
      <c r="F217" s="63" t="s">
        <v>12</v>
      </c>
      <c r="G217" s="15">
        <v>50</v>
      </c>
      <c r="H217" s="161"/>
      <c r="I217" s="57"/>
      <c r="J217" s="535">
        <f t="shared" si="84"/>
        <v>0</v>
      </c>
      <c r="K217" s="536">
        <f t="shared" si="85"/>
        <v>0</v>
      </c>
      <c r="L217" s="535">
        <f t="shared" si="86"/>
        <v>0</v>
      </c>
      <c r="M217" s="537">
        <f t="shared" si="87"/>
        <v>0</v>
      </c>
      <c r="N217" s="17" t="s">
        <v>214</v>
      </c>
    </row>
    <row r="218" spans="1:15" s="39" customFormat="1" ht="72" x14ac:dyDescent="0.2">
      <c r="A218" s="59">
        <v>13</v>
      </c>
      <c r="B218" s="14" t="s">
        <v>424</v>
      </c>
      <c r="C218" s="14" t="s">
        <v>155</v>
      </c>
      <c r="D218" s="642"/>
      <c r="E218" s="17"/>
      <c r="F218" s="17" t="s">
        <v>12</v>
      </c>
      <c r="G218" s="15">
        <v>9000</v>
      </c>
      <c r="H218" s="159"/>
      <c r="I218" s="13"/>
      <c r="J218" s="535">
        <f t="shared" si="84"/>
        <v>0</v>
      </c>
      <c r="K218" s="536">
        <f t="shared" si="85"/>
        <v>0</v>
      </c>
      <c r="L218" s="535">
        <f t="shared" si="86"/>
        <v>0</v>
      </c>
      <c r="M218" s="537">
        <f t="shared" si="87"/>
        <v>0</v>
      </c>
      <c r="N218" s="17" t="s">
        <v>214</v>
      </c>
    </row>
    <row r="219" spans="1:15" s="39" customFormat="1" ht="36" x14ac:dyDescent="0.2">
      <c r="A219" s="59">
        <v>14</v>
      </c>
      <c r="B219" s="182" t="s">
        <v>110</v>
      </c>
      <c r="C219" s="182"/>
      <c r="D219" s="642"/>
      <c r="E219" s="139"/>
      <c r="F219" s="144" t="s">
        <v>12</v>
      </c>
      <c r="G219" s="157">
        <v>100</v>
      </c>
      <c r="H219" s="160"/>
      <c r="I219" s="58"/>
      <c r="J219" s="535">
        <f t="shared" si="84"/>
        <v>0</v>
      </c>
      <c r="K219" s="536">
        <f t="shared" si="85"/>
        <v>0</v>
      </c>
      <c r="L219" s="535">
        <f t="shared" si="86"/>
        <v>0</v>
      </c>
      <c r="M219" s="537">
        <f t="shared" si="87"/>
        <v>0</v>
      </c>
      <c r="N219" s="456" t="s">
        <v>214</v>
      </c>
    </row>
    <row r="220" spans="1:15" s="39" customFormat="1" ht="36" x14ac:dyDescent="0.2">
      <c r="A220" s="59">
        <v>15</v>
      </c>
      <c r="B220" s="14" t="s">
        <v>111</v>
      </c>
      <c r="C220" s="14"/>
      <c r="D220" s="642"/>
      <c r="E220" s="17"/>
      <c r="F220" s="17" t="s">
        <v>12</v>
      </c>
      <c r="G220" s="15">
        <v>100</v>
      </c>
      <c r="H220" s="159"/>
      <c r="I220" s="13"/>
      <c r="J220" s="535">
        <f t="shared" si="84"/>
        <v>0</v>
      </c>
      <c r="K220" s="536">
        <f t="shared" si="85"/>
        <v>0</v>
      </c>
      <c r="L220" s="535">
        <f t="shared" si="86"/>
        <v>0</v>
      </c>
      <c r="M220" s="537">
        <f t="shared" si="87"/>
        <v>0</v>
      </c>
      <c r="N220" s="17" t="s">
        <v>214</v>
      </c>
    </row>
    <row r="221" spans="1:15" s="39" customFormat="1" ht="24" x14ac:dyDescent="0.2">
      <c r="A221" s="59">
        <v>16</v>
      </c>
      <c r="B221" s="14" t="s">
        <v>158</v>
      </c>
      <c r="C221" s="14" t="s">
        <v>152</v>
      </c>
      <c r="D221" s="642"/>
      <c r="E221" s="17"/>
      <c r="F221" s="17" t="s">
        <v>12</v>
      </c>
      <c r="G221" s="15">
        <v>10</v>
      </c>
      <c r="H221" s="159"/>
      <c r="I221" s="13"/>
      <c r="J221" s="535">
        <f t="shared" si="84"/>
        <v>0</v>
      </c>
      <c r="K221" s="536">
        <f t="shared" si="85"/>
        <v>0</v>
      </c>
      <c r="L221" s="535">
        <f t="shared" si="86"/>
        <v>0</v>
      </c>
      <c r="M221" s="537">
        <f t="shared" si="87"/>
        <v>0</v>
      </c>
      <c r="N221" s="17" t="s">
        <v>214</v>
      </c>
    </row>
    <row r="222" spans="1:15" s="39" customFormat="1" ht="12" x14ac:dyDescent="0.2">
      <c r="A222" s="59">
        <v>17</v>
      </c>
      <c r="B222" s="14" t="s">
        <v>42</v>
      </c>
      <c r="C222" s="14"/>
      <c r="D222" s="642"/>
      <c r="E222" s="140"/>
      <c r="F222" s="140" t="s">
        <v>12</v>
      </c>
      <c r="G222" s="15">
        <v>300</v>
      </c>
      <c r="H222" s="159"/>
      <c r="I222" s="145"/>
      <c r="J222" s="535">
        <f t="shared" si="84"/>
        <v>0</v>
      </c>
      <c r="K222" s="536">
        <f t="shared" si="85"/>
        <v>0</v>
      </c>
      <c r="L222" s="535">
        <f t="shared" si="86"/>
        <v>0</v>
      </c>
      <c r="M222" s="537">
        <f t="shared" si="87"/>
        <v>0</v>
      </c>
      <c r="N222" s="17" t="s">
        <v>214</v>
      </c>
      <c r="O222" s="64"/>
    </row>
    <row r="223" spans="1:15" s="39" customFormat="1" ht="12" x14ac:dyDescent="0.2">
      <c r="A223" s="59">
        <v>18</v>
      </c>
      <c r="B223" s="14" t="s">
        <v>43</v>
      </c>
      <c r="C223" s="14"/>
      <c r="D223" s="642"/>
      <c r="E223" s="140"/>
      <c r="F223" s="140" t="s">
        <v>12</v>
      </c>
      <c r="G223" s="15">
        <v>150</v>
      </c>
      <c r="H223" s="159"/>
      <c r="I223" s="145"/>
      <c r="J223" s="535">
        <f t="shared" si="84"/>
        <v>0</v>
      </c>
      <c r="K223" s="536">
        <f t="shared" si="85"/>
        <v>0</v>
      </c>
      <c r="L223" s="535">
        <f t="shared" si="86"/>
        <v>0</v>
      </c>
      <c r="M223" s="537">
        <f t="shared" si="87"/>
        <v>0</v>
      </c>
      <c r="N223" s="17" t="s">
        <v>214</v>
      </c>
      <c r="O223" s="64"/>
    </row>
    <row r="224" spans="1:15" s="39" customFormat="1" ht="12" x14ac:dyDescent="0.2">
      <c r="A224" s="59">
        <v>20</v>
      </c>
      <c r="B224" s="14" t="s">
        <v>44</v>
      </c>
      <c r="C224" s="14"/>
      <c r="D224" s="642"/>
      <c r="E224" s="17"/>
      <c r="F224" s="17" t="s">
        <v>12</v>
      </c>
      <c r="G224" s="15">
        <v>4000</v>
      </c>
      <c r="H224" s="159"/>
      <c r="I224" s="145"/>
      <c r="J224" s="535">
        <f t="shared" si="84"/>
        <v>0</v>
      </c>
      <c r="K224" s="536">
        <f t="shared" si="85"/>
        <v>0</v>
      </c>
      <c r="L224" s="535">
        <f t="shared" si="86"/>
        <v>0</v>
      </c>
      <c r="M224" s="537">
        <f t="shared" si="87"/>
        <v>0</v>
      </c>
      <c r="N224" s="17" t="s">
        <v>214</v>
      </c>
      <c r="O224" s="64"/>
    </row>
    <row r="225" spans="1:15" s="39" customFormat="1" ht="12" x14ac:dyDescent="0.2">
      <c r="A225" s="59">
        <v>21</v>
      </c>
      <c r="B225" s="14" t="s">
        <v>45</v>
      </c>
      <c r="C225" s="14"/>
      <c r="D225" s="642"/>
      <c r="E225" s="17"/>
      <c r="F225" s="17" t="s">
        <v>12</v>
      </c>
      <c r="G225" s="15">
        <v>200</v>
      </c>
      <c r="H225" s="162"/>
      <c r="I225" s="145"/>
      <c r="J225" s="535">
        <f t="shared" si="84"/>
        <v>0</v>
      </c>
      <c r="K225" s="536">
        <f t="shared" si="85"/>
        <v>0</v>
      </c>
      <c r="L225" s="535">
        <f t="shared" si="86"/>
        <v>0</v>
      </c>
      <c r="M225" s="537">
        <f t="shared" si="87"/>
        <v>0</v>
      </c>
      <c r="N225" s="17" t="s">
        <v>214</v>
      </c>
      <c r="O225" s="64"/>
    </row>
    <row r="226" spans="1:15" s="39" customFormat="1" ht="36" x14ac:dyDescent="0.2">
      <c r="A226" s="59">
        <v>22</v>
      </c>
      <c r="B226" s="14" t="s">
        <v>252</v>
      </c>
      <c r="C226" s="14"/>
      <c r="D226" s="653"/>
      <c r="E226" s="640"/>
      <c r="F226" s="288" t="s">
        <v>16</v>
      </c>
      <c r="G226" s="15">
        <v>50</v>
      </c>
      <c r="H226" s="159"/>
      <c r="I226" s="13"/>
      <c r="J226" s="535">
        <f t="shared" si="84"/>
        <v>0</v>
      </c>
      <c r="K226" s="536">
        <f t="shared" si="85"/>
        <v>0</v>
      </c>
      <c r="L226" s="535">
        <f t="shared" si="86"/>
        <v>0</v>
      </c>
      <c r="M226" s="537">
        <f t="shared" si="87"/>
        <v>0</v>
      </c>
      <c r="N226" s="640" t="s">
        <v>214</v>
      </c>
      <c r="O226" s="64"/>
    </row>
    <row r="227" spans="1:15" s="39" customFormat="1" ht="48" x14ac:dyDescent="0.2">
      <c r="A227" s="59">
        <v>23</v>
      </c>
      <c r="B227" s="14" t="s">
        <v>259</v>
      </c>
      <c r="C227" s="14" t="s">
        <v>260</v>
      </c>
      <c r="D227" s="653"/>
      <c r="E227" s="640"/>
      <c r="F227" s="288" t="s">
        <v>16</v>
      </c>
      <c r="G227" s="15">
        <v>4600</v>
      </c>
      <c r="H227" s="159"/>
      <c r="I227" s="13"/>
      <c r="J227" s="535">
        <f t="shared" si="84"/>
        <v>0</v>
      </c>
      <c r="K227" s="536">
        <f t="shared" si="85"/>
        <v>0</v>
      </c>
      <c r="L227" s="535">
        <f t="shared" si="86"/>
        <v>0</v>
      </c>
      <c r="M227" s="537">
        <f t="shared" si="87"/>
        <v>0</v>
      </c>
      <c r="N227" s="640" t="s">
        <v>249</v>
      </c>
      <c r="O227" s="64"/>
    </row>
    <row r="228" spans="1:15" s="39" customFormat="1" ht="12" x14ac:dyDescent="0.2">
      <c r="A228" s="59">
        <v>24</v>
      </c>
      <c r="B228" s="14" t="s">
        <v>105</v>
      </c>
      <c r="C228" s="14"/>
      <c r="D228" s="642"/>
      <c r="E228" s="640"/>
      <c r="F228" s="640" t="s">
        <v>20</v>
      </c>
      <c r="G228" s="15">
        <v>20</v>
      </c>
      <c r="H228" s="162"/>
      <c r="I228" s="145"/>
      <c r="J228" s="535">
        <f t="shared" si="84"/>
        <v>0</v>
      </c>
      <c r="K228" s="536">
        <f t="shared" si="85"/>
        <v>0</v>
      </c>
      <c r="L228" s="535">
        <f t="shared" si="86"/>
        <v>0</v>
      </c>
      <c r="M228" s="537">
        <f t="shared" si="87"/>
        <v>0</v>
      </c>
      <c r="N228" s="640" t="s">
        <v>214</v>
      </c>
      <c r="O228" s="64"/>
    </row>
    <row r="229" spans="1:15" s="39" customFormat="1" ht="36" x14ac:dyDescent="0.2">
      <c r="A229" s="59">
        <v>25</v>
      </c>
      <c r="B229" s="14" t="s">
        <v>373</v>
      </c>
      <c r="C229" s="14"/>
      <c r="D229" s="642"/>
      <c r="E229" s="640"/>
      <c r="F229" s="640" t="s">
        <v>16</v>
      </c>
      <c r="G229" s="15">
        <v>20</v>
      </c>
      <c r="H229" s="162"/>
      <c r="I229" s="145"/>
      <c r="J229" s="535">
        <f t="shared" si="84"/>
        <v>0</v>
      </c>
      <c r="K229" s="536">
        <f t="shared" si="85"/>
        <v>0</v>
      </c>
      <c r="L229" s="535">
        <f t="shared" si="86"/>
        <v>0</v>
      </c>
      <c r="M229" s="537">
        <f t="shared" si="87"/>
        <v>0</v>
      </c>
      <c r="N229" s="640" t="s">
        <v>214</v>
      </c>
      <c r="O229" s="64"/>
    </row>
    <row r="230" spans="1:15" s="39" customFormat="1" ht="48" x14ac:dyDescent="0.2">
      <c r="A230" s="59">
        <v>26</v>
      </c>
      <c r="B230" s="14" t="s">
        <v>366</v>
      </c>
      <c r="C230" s="14"/>
      <c r="D230" s="642"/>
      <c r="E230" s="640"/>
      <c r="F230" s="640" t="s">
        <v>12</v>
      </c>
      <c r="G230" s="15">
        <v>160</v>
      </c>
      <c r="H230" s="162"/>
      <c r="I230" s="145"/>
      <c r="J230" s="535">
        <f t="shared" si="84"/>
        <v>0</v>
      </c>
      <c r="K230" s="536">
        <f t="shared" si="85"/>
        <v>0</v>
      </c>
      <c r="L230" s="535">
        <f t="shared" si="86"/>
        <v>0</v>
      </c>
      <c r="M230" s="537">
        <f t="shared" si="87"/>
        <v>0</v>
      </c>
      <c r="N230" s="640" t="s">
        <v>214</v>
      </c>
      <c r="O230" s="64"/>
    </row>
    <row r="231" spans="1:15" s="39" customFormat="1" ht="36" x14ac:dyDescent="0.2">
      <c r="A231" s="59">
        <v>27</v>
      </c>
      <c r="B231" s="14" t="s">
        <v>207</v>
      </c>
      <c r="C231" s="14" t="s">
        <v>208</v>
      </c>
      <c r="D231" s="642"/>
      <c r="E231" s="17"/>
      <c r="F231" s="17" t="s">
        <v>12</v>
      </c>
      <c r="G231" s="15">
        <v>5</v>
      </c>
      <c r="H231" s="162"/>
      <c r="I231" s="145"/>
      <c r="J231" s="535">
        <f t="shared" si="84"/>
        <v>0</v>
      </c>
      <c r="K231" s="536">
        <f t="shared" si="85"/>
        <v>0</v>
      </c>
      <c r="L231" s="535">
        <f t="shared" si="86"/>
        <v>0</v>
      </c>
      <c r="M231" s="537">
        <f t="shared" si="87"/>
        <v>0</v>
      </c>
      <c r="N231" s="17" t="s">
        <v>214</v>
      </c>
      <c r="O231" s="64"/>
    </row>
    <row r="232" spans="1:15" s="39" customFormat="1" x14ac:dyDescent="0.2">
      <c r="A232" s="64"/>
      <c r="B232" s="414"/>
      <c r="C232" s="414"/>
      <c r="D232" s="65"/>
      <c r="E232" s="65"/>
      <c r="F232" s="65"/>
      <c r="G232" s="66"/>
      <c r="H232" s="159" t="s">
        <v>15</v>
      </c>
      <c r="I232" s="444"/>
      <c r="J232" s="442"/>
      <c r="K232" s="448">
        <f>SUM(K206:K231)</f>
        <v>0</v>
      </c>
      <c r="L232" s="186">
        <f>SUM(L206:L231)</f>
        <v>0</v>
      </c>
      <c r="M232" s="186">
        <f>SUM(M206:M231)</f>
        <v>0</v>
      </c>
      <c r="N232" s="17"/>
    </row>
    <row r="233" spans="1:15" s="39" customFormat="1" x14ac:dyDescent="0.2">
      <c r="A233" s="64"/>
      <c r="B233" s="414"/>
      <c r="C233" s="414" t="s">
        <v>364</v>
      </c>
      <c r="D233" s="65"/>
      <c r="E233" s="65"/>
      <c r="F233" s="65"/>
      <c r="G233" s="66"/>
      <c r="H233" s="76"/>
      <c r="I233" s="546"/>
      <c r="J233" s="153"/>
      <c r="K233" s="547"/>
      <c r="L233" s="187"/>
      <c r="M233" s="187"/>
      <c r="N233" s="65"/>
    </row>
    <row r="234" spans="1:15" s="39" customFormat="1" ht="12" x14ac:dyDescent="0.2">
      <c r="A234" s="64"/>
      <c r="B234" s="297" t="s">
        <v>383</v>
      </c>
      <c r="C234" s="297"/>
      <c r="D234" s="548"/>
      <c r="E234" s="548"/>
      <c r="F234" s="77"/>
      <c r="G234" s="66"/>
      <c r="H234" s="76"/>
      <c r="I234" s="70"/>
      <c r="J234" s="147"/>
      <c r="K234" s="71"/>
      <c r="L234" s="72"/>
      <c r="M234" s="190"/>
      <c r="N234" s="65"/>
    </row>
    <row r="235" spans="1:15" s="39" customFormat="1" ht="36" x14ac:dyDescent="0.2">
      <c r="A235" s="73" t="s">
        <v>0</v>
      </c>
      <c r="B235" s="73" t="s">
        <v>1</v>
      </c>
      <c r="C235" s="73" t="s">
        <v>128</v>
      </c>
      <c r="D235" s="200" t="s">
        <v>2</v>
      </c>
      <c r="E235" s="284" t="s">
        <v>127</v>
      </c>
      <c r="F235" s="73" t="s">
        <v>3</v>
      </c>
      <c r="G235" s="198" t="s">
        <v>4</v>
      </c>
      <c r="H235" s="55" t="s">
        <v>5</v>
      </c>
      <c r="I235" s="199" t="s">
        <v>6</v>
      </c>
      <c r="J235" s="285" t="s">
        <v>80</v>
      </c>
      <c r="K235" s="74" t="s">
        <v>7</v>
      </c>
      <c r="L235" s="55" t="s">
        <v>8</v>
      </c>
      <c r="M235" s="55" t="s">
        <v>9</v>
      </c>
      <c r="N235" s="201" t="s">
        <v>10</v>
      </c>
    </row>
    <row r="236" spans="1:15" s="39" customFormat="1" ht="12" x14ac:dyDescent="0.2">
      <c r="A236" s="59">
        <v>1</v>
      </c>
      <c r="B236" s="554" t="s">
        <v>40</v>
      </c>
      <c r="C236" s="14"/>
      <c r="D236" s="650"/>
      <c r="E236" s="196"/>
      <c r="F236" s="142" t="s">
        <v>12</v>
      </c>
      <c r="G236" s="15">
        <v>1000</v>
      </c>
      <c r="H236" s="161"/>
      <c r="I236" s="57"/>
      <c r="J236" s="535">
        <f t="shared" ref="J236:J242" si="88">H236*I236+H236</f>
        <v>0</v>
      </c>
      <c r="K236" s="536">
        <f t="shared" ref="K236:K242" si="89">G236*H236</f>
        <v>0</v>
      </c>
      <c r="L236" s="535">
        <f t="shared" ref="L236:L242" si="90">M236-K236</f>
        <v>0</v>
      </c>
      <c r="M236" s="537">
        <f t="shared" ref="M236:M242" si="91">G236*J236</f>
        <v>0</v>
      </c>
      <c r="N236" s="635" t="s">
        <v>214</v>
      </c>
    </row>
    <row r="237" spans="1:15" s="39" customFormat="1" ht="12" x14ac:dyDescent="0.2">
      <c r="A237" s="59">
        <v>2</v>
      </c>
      <c r="B237" s="555" t="s">
        <v>41</v>
      </c>
      <c r="C237" s="556"/>
      <c r="D237" s="557"/>
      <c r="E237" s="197"/>
      <c r="F237" s="141" t="s">
        <v>12</v>
      </c>
      <c r="G237" s="15">
        <v>1000</v>
      </c>
      <c r="H237" s="161"/>
      <c r="I237" s="57"/>
      <c r="J237" s="535">
        <f t="shared" si="88"/>
        <v>0</v>
      </c>
      <c r="K237" s="536">
        <f t="shared" si="89"/>
        <v>0</v>
      </c>
      <c r="L237" s="535">
        <f t="shared" si="90"/>
        <v>0</v>
      </c>
      <c r="M237" s="537">
        <f t="shared" si="91"/>
        <v>0</v>
      </c>
      <c r="N237" s="635" t="s">
        <v>214</v>
      </c>
    </row>
    <row r="238" spans="1:15" s="39" customFormat="1" ht="24" x14ac:dyDescent="0.2">
      <c r="A238" s="59">
        <v>3</v>
      </c>
      <c r="B238" s="558" t="s">
        <v>103</v>
      </c>
      <c r="C238" s="558" t="s">
        <v>157</v>
      </c>
      <c r="D238" s="559"/>
      <c r="E238" s="560"/>
      <c r="F238" s="143" t="s">
        <v>12</v>
      </c>
      <c r="G238" s="15">
        <v>20</v>
      </c>
      <c r="H238" s="161"/>
      <c r="I238" s="57"/>
      <c r="J238" s="535">
        <f t="shared" si="88"/>
        <v>0</v>
      </c>
      <c r="K238" s="536">
        <f t="shared" si="89"/>
        <v>0</v>
      </c>
      <c r="L238" s="535">
        <f t="shared" si="90"/>
        <v>0</v>
      </c>
      <c r="M238" s="537">
        <f t="shared" si="91"/>
        <v>0</v>
      </c>
      <c r="N238" s="635" t="s">
        <v>214</v>
      </c>
    </row>
    <row r="239" spans="1:15" s="39" customFormat="1" ht="12" x14ac:dyDescent="0.2">
      <c r="A239" s="59">
        <v>4</v>
      </c>
      <c r="B239" s="14" t="s">
        <v>46</v>
      </c>
      <c r="C239" s="14"/>
      <c r="D239" s="635"/>
      <c r="E239" s="635"/>
      <c r="F239" s="635" t="s">
        <v>12</v>
      </c>
      <c r="G239" s="15">
        <v>2000</v>
      </c>
      <c r="H239" s="162"/>
      <c r="I239" s="145"/>
      <c r="J239" s="535">
        <f t="shared" si="88"/>
        <v>0</v>
      </c>
      <c r="K239" s="536">
        <f t="shared" si="89"/>
        <v>0</v>
      </c>
      <c r="L239" s="535">
        <f t="shared" si="90"/>
        <v>0</v>
      </c>
      <c r="M239" s="537">
        <f t="shared" si="91"/>
        <v>0</v>
      </c>
      <c r="N239" s="635" t="s">
        <v>214</v>
      </c>
    </row>
    <row r="240" spans="1:15" s="39" customFormat="1" ht="12" x14ac:dyDescent="0.2">
      <c r="A240" s="59">
        <v>5</v>
      </c>
      <c r="B240" s="14" t="s">
        <v>303</v>
      </c>
      <c r="C240" s="14"/>
      <c r="D240" s="635"/>
      <c r="E240" s="635"/>
      <c r="F240" s="635" t="s">
        <v>12</v>
      </c>
      <c r="G240" s="15">
        <v>4000</v>
      </c>
      <c r="H240" s="162"/>
      <c r="I240" s="145"/>
      <c r="J240" s="535">
        <f t="shared" si="88"/>
        <v>0</v>
      </c>
      <c r="K240" s="536">
        <f t="shared" si="89"/>
        <v>0</v>
      </c>
      <c r="L240" s="535">
        <f t="shared" si="90"/>
        <v>0</v>
      </c>
      <c r="M240" s="537">
        <f t="shared" si="91"/>
        <v>0</v>
      </c>
      <c r="N240" s="635" t="s">
        <v>129</v>
      </c>
    </row>
    <row r="241" spans="1:14" s="39" customFormat="1" ht="24" x14ac:dyDescent="0.2">
      <c r="A241" s="59">
        <v>6</v>
      </c>
      <c r="B241" s="14" t="s">
        <v>136</v>
      </c>
      <c r="C241" s="14" t="s">
        <v>137</v>
      </c>
      <c r="D241" s="635"/>
      <c r="E241" s="635"/>
      <c r="F241" s="635" t="s">
        <v>12</v>
      </c>
      <c r="G241" s="15">
        <v>2000</v>
      </c>
      <c r="H241" s="162"/>
      <c r="I241" s="145"/>
      <c r="J241" s="535">
        <f t="shared" si="88"/>
        <v>0</v>
      </c>
      <c r="K241" s="536">
        <f t="shared" si="89"/>
        <v>0</v>
      </c>
      <c r="L241" s="535">
        <f t="shared" si="90"/>
        <v>0</v>
      </c>
      <c r="M241" s="537">
        <f t="shared" si="91"/>
        <v>0</v>
      </c>
      <c r="N241" s="635" t="s">
        <v>214</v>
      </c>
    </row>
    <row r="242" spans="1:14" s="39" customFormat="1" ht="24" x14ac:dyDescent="0.2">
      <c r="A242" s="59">
        <v>7</v>
      </c>
      <c r="B242" s="14" t="s">
        <v>135</v>
      </c>
      <c r="C242" s="14" t="s">
        <v>137</v>
      </c>
      <c r="D242" s="635"/>
      <c r="E242" s="635"/>
      <c r="F242" s="635" t="s">
        <v>12</v>
      </c>
      <c r="G242" s="15">
        <v>1000</v>
      </c>
      <c r="H242" s="162"/>
      <c r="I242" s="145"/>
      <c r="J242" s="535">
        <f t="shared" si="88"/>
        <v>0</v>
      </c>
      <c r="K242" s="536">
        <f t="shared" si="89"/>
        <v>0</v>
      </c>
      <c r="L242" s="535">
        <f t="shared" si="90"/>
        <v>0</v>
      </c>
      <c r="M242" s="537">
        <f t="shared" si="91"/>
        <v>0</v>
      </c>
      <c r="N242" s="635" t="s">
        <v>214</v>
      </c>
    </row>
    <row r="243" spans="1:14" s="39" customFormat="1" x14ac:dyDescent="0.2">
      <c r="A243" s="64"/>
      <c r="B243" s="414"/>
      <c r="C243" s="414"/>
      <c r="D243" s="65"/>
      <c r="E243" s="65"/>
      <c r="F243" s="65"/>
      <c r="G243" s="66"/>
      <c r="H243" s="159" t="s">
        <v>15</v>
      </c>
      <c r="I243" s="444"/>
      <c r="J243" s="442"/>
      <c r="K243" s="448">
        <f>SUM(K236:K242)</f>
        <v>0</v>
      </c>
      <c r="L243" s="186">
        <f>SUM(L236:L242)</f>
        <v>0</v>
      </c>
      <c r="M243" s="186">
        <f>SUM(M236:M242)</f>
        <v>0</v>
      </c>
      <c r="N243" s="635"/>
    </row>
    <row r="244" spans="1:14" s="39" customFormat="1" ht="12" x14ac:dyDescent="0.2">
      <c r="A244" s="64"/>
      <c r="B244" s="414"/>
      <c r="C244" s="414"/>
      <c r="D244" s="65"/>
      <c r="E244" s="65"/>
      <c r="F244" s="65"/>
      <c r="G244" s="66"/>
      <c r="H244" s="76"/>
      <c r="I244" s="70"/>
      <c r="J244" s="147"/>
      <c r="K244" s="636"/>
      <c r="L244" s="147"/>
      <c r="M244" s="190"/>
      <c r="N244" s="65"/>
    </row>
    <row r="245" spans="1:14" s="39" customFormat="1" ht="12" x14ac:dyDescent="0.2">
      <c r="A245" s="64"/>
      <c r="B245" s="282" t="s">
        <v>319</v>
      </c>
      <c r="C245" s="282"/>
      <c r="D245" s="283"/>
      <c r="E245" s="283"/>
      <c r="F245" s="69"/>
      <c r="G245" s="66"/>
      <c r="H245" s="76"/>
      <c r="I245" s="70"/>
      <c r="J245" s="147"/>
      <c r="K245" s="71"/>
      <c r="L245" s="72"/>
      <c r="M245" s="190"/>
      <c r="N245" s="65"/>
    </row>
    <row r="246" spans="1:14" s="38" customFormat="1" ht="36" x14ac:dyDescent="0.2">
      <c r="A246" s="73" t="s">
        <v>0</v>
      </c>
      <c r="B246" s="73" t="s">
        <v>1</v>
      </c>
      <c r="C246" s="73" t="s">
        <v>128</v>
      </c>
      <c r="D246" s="200" t="s">
        <v>2</v>
      </c>
      <c r="E246" s="284" t="s">
        <v>127</v>
      </c>
      <c r="F246" s="73" t="s">
        <v>3</v>
      </c>
      <c r="G246" s="198" t="s">
        <v>4</v>
      </c>
      <c r="H246" s="55" t="s">
        <v>5</v>
      </c>
      <c r="I246" s="199" t="s">
        <v>6</v>
      </c>
      <c r="J246" s="285" t="s">
        <v>80</v>
      </c>
      <c r="K246" s="74" t="s">
        <v>7</v>
      </c>
      <c r="L246" s="55" t="s">
        <v>8</v>
      </c>
      <c r="M246" s="55" t="s">
        <v>9</v>
      </c>
      <c r="N246" s="201" t="s">
        <v>10</v>
      </c>
    </row>
    <row r="247" spans="1:14" s="39" customFormat="1" ht="12" x14ac:dyDescent="0.2">
      <c r="A247" s="292">
        <v>1</v>
      </c>
      <c r="B247" s="293" t="s">
        <v>244</v>
      </c>
      <c r="C247" s="293"/>
      <c r="D247" s="653"/>
      <c r="E247" s="63"/>
      <c r="F247" s="141" t="s">
        <v>245</v>
      </c>
      <c r="G247" s="15">
        <v>1500</v>
      </c>
      <c r="H247" s="159"/>
      <c r="I247" s="57"/>
      <c r="J247" s="12">
        <f t="shared" ref="J247:J267" si="92">H247*I247+H247</f>
        <v>0</v>
      </c>
      <c r="K247" s="11">
        <f t="shared" ref="K247:K267" si="93">G247*H247</f>
        <v>0</v>
      </c>
      <c r="L247" s="12">
        <f t="shared" ref="L247:L267" si="94">M247-K247</f>
        <v>0</v>
      </c>
      <c r="M247" s="183">
        <f t="shared" ref="M247:M267" si="95">G247*J247</f>
        <v>0</v>
      </c>
      <c r="N247" s="723" t="s">
        <v>214</v>
      </c>
    </row>
    <row r="248" spans="1:14" s="39" customFormat="1" ht="12" x14ac:dyDescent="0.2">
      <c r="A248" s="292">
        <v>2</v>
      </c>
      <c r="B248" s="293" t="s">
        <v>47</v>
      </c>
      <c r="C248" s="293"/>
      <c r="D248" s="653"/>
      <c r="E248" s="63"/>
      <c r="F248" s="141" t="s">
        <v>12</v>
      </c>
      <c r="G248" s="15">
        <v>900</v>
      </c>
      <c r="H248" s="159"/>
      <c r="I248" s="57"/>
      <c r="J248" s="12">
        <f t="shared" si="92"/>
        <v>0</v>
      </c>
      <c r="K248" s="11">
        <f t="shared" si="93"/>
        <v>0</v>
      </c>
      <c r="L248" s="12">
        <f t="shared" si="94"/>
        <v>0</v>
      </c>
      <c r="M248" s="183">
        <f t="shared" si="95"/>
        <v>0</v>
      </c>
      <c r="N248" s="723"/>
    </row>
    <row r="249" spans="1:14" s="39" customFormat="1" ht="12" x14ac:dyDescent="0.2">
      <c r="A249" s="292">
        <v>3</v>
      </c>
      <c r="B249" s="293" t="s">
        <v>258</v>
      </c>
      <c r="C249" s="293"/>
      <c r="D249" s="653"/>
      <c r="E249" s="63"/>
      <c r="F249" s="141" t="s">
        <v>12</v>
      </c>
      <c r="G249" s="15">
        <v>1000</v>
      </c>
      <c r="H249" s="159"/>
      <c r="I249" s="57"/>
      <c r="J249" s="12">
        <f t="shared" si="92"/>
        <v>0</v>
      </c>
      <c r="K249" s="11">
        <f t="shared" si="93"/>
        <v>0</v>
      </c>
      <c r="L249" s="12">
        <f t="shared" si="94"/>
        <v>0</v>
      </c>
      <c r="M249" s="183">
        <f t="shared" si="95"/>
        <v>0</v>
      </c>
      <c r="N249" s="723"/>
    </row>
    <row r="250" spans="1:14" s="39" customFormat="1" ht="12" x14ac:dyDescent="0.2">
      <c r="A250" s="292">
        <v>4</v>
      </c>
      <c r="B250" s="293" t="s">
        <v>48</v>
      </c>
      <c r="C250" s="293"/>
      <c r="D250" s="653"/>
      <c r="E250" s="63"/>
      <c r="F250" s="141" t="s">
        <v>31</v>
      </c>
      <c r="G250" s="15">
        <v>150</v>
      </c>
      <c r="H250" s="159"/>
      <c r="I250" s="57"/>
      <c r="J250" s="12">
        <f t="shared" si="92"/>
        <v>0</v>
      </c>
      <c r="K250" s="11">
        <f t="shared" si="93"/>
        <v>0</v>
      </c>
      <c r="L250" s="12">
        <f t="shared" si="94"/>
        <v>0</v>
      </c>
      <c r="M250" s="183">
        <f t="shared" si="95"/>
        <v>0</v>
      </c>
      <c r="N250" s="723"/>
    </row>
    <row r="251" spans="1:14" s="39" customFormat="1" ht="12" x14ac:dyDescent="0.2">
      <c r="A251" s="292">
        <v>5</v>
      </c>
      <c r="B251" s="182" t="s">
        <v>49</v>
      </c>
      <c r="C251" s="182"/>
      <c r="D251" s="653"/>
      <c r="E251" s="139"/>
      <c r="F251" s="144" t="s">
        <v>12</v>
      </c>
      <c r="G251" s="15">
        <v>1500</v>
      </c>
      <c r="H251" s="159"/>
      <c r="I251" s="57"/>
      <c r="J251" s="12">
        <f t="shared" si="92"/>
        <v>0</v>
      </c>
      <c r="K251" s="11">
        <f t="shared" si="93"/>
        <v>0</v>
      </c>
      <c r="L251" s="12">
        <f t="shared" si="94"/>
        <v>0</v>
      </c>
      <c r="M251" s="183">
        <f t="shared" si="95"/>
        <v>0</v>
      </c>
      <c r="N251" s="723"/>
    </row>
    <row r="252" spans="1:14" s="39" customFormat="1" ht="36" x14ac:dyDescent="0.2">
      <c r="A252" s="292">
        <v>6</v>
      </c>
      <c r="B252" s="181" t="s">
        <v>190</v>
      </c>
      <c r="C252" s="181" t="s">
        <v>200</v>
      </c>
      <c r="D252" s="653"/>
      <c r="E252" s="456"/>
      <c r="F252" s="294" t="s">
        <v>12</v>
      </c>
      <c r="G252" s="157">
        <v>700</v>
      </c>
      <c r="H252" s="295"/>
      <c r="I252" s="58"/>
      <c r="J252" s="12">
        <f t="shared" si="92"/>
        <v>0</v>
      </c>
      <c r="K252" s="11">
        <f t="shared" si="93"/>
        <v>0</v>
      </c>
      <c r="L252" s="12">
        <f t="shared" si="94"/>
        <v>0</v>
      </c>
      <c r="M252" s="183">
        <f t="shared" si="95"/>
        <v>0</v>
      </c>
      <c r="N252" s="717"/>
    </row>
    <row r="253" spans="1:14" s="39" customFormat="1" ht="24" x14ac:dyDescent="0.2">
      <c r="A253" s="292">
        <v>7</v>
      </c>
      <c r="B253" s="14" t="s">
        <v>102</v>
      </c>
      <c r="C253" s="14"/>
      <c r="D253" s="653"/>
      <c r="E253" s="17"/>
      <c r="F253" s="288" t="s">
        <v>20</v>
      </c>
      <c r="G253" s="15">
        <v>15</v>
      </c>
      <c r="H253" s="159"/>
      <c r="I253" s="13"/>
      <c r="J253" s="12">
        <f t="shared" si="92"/>
        <v>0</v>
      </c>
      <c r="K253" s="11">
        <f t="shared" si="93"/>
        <v>0</v>
      </c>
      <c r="L253" s="12">
        <f t="shared" si="94"/>
        <v>0</v>
      </c>
      <c r="M253" s="183">
        <f t="shared" si="95"/>
        <v>0</v>
      </c>
      <c r="N253" s="716" t="s">
        <v>246</v>
      </c>
    </row>
    <row r="254" spans="1:14" s="39" customFormat="1" ht="24" x14ac:dyDescent="0.2">
      <c r="A254" s="292">
        <v>8</v>
      </c>
      <c r="B254" s="14" t="s">
        <v>101</v>
      </c>
      <c r="C254" s="14"/>
      <c r="D254" s="653"/>
      <c r="E254" s="17"/>
      <c r="F254" s="288" t="s">
        <v>20</v>
      </c>
      <c r="G254" s="15">
        <v>40</v>
      </c>
      <c r="H254" s="159"/>
      <c r="I254" s="13"/>
      <c r="J254" s="12">
        <f t="shared" si="92"/>
        <v>0</v>
      </c>
      <c r="K254" s="11">
        <f t="shared" si="93"/>
        <v>0</v>
      </c>
      <c r="L254" s="12">
        <f t="shared" si="94"/>
        <v>0</v>
      </c>
      <c r="M254" s="183">
        <f t="shared" si="95"/>
        <v>0</v>
      </c>
      <c r="N254" s="723"/>
    </row>
    <row r="255" spans="1:14" s="39" customFormat="1" ht="24" x14ac:dyDescent="0.2">
      <c r="A255" s="292">
        <v>9</v>
      </c>
      <c r="B255" s="14" t="s">
        <v>100</v>
      </c>
      <c r="C255" s="14"/>
      <c r="D255" s="653"/>
      <c r="E255" s="17"/>
      <c r="F255" s="288" t="s">
        <v>20</v>
      </c>
      <c r="G255" s="15">
        <v>20</v>
      </c>
      <c r="H255" s="159"/>
      <c r="I255" s="13"/>
      <c r="J255" s="12">
        <f t="shared" si="92"/>
        <v>0</v>
      </c>
      <c r="K255" s="11">
        <f t="shared" si="93"/>
        <v>0</v>
      </c>
      <c r="L255" s="12">
        <f t="shared" si="94"/>
        <v>0</v>
      </c>
      <c r="M255" s="183">
        <f t="shared" si="95"/>
        <v>0</v>
      </c>
      <c r="N255" s="723"/>
    </row>
    <row r="256" spans="1:14" s="39" customFormat="1" ht="24" x14ac:dyDescent="0.2">
      <c r="A256" s="292">
        <v>10</v>
      </c>
      <c r="B256" s="14" t="s">
        <v>99</v>
      </c>
      <c r="C256" s="14"/>
      <c r="D256" s="653"/>
      <c r="E256" s="17"/>
      <c r="F256" s="288" t="s">
        <v>20</v>
      </c>
      <c r="G256" s="15">
        <v>40</v>
      </c>
      <c r="H256" s="159"/>
      <c r="I256" s="13"/>
      <c r="J256" s="12">
        <f t="shared" si="92"/>
        <v>0</v>
      </c>
      <c r="K256" s="11">
        <f t="shared" si="93"/>
        <v>0</v>
      </c>
      <c r="L256" s="12">
        <f t="shared" si="94"/>
        <v>0</v>
      </c>
      <c r="M256" s="183">
        <f t="shared" si="95"/>
        <v>0</v>
      </c>
      <c r="N256" s="723"/>
    </row>
    <row r="257" spans="1:14" s="39" customFormat="1" ht="24" x14ac:dyDescent="0.2">
      <c r="A257" s="292">
        <v>11</v>
      </c>
      <c r="B257" s="14" t="s">
        <v>98</v>
      </c>
      <c r="C257" s="14"/>
      <c r="D257" s="653"/>
      <c r="E257" s="17"/>
      <c r="F257" s="288" t="s">
        <v>20</v>
      </c>
      <c r="G257" s="15">
        <v>30</v>
      </c>
      <c r="H257" s="159"/>
      <c r="I257" s="13"/>
      <c r="J257" s="12">
        <f t="shared" si="92"/>
        <v>0</v>
      </c>
      <c r="K257" s="11">
        <f t="shared" si="93"/>
        <v>0</v>
      </c>
      <c r="L257" s="12">
        <f t="shared" si="94"/>
        <v>0</v>
      </c>
      <c r="M257" s="183">
        <f t="shared" si="95"/>
        <v>0</v>
      </c>
      <c r="N257" s="723"/>
    </row>
    <row r="258" spans="1:14" s="39" customFormat="1" ht="24" x14ac:dyDescent="0.2">
      <c r="A258" s="292">
        <v>12</v>
      </c>
      <c r="B258" s="14" t="s">
        <v>97</v>
      </c>
      <c r="C258" s="14"/>
      <c r="D258" s="653"/>
      <c r="E258" s="17"/>
      <c r="F258" s="288" t="s">
        <v>20</v>
      </c>
      <c r="G258" s="15">
        <v>40</v>
      </c>
      <c r="H258" s="159"/>
      <c r="I258" s="13"/>
      <c r="J258" s="12">
        <f t="shared" si="92"/>
        <v>0</v>
      </c>
      <c r="K258" s="11">
        <f t="shared" si="93"/>
        <v>0</v>
      </c>
      <c r="L258" s="12">
        <f t="shared" si="94"/>
        <v>0</v>
      </c>
      <c r="M258" s="183">
        <f t="shared" si="95"/>
        <v>0</v>
      </c>
      <c r="N258" s="723"/>
    </row>
    <row r="259" spans="1:14" s="39" customFormat="1" ht="24" x14ac:dyDescent="0.2">
      <c r="A259" s="292">
        <v>13</v>
      </c>
      <c r="B259" s="14" t="s">
        <v>96</v>
      </c>
      <c r="C259" s="14"/>
      <c r="D259" s="653"/>
      <c r="E259" s="17"/>
      <c r="F259" s="288" t="s">
        <v>20</v>
      </c>
      <c r="G259" s="15">
        <v>20</v>
      </c>
      <c r="H259" s="159"/>
      <c r="I259" s="13"/>
      <c r="J259" s="12">
        <f t="shared" si="92"/>
        <v>0</v>
      </c>
      <c r="K259" s="11">
        <f t="shared" si="93"/>
        <v>0</v>
      </c>
      <c r="L259" s="12">
        <f t="shared" si="94"/>
        <v>0</v>
      </c>
      <c r="M259" s="183">
        <f t="shared" si="95"/>
        <v>0</v>
      </c>
      <c r="N259" s="717"/>
    </row>
    <row r="260" spans="1:14" s="39" customFormat="1" ht="24" x14ac:dyDescent="0.2">
      <c r="A260" s="292">
        <v>14</v>
      </c>
      <c r="B260" s="14" t="s">
        <v>253</v>
      </c>
      <c r="C260" s="14"/>
      <c r="D260" s="653"/>
      <c r="E260" s="17"/>
      <c r="F260" s="288" t="s">
        <v>12</v>
      </c>
      <c r="G260" s="15">
        <v>500</v>
      </c>
      <c r="H260" s="159"/>
      <c r="I260" s="13"/>
      <c r="J260" s="12">
        <f t="shared" si="92"/>
        <v>0</v>
      </c>
      <c r="K260" s="11">
        <f t="shared" si="93"/>
        <v>0</v>
      </c>
      <c r="L260" s="12">
        <f t="shared" si="94"/>
        <v>0</v>
      </c>
      <c r="M260" s="183">
        <f t="shared" si="95"/>
        <v>0</v>
      </c>
      <c r="N260" s="17" t="s">
        <v>139</v>
      </c>
    </row>
    <row r="261" spans="1:14" s="39" customFormat="1" ht="24" x14ac:dyDescent="0.2">
      <c r="A261" s="292">
        <v>15</v>
      </c>
      <c r="B261" s="14" t="s">
        <v>39</v>
      </c>
      <c r="C261" s="14" t="s">
        <v>156</v>
      </c>
      <c r="D261" s="653"/>
      <c r="E261" s="17"/>
      <c r="F261" s="288" t="s">
        <v>12</v>
      </c>
      <c r="G261" s="15">
        <v>8000</v>
      </c>
      <c r="H261" s="159"/>
      <c r="I261" s="13"/>
      <c r="J261" s="12">
        <f t="shared" si="92"/>
        <v>0</v>
      </c>
      <c r="K261" s="11">
        <f t="shared" si="93"/>
        <v>0</v>
      </c>
      <c r="L261" s="12">
        <f t="shared" si="94"/>
        <v>0</v>
      </c>
      <c r="M261" s="183">
        <f t="shared" si="95"/>
        <v>0</v>
      </c>
      <c r="N261" s="17" t="s">
        <v>139</v>
      </c>
    </row>
    <row r="262" spans="1:14" s="39" customFormat="1" ht="12" x14ac:dyDescent="0.2">
      <c r="A262" s="292">
        <v>16</v>
      </c>
      <c r="B262" s="14" t="s">
        <v>337</v>
      </c>
      <c r="C262" s="14"/>
      <c r="D262" s="653"/>
      <c r="E262" s="17"/>
      <c r="F262" s="288" t="s">
        <v>12</v>
      </c>
      <c r="G262" s="15">
        <v>500</v>
      </c>
      <c r="H262" s="159"/>
      <c r="I262" s="13"/>
      <c r="J262" s="12">
        <f t="shared" si="92"/>
        <v>0</v>
      </c>
      <c r="K262" s="11">
        <f t="shared" si="93"/>
        <v>0</v>
      </c>
      <c r="L262" s="12">
        <f t="shared" si="94"/>
        <v>0</v>
      </c>
      <c r="M262" s="183">
        <f t="shared" si="95"/>
        <v>0</v>
      </c>
      <c r="N262" s="17" t="s">
        <v>139</v>
      </c>
    </row>
    <row r="263" spans="1:14" s="39" customFormat="1" ht="12" x14ac:dyDescent="0.2">
      <c r="A263" s="292">
        <v>17</v>
      </c>
      <c r="B263" s="14" t="s">
        <v>130</v>
      </c>
      <c r="C263" s="14"/>
      <c r="D263" s="653"/>
      <c r="E263" s="17"/>
      <c r="F263" s="288" t="s">
        <v>31</v>
      </c>
      <c r="G263" s="15">
        <v>3</v>
      </c>
      <c r="H263" s="159"/>
      <c r="I263" s="13"/>
      <c r="J263" s="12">
        <f t="shared" si="92"/>
        <v>0</v>
      </c>
      <c r="K263" s="11">
        <f t="shared" si="93"/>
        <v>0</v>
      </c>
      <c r="L263" s="12">
        <f t="shared" si="94"/>
        <v>0</v>
      </c>
      <c r="M263" s="183">
        <f t="shared" si="95"/>
        <v>0</v>
      </c>
      <c r="N263" s="17" t="s">
        <v>251</v>
      </c>
    </row>
    <row r="264" spans="1:14" s="39" customFormat="1" ht="17.25" customHeight="1" x14ac:dyDescent="0.2">
      <c r="A264" s="292">
        <v>18</v>
      </c>
      <c r="B264" s="14" t="s">
        <v>104</v>
      </c>
      <c r="C264" s="14"/>
      <c r="D264" s="653"/>
      <c r="E264" s="17"/>
      <c r="F264" s="288" t="s">
        <v>20</v>
      </c>
      <c r="G264" s="15">
        <v>50</v>
      </c>
      <c r="H264" s="159"/>
      <c r="I264" s="13"/>
      <c r="J264" s="12">
        <f t="shared" si="92"/>
        <v>0</v>
      </c>
      <c r="K264" s="11">
        <f t="shared" si="93"/>
        <v>0</v>
      </c>
      <c r="L264" s="12">
        <f t="shared" si="94"/>
        <v>0</v>
      </c>
      <c r="M264" s="183">
        <f t="shared" si="95"/>
        <v>0</v>
      </c>
      <c r="N264" s="17" t="s">
        <v>237</v>
      </c>
    </row>
    <row r="265" spans="1:14" s="39" customFormat="1" ht="36" x14ac:dyDescent="0.2">
      <c r="A265" s="292">
        <v>19</v>
      </c>
      <c r="B265" s="14" t="s">
        <v>160</v>
      </c>
      <c r="C265" s="14" t="s">
        <v>159</v>
      </c>
      <c r="D265" s="653"/>
      <c r="E265" s="17"/>
      <c r="F265" s="288" t="s">
        <v>12</v>
      </c>
      <c r="G265" s="15">
        <v>100</v>
      </c>
      <c r="H265" s="159"/>
      <c r="I265" s="13"/>
      <c r="J265" s="12">
        <f t="shared" si="92"/>
        <v>0</v>
      </c>
      <c r="K265" s="11">
        <f t="shared" si="93"/>
        <v>0</v>
      </c>
      <c r="L265" s="12">
        <f t="shared" si="94"/>
        <v>0</v>
      </c>
      <c r="M265" s="183">
        <f t="shared" si="95"/>
        <v>0</v>
      </c>
      <c r="N265" s="17" t="s">
        <v>214</v>
      </c>
    </row>
    <row r="266" spans="1:14" s="39" customFormat="1" ht="108" x14ac:dyDescent="0.2">
      <c r="A266" s="292">
        <v>20</v>
      </c>
      <c r="B266" s="430" t="s">
        <v>247</v>
      </c>
      <c r="C266" s="430" t="s">
        <v>229</v>
      </c>
      <c r="D266" s="653"/>
      <c r="E266" s="561"/>
      <c r="F266" s="316" t="s">
        <v>12</v>
      </c>
      <c r="G266" s="562">
        <v>40</v>
      </c>
      <c r="H266" s="324"/>
      <c r="I266" s="320"/>
      <c r="J266" s="12">
        <f t="shared" si="92"/>
        <v>0</v>
      </c>
      <c r="K266" s="11">
        <f t="shared" si="93"/>
        <v>0</v>
      </c>
      <c r="L266" s="12">
        <f t="shared" si="94"/>
        <v>0</v>
      </c>
      <c r="M266" s="183">
        <f t="shared" si="95"/>
        <v>0</v>
      </c>
      <c r="N266" s="455" t="s">
        <v>139</v>
      </c>
    </row>
    <row r="267" spans="1:14" s="39" customFormat="1" ht="12" x14ac:dyDescent="0.2">
      <c r="A267" s="292">
        <v>21</v>
      </c>
      <c r="B267" s="14" t="s">
        <v>95</v>
      </c>
      <c r="C267" s="14"/>
      <c r="D267" s="642"/>
      <c r="E267" s="640"/>
      <c r="F267" s="640" t="s">
        <v>12</v>
      </c>
      <c r="G267" s="15">
        <v>500</v>
      </c>
      <c r="H267" s="162"/>
      <c r="I267" s="145"/>
      <c r="J267" s="535">
        <f t="shared" si="92"/>
        <v>0</v>
      </c>
      <c r="K267" s="536">
        <f t="shared" si="93"/>
        <v>0</v>
      </c>
      <c r="L267" s="535">
        <f t="shared" si="94"/>
        <v>0</v>
      </c>
      <c r="M267" s="537">
        <f t="shared" si="95"/>
        <v>0</v>
      </c>
      <c r="N267" s="640" t="s">
        <v>214</v>
      </c>
    </row>
    <row r="268" spans="1:14" s="39" customFormat="1" x14ac:dyDescent="0.2">
      <c r="A268" s="64"/>
      <c r="B268" s="75"/>
      <c r="C268" s="75"/>
      <c r="D268" s="454"/>
      <c r="E268" s="454"/>
      <c r="F268" s="78"/>
      <c r="G268" s="66"/>
      <c r="H268" s="159" t="s">
        <v>15</v>
      </c>
      <c r="I268" s="445"/>
      <c r="J268" s="212"/>
      <c r="K268" s="450">
        <f>SUM(K247:K267)</f>
        <v>0</v>
      </c>
      <c r="L268" s="186">
        <f>SUM(L247:L267)</f>
        <v>0</v>
      </c>
      <c r="M268" s="186">
        <f>SUM(M247:M267)</f>
        <v>0</v>
      </c>
      <c r="N268" s="17"/>
    </row>
    <row r="269" spans="1:14" s="39" customFormat="1" x14ac:dyDescent="0.2">
      <c r="A269" s="120"/>
      <c r="B269" s="173"/>
      <c r="C269" s="173"/>
      <c r="D269" s="497"/>
      <c r="E269" s="497"/>
      <c r="F269" s="498"/>
      <c r="G269" s="121"/>
      <c r="H269" s="153"/>
      <c r="I269" s="97"/>
      <c r="J269" s="97"/>
      <c r="K269" s="491"/>
      <c r="L269" s="492"/>
      <c r="M269" s="493"/>
      <c r="N269" s="123"/>
    </row>
    <row r="270" spans="1:14" s="39" customFormat="1" ht="12" x14ac:dyDescent="0.2">
      <c r="A270" s="296"/>
      <c r="B270" s="297" t="s">
        <v>320</v>
      </c>
      <c r="C270" s="297"/>
      <c r="D270" s="67"/>
      <c r="E270" s="67"/>
      <c r="F270" s="67"/>
      <c r="G270" s="298"/>
      <c r="H270" s="80"/>
      <c r="I270" s="299"/>
      <c r="J270" s="299"/>
      <c r="K270" s="300"/>
      <c r="L270" s="81"/>
      <c r="M270" s="190"/>
      <c r="N270" s="65"/>
    </row>
    <row r="271" spans="1:14" s="39" customFormat="1" ht="36" x14ac:dyDescent="0.2">
      <c r="A271" s="73" t="s">
        <v>0</v>
      </c>
      <c r="B271" s="73" t="s">
        <v>1</v>
      </c>
      <c r="C271" s="73" t="s">
        <v>128</v>
      </c>
      <c r="D271" s="200" t="s">
        <v>2</v>
      </c>
      <c r="E271" s="284" t="s">
        <v>127</v>
      </c>
      <c r="F271" s="73" t="s">
        <v>3</v>
      </c>
      <c r="G271" s="198" t="s">
        <v>4</v>
      </c>
      <c r="H271" s="55" t="s">
        <v>5</v>
      </c>
      <c r="I271" s="199" t="s">
        <v>6</v>
      </c>
      <c r="J271" s="285" t="s">
        <v>80</v>
      </c>
      <c r="K271" s="74" t="s">
        <v>7</v>
      </c>
      <c r="L271" s="55" t="s">
        <v>8</v>
      </c>
      <c r="M271" s="55" t="s">
        <v>9</v>
      </c>
      <c r="N271" s="201" t="s">
        <v>10</v>
      </c>
    </row>
    <row r="272" spans="1:14" s="39" customFormat="1" ht="38.25" customHeight="1" x14ac:dyDescent="0.2">
      <c r="A272" s="289" t="s">
        <v>11</v>
      </c>
      <c r="B272" s="290" t="s">
        <v>183</v>
      </c>
      <c r="C272" s="287" t="s">
        <v>193</v>
      </c>
      <c r="D272" s="650"/>
      <c r="E272" s="17"/>
      <c r="F272" s="291" t="s">
        <v>12</v>
      </c>
      <c r="G272" s="15">
        <v>20</v>
      </c>
      <c r="H272" s="161"/>
      <c r="I272" s="303"/>
      <c r="J272" s="535">
        <f t="shared" ref="J272:J275" si="96">H272*I272+H272</f>
        <v>0</v>
      </c>
      <c r="K272" s="536">
        <f t="shared" ref="K272:K275" si="97">G272*H272</f>
        <v>0</v>
      </c>
      <c r="L272" s="535">
        <f t="shared" ref="L272:L275" si="98">M272-K272</f>
        <v>0</v>
      </c>
      <c r="M272" s="537">
        <f t="shared" ref="M272:M275" si="99">G272*J272</f>
        <v>0</v>
      </c>
      <c r="N272" s="716" t="s">
        <v>214</v>
      </c>
    </row>
    <row r="273" spans="1:14" s="39" customFormat="1" ht="46.5" customHeight="1" x14ac:dyDescent="0.2">
      <c r="A273" s="289" t="s">
        <v>13</v>
      </c>
      <c r="B273" s="370" t="s">
        <v>184</v>
      </c>
      <c r="C273" s="287" t="s">
        <v>185</v>
      </c>
      <c r="D273" s="17"/>
      <c r="E273" s="17"/>
      <c r="F273" s="69" t="s">
        <v>12</v>
      </c>
      <c r="G273" s="157">
        <v>35</v>
      </c>
      <c r="H273" s="161"/>
      <c r="I273" s="305"/>
      <c r="J273" s="535">
        <f t="shared" si="96"/>
        <v>0</v>
      </c>
      <c r="K273" s="536">
        <f t="shared" si="97"/>
        <v>0</v>
      </c>
      <c r="L273" s="535">
        <f t="shared" si="98"/>
        <v>0</v>
      </c>
      <c r="M273" s="537">
        <f t="shared" si="99"/>
        <v>0</v>
      </c>
      <c r="N273" s="723"/>
    </row>
    <row r="274" spans="1:14" s="39" customFormat="1" ht="73.5" customHeight="1" x14ac:dyDescent="0.2">
      <c r="A274" s="289" t="s">
        <v>14</v>
      </c>
      <c r="B274" s="369" t="s">
        <v>186</v>
      </c>
      <c r="C274" s="287" t="s">
        <v>187</v>
      </c>
      <c r="D274" s="17"/>
      <c r="E274" s="17"/>
      <c r="F274" s="367" t="s">
        <v>12</v>
      </c>
      <c r="G274" s="15">
        <v>70</v>
      </c>
      <c r="H274" s="161"/>
      <c r="I274" s="303"/>
      <c r="J274" s="535">
        <f t="shared" si="96"/>
        <v>0</v>
      </c>
      <c r="K274" s="536">
        <f t="shared" si="97"/>
        <v>0</v>
      </c>
      <c r="L274" s="535">
        <f t="shared" si="98"/>
        <v>0</v>
      </c>
      <c r="M274" s="537">
        <f t="shared" si="99"/>
        <v>0</v>
      </c>
      <c r="N274" s="723"/>
    </row>
    <row r="275" spans="1:14" s="39" customFormat="1" ht="32.25" customHeight="1" x14ac:dyDescent="0.2">
      <c r="A275" s="289" t="s">
        <v>17</v>
      </c>
      <c r="B275" s="368" t="s">
        <v>188</v>
      </c>
      <c r="C275" s="287" t="s">
        <v>189</v>
      </c>
      <c r="D275" s="17"/>
      <c r="E275" s="17"/>
      <c r="F275" s="291" t="s">
        <v>12</v>
      </c>
      <c r="G275" s="158">
        <v>150</v>
      </c>
      <c r="H275" s="161"/>
      <c r="I275" s="308"/>
      <c r="J275" s="535">
        <f t="shared" si="96"/>
        <v>0</v>
      </c>
      <c r="K275" s="536">
        <f t="shared" si="97"/>
        <v>0</v>
      </c>
      <c r="L275" s="535">
        <f t="shared" si="98"/>
        <v>0</v>
      </c>
      <c r="M275" s="537">
        <f t="shared" si="99"/>
        <v>0</v>
      </c>
      <c r="N275" s="717"/>
    </row>
    <row r="276" spans="1:14" s="39" customFormat="1" x14ac:dyDescent="0.2">
      <c r="A276" s="296"/>
      <c r="B276" s="309"/>
      <c r="C276" s="309"/>
      <c r="D276" s="67"/>
      <c r="E276" s="67"/>
      <c r="F276" s="64"/>
      <c r="G276" s="66"/>
      <c r="H276" s="159" t="s">
        <v>15</v>
      </c>
      <c r="I276" s="442"/>
      <c r="J276" s="442"/>
      <c r="K276" s="449">
        <f>SUM(K272:K275)</f>
        <v>0</v>
      </c>
      <c r="L276" s="310">
        <f>SUM(L272:L275)</f>
        <v>0</v>
      </c>
      <c r="M276" s="310">
        <f>SUM(M272:M275)</f>
        <v>0</v>
      </c>
      <c r="N276" s="17"/>
    </row>
    <row r="277" spans="1:14" s="39" customFormat="1" x14ac:dyDescent="0.2">
      <c r="A277" s="68"/>
      <c r="B277" s="495"/>
      <c r="C277" s="495"/>
      <c r="D277" s="127"/>
      <c r="E277" s="127"/>
      <c r="F277" s="120"/>
      <c r="G277" s="121"/>
      <c r="H277" s="97"/>
      <c r="I277" s="97"/>
      <c r="J277" s="97"/>
      <c r="K277" s="499"/>
      <c r="L277" s="500"/>
      <c r="M277" s="194"/>
      <c r="N277" s="123"/>
    </row>
    <row r="278" spans="1:14" s="39" customFormat="1" ht="12" x14ac:dyDescent="0.2">
      <c r="A278" s="296"/>
      <c r="B278" s="297" t="s">
        <v>284</v>
      </c>
      <c r="C278" s="297"/>
      <c r="D278" s="67"/>
      <c r="E278" s="67"/>
      <c r="F278" s="67"/>
      <c r="G278" s="298"/>
      <c r="H278" s="661"/>
      <c r="I278" s="299"/>
      <c r="J278" s="299"/>
      <c r="K278" s="300"/>
      <c r="L278" s="81"/>
      <c r="M278" s="190"/>
      <c r="N278" s="65"/>
    </row>
    <row r="279" spans="1:14" s="39" customFormat="1" ht="36" x14ac:dyDescent="0.2">
      <c r="A279" s="73" t="s">
        <v>0</v>
      </c>
      <c r="B279" s="73" t="s">
        <v>1</v>
      </c>
      <c r="C279" s="73" t="s">
        <v>128</v>
      </c>
      <c r="D279" s="200" t="s">
        <v>2</v>
      </c>
      <c r="E279" s="284" t="s">
        <v>127</v>
      </c>
      <c r="F279" s="73" t="s">
        <v>3</v>
      </c>
      <c r="G279" s="198" t="s">
        <v>4</v>
      </c>
      <c r="H279" s="55" t="s">
        <v>5</v>
      </c>
      <c r="I279" s="199" t="s">
        <v>6</v>
      </c>
      <c r="J279" s="285" t="s">
        <v>80</v>
      </c>
      <c r="K279" s="74" t="s">
        <v>7</v>
      </c>
      <c r="L279" s="55" t="s">
        <v>8</v>
      </c>
      <c r="M279" s="55" t="s">
        <v>9</v>
      </c>
      <c r="N279" s="201" t="s">
        <v>10</v>
      </c>
    </row>
    <row r="280" spans="1:14" s="39" customFormat="1" ht="12" x14ac:dyDescent="0.2">
      <c r="A280" s="301" t="s">
        <v>11</v>
      </c>
      <c r="B280" s="302" t="s">
        <v>50</v>
      </c>
      <c r="C280" s="302"/>
      <c r="D280" s="642"/>
      <c r="E280" s="17"/>
      <c r="F280" s="288" t="s">
        <v>12</v>
      </c>
      <c r="G280" s="15">
        <v>500</v>
      </c>
      <c r="H280" s="161"/>
      <c r="I280" s="303"/>
      <c r="J280" s="535">
        <f t="shared" ref="J280:J284" si="100">H280*I280+H280</f>
        <v>0</v>
      </c>
      <c r="K280" s="536">
        <f t="shared" ref="K280:K284" si="101">G280*H280</f>
        <v>0</v>
      </c>
      <c r="L280" s="535">
        <f t="shared" ref="L280:L284" si="102">M280-K280</f>
        <v>0</v>
      </c>
      <c r="M280" s="537">
        <f t="shared" ref="M280:M284" si="103">G280*J280</f>
        <v>0</v>
      </c>
      <c r="N280" s="716" t="s">
        <v>214</v>
      </c>
    </row>
    <row r="281" spans="1:14" s="39" customFormat="1" ht="12" x14ac:dyDescent="0.2">
      <c r="A281" s="301" t="s">
        <v>13</v>
      </c>
      <c r="B281" s="302" t="s">
        <v>81</v>
      </c>
      <c r="C281" s="302"/>
      <c r="D281" s="642"/>
      <c r="E281" s="17"/>
      <c r="F281" s="288" t="s">
        <v>12</v>
      </c>
      <c r="G281" s="157">
        <v>500</v>
      </c>
      <c r="H281" s="160"/>
      <c r="I281" s="305"/>
      <c r="J281" s="535">
        <f t="shared" si="100"/>
        <v>0</v>
      </c>
      <c r="K281" s="536">
        <f t="shared" si="101"/>
        <v>0</v>
      </c>
      <c r="L281" s="535">
        <f t="shared" si="102"/>
        <v>0</v>
      </c>
      <c r="M281" s="537">
        <f t="shared" si="103"/>
        <v>0</v>
      </c>
      <c r="N281" s="717"/>
    </row>
    <row r="282" spans="1:14" s="39" customFormat="1" ht="24" x14ac:dyDescent="0.2">
      <c r="A282" s="301" t="s">
        <v>14</v>
      </c>
      <c r="B282" s="302" t="s">
        <v>269</v>
      </c>
      <c r="C282" s="287" t="s">
        <v>187</v>
      </c>
      <c r="D282" s="642"/>
      <c r="E282" s="17"/>
      <c r="F282" s="288" t="s">
        <v>12</v>
      </c>
      <c r="G282" s="15">
        <v>100</v>
      </c>
      <c r="H282" s="159"/>
      <c r="I282" s="303"/>
      <c r="J282" s="535">
        <f t="shared" si="100"/>
        <v>0</v>
      </c>
      <c r="K282" s="536">
        <f t="shared" si="101"/>
        <v>0</v>
      </c>
      <c r="L282" s="535">
        <f t="shared" si="102"/>
        <v>0</v>
      </c>
      <c r="M282" s="537">
        <f t="shared" si="103"/>
        <v>0</v>
      </c>
      <c r="N282" s="640" t="s">
        <v>139</v>
      </c>
    </row>
    <row r="283" spans="1:14" s="39" customFormat="1" ht="60" x14ac:dyDescent="0.2">
      <c r="A283" s="306" t="s">
        <v>17</v>
      </c>
      <c r="B283" s="307" t="s">
        <v>178</v>
      </c>
      <c r="C283" s="302" t="s">
        <v>179</v>
      </c>
      <c r="D283" s="642"/>
      <c r="E283" s="17"/>
      <c r="F283" s="288" t="s">
        <v>31</v>
      </c>
      <c r="G283" s="15">
        <v>600</v>
      </c>
      <c r="H283" s="159"/>
      <c r="I283" s="303"/>
      <c r="J283" s="535">
        <f t="shared" si="100"/>
        <v>0</v>
      </c>
      <c r="K283" s="536">
        <f t="shared" si="101"/>
        <v>0</v>
      </c>
      <c r="L283" s="535">
        <f t="shared" si="102"/>
        <v>0</v>
      </c>
      <c r="M283" s="537">
        <f t="shared" si="103"/>
        <v>0</v>
      </c>
      <c r="N283" s="640" t="s">
        <v>139</v>
      </c>
    </row>
    <row r="284" spans="1:14" s="39" customFormat="1" ht="36" x14ac:dyDescent="0.2">
      <c r="A284" s="306" t="s">
        <v>21</v>
      </c>
      <c r="B284" s="307" t="s">
        <v>297</v>
      </c>
      <c r="C284" s="302" t="s">
        <v>267</v>
      </c>
      <c r="D284" s="642"/>
      <c r="E284" s="17"/>
      <c r="F284" s="288" t="s">
        <v>12</v>
      </c>
      <c r="G284" s="15">
        <v>5000</v>
      </c>
      <c r="H284" s="159"/>
      <c r="I284" s="303"/>
      <c r="J284" s="535">
        <f t="shared" si="100"/>
        <v>0</v>
      </c>
      <c r="K284" s="536">
        <f t="shared" si="101"/>
        <v>0</v>
      </c>
      <c r="L284" s="535">
        <f t="shared" si="102"/>
        <v>0</v>
      </c>
      <c r="M284" s="537">
        <f t="shared" si="103"/>
        <v>0</v>
      </c>
      <c r="N284" s="457" t="s">
        <v>139</v>
      </c>
    </row>
    <row r="285" spans="1:14" s="39" customFormat="1" x14ac:dyDescent="0.2">
      <c r="A285" s="296"/>
      <c r="B285" s="309"/>
      <c r="C285" s="309"/>
      <c r="D285" s="67"/>
      <c r="E285" s="67"/>
      <c r="F285" s="64"/>
      <c r="G285" s="66"/>
      <c r="H285" s="159" t="s">
        <v>15</v>
      </c>
      <c r="I285" s="442"/>
      <c r="J285" s="442"/>
      <c r="K285" s="449">
        <f>SUM(K280:K284)</f>
        <v>0</v>
      </c>
      <c r="L285" s="310">
        <f>SUM(L280:L284)</f>
        <v>0</v>
      </c>
      <c r="M285" s="310">
        <f>SUM(M280:M284)</f>
        <v>0</v>
      </c>
      <c r="N285" s="17"/>
    </row>
    <row r="286" spans="1:14" s="39" customFormat="1" x14ac:dyDescent="0.2">
      <c r="A286" s="68"/>
      <c r="B286" s="495"/>
      <c r="C286" s="495"/>
      <c r="D286" s="127"/>
      <c r="E286" s="127"/>
      <c r="F286" s="120"/>
      <c r="G286" s="121"/>
      <c r="H286" s="122"/>
      <c r="I286" s="97"/>
      <c r="J286" s="97"/>
      <c r="K286" s="501"/>
      <c r="L286" s="194"/>
      <c r="M286" s="194"/>
      <c r="N286" s="123"/>
    </row>
    <row r="287" spans="1:14" s="39" customFormat="1" x14ac:dyDescent="0.2">
      <c r="A287" s="68"/>
      <c r="B287" s="495"/>
      <c r="C287" s="495"/>
      <c r="D287" s="127"/>
      <c r="E287" s="127"/>
      <c r="F287" s="120"/>
      <c r="G287" s="121"/>
      <c r="H287" s="122"/>
      <c r="I287" s="97"/>
      <c r="J287" s="97"/>
      <c r="K287" s="501"/>
      <c r="L287" s="194"/>
      <c r="M287" s="194"/>
      <c r="N287" s="123"/>
    </row>
    <row r="288" spans="1:14" s="9" customFormat="1" ht="12" x14ac:dyDescent="0.2">
      <c r="A288" s="296"/>
      <c r="B288" s="297" t="s">
        <v>321</v>
      </c>
      <c r="C288" s="297"/>
      <c r="D288" s="67"/>
      <c r="E288" s="67"/>
      <c r="F288" s="67"/>
      <c r="G288" s="298"/>
      <c r="H288" s="164"/>
      <c r="I288" s="299"/>
      <c r="J288" s="299"/>
      <c r="K288" s="300"/>
      <c r="L288" s="81"/>
      <c r="M288" s="190"/>
      <c r="N288" s="65"/>
    </row>
    <row r="289" spans="1:14" s="16" customFormat="1" ht="36" x14ac:dyDescent="0.2">
      <c r="A289" s="73" t="s">
        <v>0</v>
      </c>
      <c r="B289" s="73" t="s">
        <v>1</v>
      </c>
      <c r="C289" s="73" t="s">
        <v>128</v>
      </c>
      <c r="D289" s="200" t="s">
        <v>2</v>
      </c>
      <c r="E289" s="284" t="s">
        <v>127</v>
      </c>
      <c r="F289" s="73" t="s">
        <v>3</v>
      </c>
      <c r="G289" s="198" t="s">
        <v>4</v>
      </c>
      <c r="H289" s="55" t="s">
        <v>5</v>
      </c>
      <c r="I289" s="199" t="s">
        <v>6</v>
      </c>
      <c r="J289" s="285" t="s">
        <v>80</v>
      </c>
      <c r="K289" s="74" t="s">
        <v>7</v>
      </c>
      <c r="L289" s="55" t="s">
        <v>8</v>
      </c>
      <c r="M289" s="55" t="s">
        <v>9</v>
      </c>
      <c r="N289" s="201" t="s">
        <v>10</v>
      </c>
    </row>
    <row r="290" spans="1:14" s="9" customFormat="1" ht="48" x14ac:dyDescent="0.2">
      <c r="A290" s="697" t="s">
        <v>11</v>
      </c>
      <c r="B290" s="698" t="s">
        <v>87</v>
      </c>
      <c r="C290" s="699" t="s">
        <v>133</v>
      </c>
      <c r="D290" s="700"/>
      <c r="E290" s="684"/>
      <c r="F290" s="69" t="s">
        <v>12</v>
      </c>
      <c r="G290" s="157">
        <v>800</v>
      </c>
      <c r="H290" s="701"/>
      <c r="I290" s="305"/>
      <c r="J290" s="702">
        <f t="shared" ref="J290:J291" si="104">H290*I290+H290</f>
        <v>0</v>
      </c>
      <c r="K290" s="703">
        <f t="shared" ref="K290:K291" si="105">G290*H290</f>
        <v>0</v>
      </c>
      <c r="L290" s="702">
        <f t="shared" ref="L290:L291" si="106">M290-K290</f>
        <v>0</v>
      </c>
      <c r="M290" s="704">
        <f t="shared" ref="M290:M291" si="107">G290*J290</f>
        <v>0</v>
      </c>
      <c r="N290" s="716" t="s">
        <v>214</v>
      </c>
    </row>
    <row r="291" spans="1:14" s="9" customFormat="1" ht="48" x14ac:dyDescent="0.2">
      <c r="A291" s="312" t="s">
        <v>13</v>
      </c>
      <c r="B291" s="302" t="s">
        <v>88</v>
      </c>
      <c r="C291" s="302" t="s">
        <v>133</v>
      </c>
      <c r="D291" s="685"/>
      <c r="E291" s="685"/>
      <c r="F291" s="288" t="s">
        <v>12</v>
      </c>
      <c r="G291" s="15">
        <v>1500</v>
      </c>
      <c r="H291" s="696"/>
      <c r="I291" s="303"/>
      <c r="J291" s="535">
        <f t="shared" si="104"/>
        <v>0</v>
      </c>
      <c r="K291" s="536">
        <f t="shared" si="105"/>
        <v>0</v>
      </c>
      <c r="L291" s="535">
        <f t="shared" si="106"/>
        <v>0</v>
      </c>
      <c r="M291" s="537">
        <f t="shared" si="107"/>
        <v>0</v>
      </c>
      <c r="N291" s="723"/>
    </row>
    <row r="292" spans="1:14" s="9" customFormat="1" x14ac:dyDescent="0.2">
      <c r="A292" s="296"/>
      <c r="B292" s="309"/>
      <c r="C292" s="309"/>
      <c r="D292" s="67"/>
      <c r="E292" s="67"/>
      <c r="F292" s="64"/>
      <c r="G292" s="66"/>
      <c r="H292" s="675" t="s">
        <v>15</v>
      </c>
      <c r="I292" s="212"/>
      <c r="J292" s="212"/>
      <c r="K292" s="679">
        <f>SUM(K290:K291)</f>
        <v>0</v>
      </c>
      <c r="L292" s="680">
        <f>SUM(L290:L291)</f>
        <v>0</v>
      </c>
      <c r="M292" s="680">
        <f>SUM(M290:M291)</f>
        <v>0</v>
      </c>
      <c r="N292" s="17"/>
    </row>
    <row r="293" spans="1:14" s="9" customFormat="1" ht="12" x14ac:dyDescent="0.2">
      <c r="A293" s="68"/>
      <c r="B293" s="113"/>
      <c r="C293" s="113"/>
      <c r="D293" s="127"/>
      <c r="E293" s="127"/>
      <c r="F293" s="127"/>
      <c r="G293" s="128"/>
      <c r="H293" s="164"/>
      <c r="I293" s="122"/>
      <c r="J293" s="122"/>
      <c r="K293" s="122"/>
      <c r="L293" s="507"/>
      <c r="M293" s="508"/>
      <c r="N293" s="123"/>
    </row>
    <row r="294" spans="1:14" ht="18" customHeight="1" x14ac:dyDescent="0.2">
      <c r="A294" s="296"/>
      <c r="B294" s="82" t="s">
        <v>322</v>
      </c>
      <c r="C294" s="82"/>
      <c r="D294" s="326"/>
      <c r="E294" s="326"/>
      <c r="F294" s="82"/>
      <c r="G294" s="83"/>
      <c r="H294" s="82"/>
      <c r="I294" s="82"/>
      <c r="J294" s="148"/>
      <c r="K294" s="80"/>
      <c r="L294" s="81"/>
      <c r="M294" s="190"/>
      <c r="N294" s="356"/>
    </row>
    <row r="295" spans="1:14" ht="37.5" customHeight="1" x14ac:dyDescent="0.2">
      <c r="A295" s="73" t="s">
        <v>0</v>
      </c>
      <c r="B295" s="73" t="s">
        <v>1</v>
      </c>
      <c r="C295" s="73" t="s">
        <v>128</v>
      </c>
      <c r="D295" s="200" t="s">
        <v>2</v>
      </c>
      <c r="E295" s="284" t="s">
        <v>127</v>
      </c>
      <c r="F295" s="73" t="s">
        <v>3</v>
      </c>
      <c r="G295" s="198" t="s">
        <v>4</v>
      </c>
      <c r="H295" s="55" t="s">
        <v>5</v>
      </c>
      <c r="I295" s="199" t="s">
        <v>6</v>
      </c>
      <c r="J295" s="285" t="s">
        <v>80</v>
      </c>
      <c r="K295" s="74" t="s">
        <v>7</v>
      </c>
      <c r="L295" s="55" t="s">
        <v>8</v>
      </c>
      <c r="M295" s="55" t="s">
        <v>9</v>
      </c>
      <c r="N295" s="201" t="s">
        <v>10</v>
      </c>
    </row>
    <row r="296" spans="1:14" x14ac:dyDescent="0.2">
      <c r="A296" s="312">
        <v>1</v>
      </c>
      <c r="B296" s="14" t="s">
        <v>51</v>
      </c>
      <c r="C296" s="304"/>
      <c r="D296" s="650"/>
      <c r="E296" s="327"/>
      <c r="F296" s="17" t="s">
        <v>31</v>
      </c>
      <c r="G296" s="328">
        <v>1500</v>
      </c>
      <c r="H296" s="329"/>
      <c r="I296" s="330"/>
      <c r="J296" s="535">
        <f t="shared" ref="J296:J309" si="108">H296*I296+H296</f>
        <v>0</v>
      </c>
      <c r="K296" s="536">
        <f t="shared" ref="K296:K309" si="109">G296*H296</f>
        <v>0</v>
      </c>
      <c r="L296" s="535">
        <f t="shared" ref="L296:L309" si="110">M296-K296</f>
        <v>0</v>
      </c>
      <c r="M296" s="537">
        <f t="shared" ref="M296:M309" si="111">G296*J296</f>
        <v>0</v>
      </c>
      <c r="N296" s="721" t="s">
        <v>214</v>
      </c>
    </row>
    <row r="297" spans="1:14" ht="24" x14ac:dyDescent="0.2">
      <c r="A297" s="312">
        <v>2</v>
      </c>
      <c r="B297" s="14" t="s">
        <v>106</v>
      </c>
      <c r="C297" s="304"/>
      <c r="D297" s="327"/>
      <c r="E297" s="327"/>
      <c r="F297" s="17" t="s">
        <v>12</v>
      </c>
      <c r="G297" s="15">
        <v>30000</v>
      </c>
      <c r="H297" s="329"/>
      <c r="I297" s="330"/>
      <c r="J297" s="535">
        <f t="shared" si="108"/>
        <v>0</v>
      </c>
      <c r="K297" s="536">
        <f t="shared" si="109"/>
        <v>0</v>
      </c>
      <c r="L297" s="535">
        <f t="shared" si="110"/>
        <v>0</v>
      </c>
      <c r="M297" s="537">
        <f t="shared" si="111"/>
        <v>0</v>
      </c>
      <c r="N297" s="722"/>
    </row>
    <row r="298" spans="1:14" x14ac:dyDescent="0.2">
      <c r="A298" s="312">
        <v>3</v>
      </c>
      <c r="B298" s="360" t="s">
        <v>52</v>
      </c>
      <c r="C298" s="331"/>
      <c r="D298" s="332"/>
      <c r="E298" s="332"/>
      <c r="F298" s="61" t="s">
        <v>12</v>
      </c>
      <c r="G298" s="333">
        <v>1400</v>
      </c>
      <c r="H298" s="329"/>
      <c r="I298" s="330"/>
      <c r="J298" s="535">
        <f t="shared" si="108"/>
        <v>0</v>
      </c>
      <c r="K298" s="536">
        <f t="shared" si="109"/>
        <v>0</v>
      </c>
      <c r="L298" s="535">
        <f t="shared" si="110"/>
        <v>0</v>
      </c>
      <c r="M298" s="537">
        <f t="shared" si="111"/>
        <v>0</v>
      </c>
      <c r="N298" s="722"/>
    </row>
    <row r="299" spans="1:14" ht="36" x14ac:dyDescent="0.2">
      <c r="A299" s="312">
        <v>4</v>
      </c>
      <c r="B299" s="360" t="s">
        <v>53</v>
      </c>
      <c r="C299" s="331"/>
      <c r="D299" s="332"/>
      <c r="E299" s="332"/>
      <c r="F299" s="61" t="s">
        <v>54</v>
      </c>
      <c r="G299" s="333">
        <v>200</v>
      </c>
      <c r="H299" s="329"/>
      <c r="I299" s="330"/>
      <c r="J299" s="535">
        <f t="shared" si="108"/>
        <v>0</v>
      </c>
      <c r="K299" s="536">
        <f t="shared" si="109"/>
        <v>0</v>
      </c>
      <c r="L299" s="535">
        <f t="shared" si="110"/>
        <v>0</v>
      </c>
      <c r="M299" s="537">
        <f t="shared" si="111"/>
        <v>0</v>
      </c>
      <c r="N299" s="722"/>
    </row>
    <row r="300" spans="1:14" x14ac:dyDescent="0.2">
      <c r="A300" s="312">
        <v>5</v>
      </c>
      <c r="B300" s="361" t="s">
        <v>55</v>
      </c>
      <c r="C300" s="334"/>
      <c r="D300" s="335"/>
      <c r="E300" s="335"/>
      <c r="F300" s="336" t="s">
        <v>31</v>
      </c>
      <c r="G300" s="337">
        <v>50</v>
      </c>
      <c r="H300" s="329"/>
      <c r="I300" s="330"/>
      <c r="J300" s="535">
        <f t="shared" si="108"/>
        <v>0</v>
      </c>
      <c r="K300" s="536">
        <f t="shared" si="109"/>
        <v>0</v>
      </c>
      <c r="L300" s="535">
        <f t="shared" si="110"/>
        <v>0</v>
      </c>
      <c r="M300" s="537">
        <f t="shared" si="111"/>
        <v>0</v>
      </c>
      <c r="N300" s="722"/>
    </row>
    <row r="301" spans="1:14" x14ac:dyDescent="0.2">
      <c r="A301" s="312">
        <v>6</v>
      </c>
      <c r="B301" s="361" t="s">
        <v>56</v>
      </c>
      <c r="C301" s="334" t="s">
        <v>134</v>
      </c>
      <c r="D301" s="335"/>
      <c r="E301" s="335"/>
      <c r="F301" s="336" t="s">
        <v>12</v>
      </c>
      <c r="G301" s="337">
        <v>150</v>
      </c>
      <c r="H301" s="329"/>
      <c r="I301" s="330"/>
      <c r="J301" s="535">
        <f t="shared" si="108"/>
        <v>0</v>
      </c>
      <c r="K301" s="536">
        <f t="shared" si="109"/>
        <v>0</v>
      </c>
      <c r="L301" s="535">
        <f t="shared" si="110"/>
        <v>0</v>
      </c>
      <c r="M301" s="537">
        <f t="shared" si="111"/>
        <v>0</v>
      </c>
      <c r="N301" s="722"/>
    </row>
    <row r="302" spans="1:14" x14ac:dyDescent="0.2">
      <c r="A302" s="312">
        <v>7</v>
      </c>
      <c r="B302" s="362" t="s">
        <v>57</v>
      </c>
      <c r="C302" s="334" t="s">
        <v>134</v>
      </c>
      <c r="D302" s="338"/>
      <c r="E302" s="338"/>
      <c r="F302" s="339" t="s">
        <v>12</v>
      </c>
      <c r="G302" s="333">
        <v>100</v>
      </c>
      <c r="H302" s="329"/>
      <c r="I302" s="330"/>
      <c r="J302" s="535">
        <f t="shared" si="108"/>
        <v>0</v>
      </c>
      <c r="K302" s="536">
        <f t="shared" si="109"/>
        <v>0</v>
      </c>
      <c r="L302" s="535">
        <f t="shared" si="110"/>
        <v>0</v>
      </c>
      <c r="M302" s="537">
        <f t="shared" si="111"/>
        <v>0</v>
      </c>
      <c r="N302" s="722"/>
    </row>
    <row r="303" spans="1:14" x14ac:dyDescent="0.2">
      <c r="A303" s="312">
        <v>8</v>
      </c>
      <c r="B303" s="361" t="s">
        <v>426</v>
      </c>
      <c r="C303" s="334"/>
      <c r="D303" s="335"/>
      <c r="E303" s="335"/>
      <c r="F303" s="340" t="s">
        <v>425</v>
      </c>
      <c r="G303" s="337">
        <v>300</v>
      </c>
      <c r="H303" s="329"/>
      <c r="I303" s="330"/>
      <c r="J303" s="535">
        <f t="shared" si="108"/>
        <v>0</v>
      </c>
      <c r="K303" s="536">
        <f t="shared" si="109"/>
        <v>0</v>
      </c>
      <c r="L303" s="535">
        <f t="shared" si="110"/>
        <v>0</v>
      </c>
      <c r="M303" s="537">
        <f t="shared" si="111"/>
        <v>0</v>
      </c>
      <c r="N303" s="722"/>
    </row>
    <row r="304" spans="1:14" ht="24" x14ac:dyDescent="0.2">
      <c r="A304" s="312">
        <v>9</v>
      </c>
      <c r="B304" s="361" t="s">
        <v>191</v>
      </c>
      <c r="C304" s="365" t="s">
        <v>192</v>
      </c>
      <c r="D304" s="335"/>
      <c r="E304" s="335"/>
      <c r="F304" s="340" t="s">
        <v>167</v>
      </c>
      <c r="G304" s="337">
        <v>120</v>
      </c>
      <c r="H304" s="329"/>
      <c r="I304" s="330"/>
      <c r="J304" s="535">
        <f t="shared" si="108"/>
        <v>0</v>
      </c>
      <c r="K304" s="536">
        <f t="shared" si="109"/>
        <v>0</v>
      </c>
      <c r="L304" s="535">
        <f t="shared" si="110"/>
        <v>0</v>
      </c>
      <c r="M304" s="537">
        <f t="shared" si="111"/>
        <v>0</v>
      </c>
      <c r="N304" s="722"/>
    </row>
    <row r="305" spans="1:14" x14ac:dyDescent="0.2">
      <c r="A305" s="312">
        <v>10</v>
      </c>
      <c r="B305" s="75" t="s">
        <v>58</v>
      </c>
      <c r="C305" s="302"/>
      <c r="D305" s="364"/>
      <c r="E305" s="335"/>
      <c r="F305" s="340" t="s">
        <v>12</v>
      </c>
      <c r="G305" s="337">
        <v>10</v>
      </c>
      <c r="H305" s="329"/>
      <c r="I305" s="330"/>
      <c r="J305" s="535">
        <f t="shared" si="108"/>
        <v>0</v>
      </c>
      <c r="K305" s="536">
        <f t="shared" si="109"/>
        <v>0</v>
      </c>
      <c r="L305" s="535">
        <f t="shared" si="110"/>
        <v>0</v>
      </c>
      <c r="M305" s="537">
        <f t="shared" si="111"/>
        <v>0</v>
      </c>
      <c r="N305" s="722"/>
    </row>
    <row r="306" spans="1:14" x14ac:dyDescent="0.2">
      <c r="A306" s="312">
        <v>11</v>
      </c>
      <c r="B306" s="363" t="s">
        <v>59</v>
      </c>
      <c r="C306" s="366"/>
      <c r="D306" s="335"/>
      <c r="E306" s="335"/>
      <c r="F306" s="340" t="s">
        <v>12</v>
      </c>
      <c r="G306" s="337">
        <v>10</v>
      </c>
      <c r="H306" s="329"/>
      <c r="I306" s="330"/>
      <c r="J306" s="535">
        <f t="shared" si="108"/>
        <v>0</v>
      </c>
      <c r="K306" s="536">
        <f t="shared" si="109"/>
        <v>0</v>
      </c>
      <c r="L306" s="535">
        <f t="shared" si="110"/>
        <v>0</v>
      </c>
      <c r="M306" s="537">
        <f t="shared" si="111"/>
        <v>0</v>
      </c>
      <c r="N306" s="722"/>
    </row>
    <row r="307" spans="1:14" ht="24" x14ac:dyDescent="0.2">
      <c r="A307" s="312">
        <v>12</v>
      </c>
      <c r="B307" s="361" t="s">
        <v>92</v>
      </c>
      <c r="C307" s="334"/>
      <c r="D307" s="335"/>
      <c r="E307" s="335"/>
      <c r="F307" s="340" t="s">
        <v>12</v>
      </c>
      <c r="G307" s="337">
        <v>10</v>
      </c>
      <c r="H307" s="329"/>
      <c r="I307" s="330"/>
      <c r="J307" s="535">
        <f t="shared" si="108"/>
        <v>0</v>
      </c>
      <c r="K307" s="536">
        <f t="shared" si="109"/>
        <v>0</v>
      </c>
      <c r="L307" s="535">
        <f t="shared" si="110"/>
        <v>0</v>
      </c>
      <c r="M307" s="537">
        <f t="shared" si="111"/>
        <v>0</v>
      </c>
      <c r="N307" s="722"/>
    </row>
    <row r="308" spans="1:14" x14ac:dyDescent="0.2">
      <c r="A308" s="312">
        <v>13</v>
      </c>
      <c r="B308" s="361" t="s">
        <v>60</v>
      </c>
      <c r="C308" s="334"/>
      <c r="D308" s="335"/>
      <c r="E308" s="335"/>
      <c r="F308" s="340" t="s">
        <v>12</v>
      </c>
      <c r="G308" s="337">
        <v>50</v>
      </c>
      <c r="H308" s="329"/>
      <c r="I308" s="330"/>
      <c r="J308" s="535">
        <f t="shared" si="108"/>
        <v>0</v>
      </c>
      <c r="K308" s="536">
        <f t="shared" si="109"/>
        <v>0</v>
      </c>
      <c r="L308" s="535">
        <f t="shared" si="110"/>
        <v>0</v>
      </c>
      <c r="M308" s="537">
        <f t="shared" si="111"/>
        <v>0</v>
      </c>
      <c r="N308" s="722"/>
    </row>
    <row r="309" spans="1:14" x14ac:dyDescent="0.2">
      <c r="A309" s="312">
        <v>14</v>
      </c>
      <c r="B309" s="287" t="s">
        <v>61</v>
      </c>
      <c r="C309" s="302"/>
      <c r="D309" s="342"/>
      <c r="E309" s="342"/>
      <c r="F309" s="343" t="s">
        <v>12</v>
      </c>
      <c r="G309" s="15">
        <v>15</v>
      </c>
      <c r="H309" s="341"/>
      <c r="I309" s="320"/>
      <c r="J309" s="535">
        <f t="shared" si="108"/>
        <v>0</v>
      </c>
      <c r="K309" s="536">
        <f t="shared" si="109"/>
        <v>0</v>
      </c>
      <c r="L309" s="535">
        <f t="shared" si="110"/>
        <v>0</v>
      </c>
      <c r="M309" s="537">
        <f t="shared" si="111"/>
        <v>0</v>
      </c>
      <c r="N309" s="722"/>
    </row>
    <row r="310" spans="1:14" ht="19.5" customHeight="1" x14ac:dyDescent="0.2">
      <c r="A310" s="296"/>
      <c r="B310" s="309"/>
      <c r="C310" s="309"/>
      <c r="D310" s="309"/>
      <c r="E310" s="309"/>
      <c r="F310" s="344"/>
      <c r="G310" s="298"/>
      <c r="H310" s="675" t="s">
        <v>15</v>
      </c>
      <c r="I310" s="212"/>
      <c r="J310" s="212"/>
      <c r="K310" s="679">
        <f>SUM(K296:K309)</f>
        <v>0</v>
      </c>
      <c r="L310" s="680">
        <f>SUM(L296:L309)</f>
        <v>0</v>
      </c>
      <c r="M310" s="680">
        <f>SUM(M296:M309)</f>
        <v>0</v>
      </c>
      <c r="N310" s="321"/>
    </row>
    <row r="311" spans="1:14" ht="19.5" customHeight="1" x14ac:dyDescent="0.2">
      <c r="A311" s="68"/>
      <c r="B311" s="495"/>
      <c r="C311" s="495"/>
      <c r="D311" s="495"/>
      <c r="E311" s="495"/>
      <c r="F311" s="502"/>
      <c r="G311" s="494"/>
      <c r="H311" s="76"/>
      <c r="I311" s="97"/>
      <c r="J311" s="97"/>
      <c r="K311" s="509"/>
      <c r="L311" s="510"/>
      <c r="M311" s="194"/>
      <c r="N311" s="511"/>
    </row>
    <row r="312" spans="1:14" ht="27.75" customHeight="1" x14ac:dyDescent="0.2">
      <c r="A312" s="296"/>
      <c r="B312" s="314" t="s">
        <v>323</v>
      </c>
      <c r="C312" s="314"/>
      <c r="D312" s="309"/>
      <c r="E312" s="309"/>
      <c r="F312" s="344"/>
      <c r="G312" s="298"/>
      <c r="H312" s="76"/>
      <c r="I312" s="76"/>
      <c r="J312" s="76"/>
      <c r="K312" s="563"/>
      <c r="L312" s="564"/>
      <c r="M312" s="565"/>
      <c r="N312" s="356"/>
    </row>
    <row r="313" spans="1:14" ht="38.25" customHeight="1" x14ac:dyDescent="0.2">
      <c r="A313" s="73" t="s">
        <v>0</v>
      </c>
      <c r="B313" s="73" t="s">
        <v>1</v>
      </c>
      <c r="C313" s="73" t="s">
        <v>128</v>
      </c>
      <c r="D313" s="200" t="s">
        <v>2</v>
      </c>
      <c r="E313" s="284" t="s">
        <v>127</v>
      </c>
      <c r="F313" s="73" t="s">
        <v>3</v>
      </c>
      <c r="G313" s="198" t="s">
        <v>4</v>
      </c>
      <c r="H313" s="55" t="s">
        <v>5</v>
      </c>
      <c r="I313" s="199" t="s">
        <v>6</v>
      </c>
      <c r="J313" s="285" t="s">
        <v>80</v>
      </c>
      <c r="K313" s="74" t="s">
        <v>7</v>
      </c>
      <c r="L313" s="55" t="s">
        <v>8</v>
      </c>
      <c r="M313" s="55" t="s">
        <v>9</v>
      </c>
      <c r="N313" s="201" t="s">
        <v>10</v>
      </c>
    </row>
    <row r="314" spans="1:14" ht="101.25" customHeight="1" x14ac:dyDescent="0.2">
      <c r="A314" s="286">
        <v>1</v>
      </c>
      <c r="B314" s="14" t="s">
        <v>174</v>
      </c>
      <c r="C314" s="14" t="s">
        <v>175</v>
      </c>
      <c r="D314" s="647"/>
      <c r="E314" s="566"/>
      <c r="F314" s="286" t="s">
        <v>12</v>
      </c>
      <c r="G314" s="567">
        <v>750</v>
      </c>
      <c r="H314" s="568"/>
      <c r="I314" s="303"/>
      <c r="J314" s="535">
        <f>H314*I314+H314</f>
        <v>0</v>
      </c>
      <c r="K314" s="536">
        <f>G314*H314</f>
        <v>0</v>
      </c>
      <c r="L314" s="535">
        <f>M314-K314</f>
        <v>0</v>
      </c>
      <c r="M314" s="537">
        <f>G314*J314</f>
        <v>0</v>
      </c>
      <c r="N314" s="321" t="s">
        <v>74</v>
      </c>
    </row>
    <row r="315" spans="1:14" x14ac:dyDescent="0.2">
      <c r="A315" s="313"/>
      <c r="B315" s="313"/>
      <c r="C315" s="313"/>
      <c r="D315" s="313"/>
      <c r="E315" s="313"/>
      <c r="F315" s="313"/>
      <c r="G315" s="315"/>
      <c r="H315" s="159" t="s">
        <v>15</v>
      </c>
      <c r="I315" s="569"/>
      <c r="J315" s="570"/>
      <c r="K315" s="571">
        <f>SUM(K314)</f>
        <v>0</v>
      </c>
      <c r="L315" s="571">
        <f>SUM(L314)</f>
        <v>0</v>
      </c>
      <c r="M315" s="571">
        <f>SUM(M314)</f>
        <v>0</v>
      </c>
      <c r="N315" s="321"/>
    </row>
    <row r="316" spans="1:14" x14ac:dyDescent="0.2">
      <c r="A316" s="313"/>
      <c r="B316" s="313"/>
      <c r="C316" s="313"/>
      <c r="D316" s="313"/>
      <c r="E316" s="313"/>
      <c r="F316" s="313"/>
      <c r="G316" s="315"/>
      <c r="H316" s="84"/>
      <c r="I316" s="313"/>
      <c r="J316" s="79"/>
      <c r="K316" s="79"/>
      <c r="L316" s="79"/>
      <c r="M316" s="191"/>
      <c r="N316" s="356"/>
    </row>
    <row r="317" spans="1:14" x14ac:dyDescent="0.2">
      <c r="A317" s="313"/>
      <c r="B317" s="314" t="s">
        <v>324</v>
      </c>
      <c r="C317" s="314"/>
      <c r="D317" s="166"/>
      <c r="E317" s="166"/>
      <c r="F317" s="313"/>
      <c r="G317" s="315"/>
      <c r="H317" s="84"/>
      <c r="I317" s="313"/>
      <c r="J317" s="79"/>
      <c r="K317" s="79"/>
      <c r="L317" s="79"/>
      <c r="M317" s="191"/>
      <c r="N317" s="356"/>
    </row>
    <row r="318" spans="1:14" ht="36" x14ac:dyDescent="0.2">
      <c r="A318" s="73" t="s">
        <v>0</v>
      </c>
      <c r="B318" s="73" t="s">
        <v>1</v>
      </c>
      <c r="C318" s="73" t="s">
        <v>128</v>
      </c>
      <c r="D318" s="200" t="s">
        <v>2</v>
      </c>
      <c r="E318" s="284" t="s">
        <v>127</v>
      </c>
      <c r="F318" s="73" t="s">
        <v>3</v>
      </c>
      <c r="G318" s="198" t="s">
        <v>4</v>
      </c>
      <c r="H318" s="55" t="s">
        <v>5</v>
      </c>
      <c r="I318" s="199" t="s">
        <v>6</v>
      </c>
      <c r="J318" s="285" t="s">
        <v>80</v>
      </c>
      <c r="K318" s="74" t="s">
        <v>7</v>
      </c>
      <c r="L318" s="55" t="s">
        <v>8</v>
      </c>
      <c r="M318" s="55" t="s">
        <v>9</v>
      </c>
      <c r="N318" s="201" t="s">
        <v>10</v>
      </c>
    </row>
    <row r="319" spans="1:14" ht="110.25" customHeight="1" x14ac:dyDescent="0.2">
      <c r="A319" s="316">
        <v>1</v>
      </c>
      <c r="B319" s="317" t="s">
        <v>161</v>
      </c>
      <c r="C319" s="317" t="s">
        <v>162</v>
      </c>
      <c r="D319" s="647"/>
      <c r="E319" s="316"/>
      <c r="F319" s="316" t="s">
        <v>20</v>
      </c>
      <c r="G319" s="318">
        <v>80</v>
      </c>
      <c r="H319" s="319"/>
      <c r="I319" s="320"/>
      <c r="J319" s="535">
        <f t="shared" ref="J319:J324" si="112">H319*I319+H319</f>
        <v>0</v>
      </c>
      <c r="K319" s="536">
        <f t="shared" ref="K319:K324" si="113">G319*H319</f>
        <v>0</v>
      </c>
      <c r="L319" s="535">
        <f t="shared" ref="L319:L324" si="114">M319-K319</f>
        <v>0</v>
      </c>
      <c r="M319" s="537">
        <f t="shared" ref="M319:M324" si="115">G319*J319</f>
        <v>0</v>
      </c>
      <c r="N319" s="321" t="s">
        <v>298</v>
      </c>
    </row>
    <row r="320" spans="1:14" ht="30" customHeight="1" x14ac:dyDescent="0.2">
      <c r="A320" s="316">
        <v>2</v>
      </c>
      <c r="B320" s="317" t="s">
        <v>163</v>
      </c>
      <c r="C320" s="317" t="s">
        <v>162</v>
      </c>
      <c r="D320" s="647"/>
      <c r="E320" s="316"/>
      <c r="F320" s="316" t="s">
        <v>20</v>
      </c>
      <c r="G320" s="318">
        <v>350</v>
      </c>
      <c r="H320" s="319"/>
      <c r="I320" s="320"/>
      <c r="J320" s="535">
        <f t="shared" si="112"/>
        <v>0</v>
      </c>
      <c r="K320" s="536">
        <f t="shared" si="113"/>
        <v>0</v>
      </c>
      <c r="L320" s="535">
        <f t="shared" si="114"/>
        <v>0</v>
      </c>
      <c r="M320" s="537">
        <f t="shared" si="115"/>
        <v>0</v>
      </c>
      <c r="N320" s="321" t="s">
        <v>298</v>
      </c>
    </row>
    <row r="321" spans="1:14" ht="33" customHeight="1" x14ac:dyDescent="0.2">
      <c r="A321" s="316">
        <v>3</v>
      </c>
      <c r="B321" s="317" t="s">
        <v>164</v>
      </c>
      <c r="C321" s="317" t="s">
        <v>165</v>
      </c>
      <c r="D321" s="647"/>
      <c r="E321" s="316"/>
      <c r="F321" s="316" t="s">
        <v>20</v>
      </c>
      <c r="G321" s="318">
        <v>350</v>
      </c>
      <c r="H321" s="319"/>
      <c r="I321" s="320"/>
      <c r="J321" s="535">
        <f t="shared" si="112"/>
        <v>0</v>
      </c>
      <c r="K321" s="536">
        <f t="shared" si="113"/>
        <v>0</v>
      </c>
      <c r="L321" s="535">
        <f t="shared" si="114"/>
        <v>0</v>
      </c>
      <c r="M321" s="537">
        <f t="shared" si="115"/>
        <v>0</v>
      </c>
      <c r="N321" s="321" t="s">
        <v>298</v>
      </c>
    </row>
    <row r="322" spans="1:14" ht="120" customHeight="1" x14ac:dyDescent="0.2">
      <c r="A322" s="316">
        <v>4</v>
      </c>
      <c r="B322" s="317" t="s">
        <v>121</v>
      </c>
      <c r="C322" s="317"/>
      <c r="D322" s="647"/>
      <c r="E322" s="316"/>
      <c r="F322" s="316" t="s">
        <v>12</v>
      </c>
      <c r="G322" s="318">
        <v>105</v>
      </c>
      <c r="H322" s="319"/>
      <c r="I322" s="320"/>
      <c r="J322" s="535">
        <f t="shared" si="112"/>
        <v>0</v>
      </c>
      <c r="K322" s="536">
        <f t="shared" si="113"/>
        <v>0</v>
      </c>
      <c r="L322" s="535">
        <f t="shared" si="114"/>
        <v>0</v>
      </c>
      <c r="M322" s="537">
        <f t="shared" si="115"/>
        <v>0</v>
      </c>
      <c r="N322" s="321" t="s">
        <v>139</v>
      </c>
    </row>
    <row r="323" spans="1:14" ht="154.5" customHeight="1" x14ac:dyDescent="0.2">
      <c r="A323" s="316">
        <v>5</v>
      </c>
      <c r="B323" s="359" t="s">
        <v>122</v>
      </c>
      <c r="C323" s="317"/>
      <c r="D323" s="647"/>
      <c r="E323" s="316"/>
      <c r="F323" s="316" t="s">
        <v>12</v>
      </c>
      <c r="G323" s="318">
        <v>268</v>
      </c>
      <c r="H323" s="319"/>
      <c r="I323" s="320"/>
      <c r="J323" s="535">
        <f t="shared" si="112"/>
        <v>0</v>
      </c>
      <c r="K323" s="536">
        <f t="shared" si="113"/>
        <v>0</v>
      </c>
      <c r="L323" s="535">
        <f t="shared" si="114"/>
        <v>0</v>
      </c>
      <c r="M323" s="537">
        <f t="shared" si="115"/>
        <v>0</v>
      </c>
      <c r="N323" s="321" t="s">
        <v>139</v>
      </c>
    </row>
    <row r="324" spans="1:14" ht="126" customHeight="1" x14ac:dyDescent="0.2">
      <c r="A324" s="316">
        <v>6</v>
      </c>
      <c r="B324" s="317" t="s">
        <v>123</v>
      </c>
      <c r="C324" s="317"/>
      <c r="D324" s="647"/>
      <c r="E324" s="316"/>
      <c r="F324" s="316" t="s">
        <v>12</v>
      </c>
      <c r="G324" s="318">
        <v>160</v>
      </c>
      <c r="H324" s="319"/>
      <c r="I324" s="320"/>
      <c r="J324" s="535">
        <f t="shared" si="112"/>
        <v>0</v>
      </c>
      <c r="K324" s="536">
        <f t="shared" si="113"/>
        <v>0</v>
      </c>
      <c r="L324" s="535">
        <f t="shared" si="114"/>
        <v>0</v>
      </c>
      <c r="M324" s="537">
        <f t="shared" si="115"/>
        <v>0</v>
      </c>
      <c r="N324" s="321" t="s">
        <v>139</v>
      </c>
    </row>
    <row r="325" spans="1:14" ht="138" customHeight="1" x14ac:dyDescent="0.2">
      <c r="A325" s="316">
        <v>7</v>
      </c>
      <c r="B325" s="317" t="s">
        <v>124</v>
      </c>
      <c r="C325" s="317"/>
      <c r="D325" s="647"/>
      <c r="E325" s="316"/>
      <c r="F325" s="316" t="s">
        <v>12</v>
      </c>
      <c r="G325" s="318">
        <v>200</v>
      </c>
      <c r="H325" s="319"/>
      <c r="I325" s="320"/>
      <c r="J325" s="535">
        <f t="shared" ref="J325" si="116">H325*I325+H325</f>
        <v>0</v>
      </c>
      <c r="K325" s="536">
        <f t="shared" ref="K325" si="117">G325*H325</f>
        <v>0</v>
      </c>
      <c r="L325" s="535">
        <f t="shared" ref="L325" si="118">M325-K325</f>
        <v>0</v>
      </c>
      <c r="M325" s="537">
        <f t="shared" ref="M325" si="119">G325*J325</f>
        <v>0</v>
      </c>
      <c r="N325" s="321" t="s">
        <v>139</v>
      </c>
    </row>
    <row r="326" spans="1:14" x14ac:dyDescent="0.2">
      <c r="A326" s="322"/>
      <c r="B326" s="51"/>
      <c r="C326" s="51"/>
      <c r="D326" s="322"/>
      <c r="E326" s="322"/>
      <c r="F326" s="322"/>
      <c r="G326" s="323"/>
      <c r="H326" s="159" t="s">
        <v>15</v>
      </c>
      <c r="I326" s="325"/>
      <c r="J326" s="18"/>
      <c r="K326" s="449">
        <f>SUM(K319:K325)</f>
        <v>0</v>
      </c>
      <c r="L326" s="310">
        <f>SUM(L319:L325)</f>
        <v>0</v>
      </c>
      <c r="M326" s="310">
        <f>SUM(M319:M325)</f>
        <v>0</v>
      </c>
      <c r="N326" s="357"/>
    </row>
    <row r="327" spans="1:14" x14ac:dyDescent="0.2">
      <c r="A327" s="129"/>
      <c r="B327" s="132"/>
      <c r="C327" s="132"/>
      <c r="D327" s="129"/>
      <c r="E327" s="129"/>
      <c r="F327" s="129"/>
      <c r="G327" s="130"/>
      <c r="H327" s="119"/>
      <c r="I327" s="131"/>
      <c r="J327" s="119"/>
      <c r="K327" s="503"/>
      <c r="L327" s="504"/>
      <c r="M327" s="505"/>
      <c r="N327" s="511"/>
    </row>
    <row r="328" spans="1:14" x14ac:dyDescent="0.2">
      <c r="A328" s="313"/>
      <c r="B328" s="314" t="s">
        <v>325</v>
      </c>
      <c r="C328" s="314"/>
      <c r="D328" s="581"/>
      <c r="E328" s="581"/>
      <c r="F328" s="313"/>
      <c r="G328" s="315"/>
      <c r="H328" s="163"/>
      <c r="I328" s="313"/>
      <c r="J328" s="79"/>
      <c r="K328" s="79"/>
      <c r="L328" s="79"/>
      <c r="M328" s="191"/>
      <c r="N328" s="356"/>
    </row>
    <row r="329" spans="1:14" ht="36" x14ac:dyDescent="0.2">
      <c r="A329" s="73" t="s">
        <v>0</v>
      </c>
      <c r="B329" s="73" t="s">
        <v>1</v>
      </c>
      <c r="C329" s="73" t="s">
        <v>128</v>
      </c>
      <c r="D329" s="200" t="s">
        <v>2</v>
      </c>
      <c r="E329" s="284" t="s">
        <v>127</v>
      </c>
      <c r="F329" s="73" t="s">
        <v>3</v>
      </c>
      <c r="G329" s="198" t="s">
        <v>4</v>
      </c>
      <c r="H329" s="55" t="s">
        <v>5</v>
      </c>
      <c r="I329" s="199" t="s">
        <v>6</v>
      </c>
      <c r="J329" s="285" t="s">
        <v>80</v>
      </c>
      <c r="K329" s="74" t="s">
        <v>7</v>
      </c>
      <c r="L329" s="55" t="s">
        <v>8</v>
      </c>
      <c r="M329" s="55" t="s">
        <v>9</v>
      </c>
      <c r="N329" s="201" t="s">
        <v>10</v>
      </c>
    </row>
    <row r="330" spans="1:14" ht="141" customHeight="1" x14ac:dyDescent="0.2">
      <c r="A330" s="582">
        <v>1</v>
      </c>
      <c r="B330" s="14" t="s">
        <v>285</v>
      </c>
      <c r="C330" s="14" t="s">
        <v>286</v>
      </c>
      <c r="D330" s="647"/>
      <c r="E330" s="583"/>
      <c r="F330" s="316" t="s">
        <v>12</v>
      </c>
      <c r="G330" s="318">
        <v>1900</v>
      </c>
      <c r="H330" s="584"/>
      <c r="I330" s="320"/>
      <c r="J330" s="535">
        <f>H330*I330+H330</f>
        <v>0</v>
      </c>
      <c r="K330" s="536">
        <f>G330*H330</f>
        <v>0</v>
      </c>
      <c r="L330" s="535">
        <f>M330-K330</f>
        <v>0</v>
      </c>
      <c r="M330" s="537">
        <f>G330*J330</f>
        <v>0</v>
      </c>
      <c r="N330" s="321" t="s">
        <v>139</v>
      </c>
    </row>
    <row r="331" spans="1:14" x14ac:dyDescent="0.2">
      <c r="A331" s="313"/>
      <c r="B331" s="585"/>
      <c r="C331" s="585"/>
      <c r="D331" s="313"/>
      <c r="E331" s="313"/>
      <c r="F331" s="313"/>
      <c r="G331" s="315"/>
      <c r="H331" s="159" t="s">
        <v>15</v>
      </c>
      <c r="I331" s="586"/>
      <c r="J331" s="587"/>
      <c r="K331" s="571">
        <f>SUM(K330)</f>
        <v>0</v>
      </c>
      <c r="L331" s="571">
        <f>SUM(L330)</f>
        <v>0</v>
      </c>
      <c r="M331" s="571">
        <f>SUM(M330)</f>
        <v>0</v>
      </c>
      <c r="N331" s="321"/>
    </row>
    <row r="332" spans="1:14" x14ac:dyDescent="0.2">
      <c r="A332" s="124"/>
      <c r="B332" s="176"/>
      <c r="C332" s="176"/>
      <c r="D332" s="124"/>
      <c r="E332" s="124"/>
      <c r="F332" s="124"/>
      <c r="G332" s="125"/>
      <c r="H332" s="54"/>
      <c r="I332" s="124"/>
      <c r="J332" s="126"/>
      <c r="K332" s="163"/>
      <c r="L332" s="163"/>
      <c r="M332" s="512"/>
      <c r="N332" s="506"/>
    </row>
    <row r="333" spans="1:14" x14ac:dyDescent="0.2">
      <c r="A333" s="23"/>
      <c r="B333" s="56" t="s">
        <v>326</v>
      </c>
      <c r="C333" s="56"/>
      <c r="D333" s="588"/>
      <c r="E333" s="588"/>
      <c r="F333" s="23"/>
      <c r="G333" s="589"/>
      <c r="H333" s="119"/>
      <c r="I333" s="23"/>
      <c r="J333" s="590"/>
      <c r="K333" s="591"/>
      <c r="L333" s="591"/>
      <c r="M333" s="592"/>
      <c r="N333" s="593"/>
    </row>
    <row r="334" spans="1:14" ht="36" x14ac:dyDescent="0.2">
      <c r="A334" s="171" t="s">
        <v>0</v>
      </c>
      <c r="B334" s="171" t="s">
        <v>1</v>
      </c>
      <c r="C334" s="171" t="s">
        <v>128</v>
      </c>
      <c r="D334" s="206" t="s">
        <v>2</v>
      </c>
      <c r="E334" s="22" t="s">
        <v>127</v>
      </c>
      <c r="F334" s="171" t="s">
        <v>3</v>
      </c>
      <c r="G334" s="207" t="s">
        <v>4</v>
      </c>
      <c r="H334" s="55" t="s">
        <v>5</v>
      </c>
      <c r="I334" s="209" t="s">
        <v>6</v>
      </c>
      <c r="J334" s="10" t="s">
        <v>80</v>
      </c>
      <c r="K334" s="210" t="s">
        <v>7</v>
      </c>
      <c r="L334" s="208" t="s">
        <v>8</v>
      </c>
      <c r="M334" s="208" t="s">
        <v>9</v>
      </c>
      <c r="N334" s="211" t="s">
        <v>10</v>
      </c>
    </row>
    <row r="335" spans="1:14" ht="84" x14ac:dyDescent="0.2">
      <c r="A335" s="594">
        <v>1</v>
      </c>
      <c r="B335" s="595" t="s">
        <v>116</v>
      </c>
      <c r="C335" s="596"/>
      <c r="D335" s="642"/>
      <c r="E335" s="27"/>
      <c r="F335" s="597" t="s">
        <v>12</v>
      </c>
      <c r="G335" s="598">
        <v>500</v>
      </c>
      <c r="H335" s="324"/>
      <c r="I335" s="599"/>
      <c r="J335" s="12">
        <f t="shared" ref="J335:J338" si="120">H335*I335+H335</f>
        <v>0</v>
      </c>
      <c r="K335" s="11">
        <f t="shared" ref="K335:K337" si="121">G335*H335</f>
        <v>0</v>
      </c>
      <c r="L335" s="12">
        <f t="shared" ref="L335:L337" si="122">M335-K335</f>
        <v>0</v>
      </c>
      <c r="M335" s="183">
        <f t="shared" ref="M335:M337" si="123">G335*J335</f>
        <v>0</v>
      </c>
      <c r="N335" s="350" t="s">
        <v>214</v>
      </c>
    </row>
    <row r="336" spans="1:14" ht="60" x14ac:dyDescent="0.2">
      <c r="A336" s="594">
        <v>2</v>
      </c>
      <c r="B336" s="595" t="s">
        <v>215</v>
      </c>
      <c r="C336" s="596" t="s">
        <v>216</v>
      </c>
      <c r="D336" s="642"/>
      <c r="E336" s="27"/>
      <c r="F336" s="597" t="s">
        <v>12</v>
      </c>
      <c r="G336" s="598">
        <v>1200</v>
      </c>
      <c r="H336" s="324"/>
      <c r="I336" s="599"/>
      <c r="J336" s="12">
        <f t="shared" si="120"/>
        <v>0</v>
      </c>
      <c r="K336" s="11">
        <f t="shared" si="121"/>
        <v>0</v>
      </c>
      <c r="L336" s="12">
        <f t="shared" si="122"/>
        <v>0</v>
      </c>
      <c r="M336" s="183">
        <f t="shared" si="123"/>
        <v>0</v>
      </c>
      <c r="N336" s="350" t="s">
        <v>139</v>
      </c>
    </row>
    <row r="337" spans="1:14" ht="24.75" customHeight="1" x14ac:dyDescent="0.2">
      <c r="A337" s="594">
        <v>3</v>
      </c>
      <c r="B337" s="595" t="s">
        <v>89</v>
      </c>
      <c r="C337" s="596"/>
      <c r="D337" s="642"/>
      <c r="E337" s="27"/>
      <c r="F337" s="597" t="s">
        <v>12</v>
      </c>
      <c r="G337" s="598">
        <v>300</v>
      </c>
      <c r="H337" s="324"/>
      <c r="I337" s="599"/>
      <c r="J337" s="12">
        <f t="shared" si="120"/>
        <v>0</v>
      </c>
      <c r="K337" s="11">
        <f t="shared" si="121"/>
        <v>0</v>
      </c>
      <c r="L337" s="12">
        <f t="shared" si="122"/>
        <v>0</v>
      </c>
      <c r="M337" s="183">
        <f t="shared" si="123"/>
        <v>0</v>
      </c>
      <c r="N337" s="350" t="s">
        <v>139</v>
      </c>
    </row>
    <row r="338" spans="1:14" ht="60" x14ac:dyDescent="0.2">
      <c r="A338" s="594">
        <v>4</v>
      </c>
      <c r="B338" s="595" t="s">
        <v>299</v>
      </c>
      <c r="C338" s="596"/>
      <c r="D338" s="642"/>
      <c r="E338" s="27"/>
      <c r="F338" s="597" t="s">
        <v>16</v>
      </c>
      <c r="G338" s="598">
        <v>5000</v>
      </c>
      <c r="H338" s="324"/>
      <c r="I338" s="599"/>
      <c r="J338" s="12">
        <f t="shared" si="120"/>
        <v>0</v>
      </c>
      <c r="K338" s="11">
        <f>G338*H338</f>
        <v>0</v>
      </c>
      <c r="L338" s="12">
        <f>M338-K338</f>
        <v>0</v>
      </c>
      <c r="M338" s="183">
        <f>G338*J338</f>
        <v>0</v>
      </c>
      <c r="N338" s="459" t="s">
        <v>139</v>
      </c>
    </row>
    <row r="339" spans="1:14" x14ac:dyDescent="0.2">
      <c r="A339" s="24"/>
      <c r="B339" s="48"/>
      <c r="C339" s="48"/>
      <c r="D339" s="24"/>
      <c r="E339" s="24"/>
      <c r="F339" s="24"/>
      <c r="G339" s="49"/>
      <c r="H339" s="159" t="s">
        <v>15</v>
      </c>
      <c r="I339" s="50"/>
      <c r="J339" s="152"/>
      <c r="K339" s="579">
        <f>SUM(K335:K338)</f>
        <v>0</v>
      </c>
      <c r="L339" s="580">
        <f>SUM(L335:L338)</f>
        <v>0</v>
      </c>
      <c r="M339" s="580">
        <f>SUM(M335:M338)</f>
        <v>0</v>
      </c>
      <c r="N339" s="350"/>
    </row>
    <row r="340" spans="1:14" x14ac:dyDescent="0.2">
      <c r="A340" s="24"/>
      <c r="B340" s="48"/>
      <c r="C340" s="48"/>
      <c r="D340" s="24"/>
      <c r="E340" s="24"/>
      <c r="F340" s="24"/>
      <c r="G340" s="49"/>
      <c r="H340" s="76"/>
      <c r="I340" s="50"/>
      <c r="J340" s="152"/>
      <c r="K340" s="625"/>
      <c r="L340" s="192"/>
      <c r="M340" s="192"/>
      <c r="N340" s="433"/>
    </row>
    <row r="341" spans="1:14" x14ac:dyDescent="0.2">
      <c r="A341" s="26"/>
      <c r="B341" s="56" t="s">
        <v>384</v>
      </c>
      <c r="C341" s="56"/>
      <c r="D341" s="601"/>
      <c r="E341" s="601"/>
      <c r="F341" s="26"/>
      <c r="G341" s="30"/>
      <c r="H341" s="54"/>
      <c r="I341" s="602"/>
      <c r="J341" s="151"/>
      <c r="K341" s="603"/>
      <c r="L341" s="604"/>
      <c r="M341" s="605"/>
    </row>
    <row r="342" spans="1:14" ht="36" x14ac:dyDescent="0.2">
      <c r="A342" s="171" t="s">
        <v>0</v>
      </c>
      <c r="B342" s="171" t="s">
        <v>1</v>
      </c>
      <c r="C342" s="171" t="s">
        <v>128</v>
      </c>
      <c r="D342" s="206" t="s">
        <v>2</v>
      </c>
      <c r="E342" s="22" t="s">
        <v>127</v>
      </c>
      <c r="F342" s="171" t="s">
        <v>3</v>
      </c>
      <c r="G342" s="207" t="s">
        <v>4</v>
      </c>
      <c r="H342" s="55" t="s">
        <v>5</v>
      </c>
      <c r="I342" s="209" t="s">
        <v>6</v>
      </c>
      <c r="J342" s="10" t="s">
        <v>80</v>
      </c>
      <c r="K342" s="210" t="s">
        <v>7</v>
      </c>
      <c r="L342" s="208" t="s">
        <v>8</v>
      </c>
      <c r="M342" s="208" t="s">
        <v>9</v>
      </c>
      <c r="N342" s="211" t="s">
        <v>10</v>
      </c>
    </row>
    <row r="343" spans="1:14" ht="36" x14ac:dyDescent="0.2">
      <c r="A343" s="594">
        <v>1</v>
      </c>
      <c r="B343" s="595" t="s">
        <v>119</v>
      </c>
      <c r="C343" s="596"/>
      <c r="D343" s="646"/>
      <c r="E343" s="27"/>
      <c r="F343" s="597" t="s">
        <v>12</v>
      </c>
      <c r="G343" s="598">
        <v>500</v>
      </c>
      <c r="H343" s="324"/>
      <c r="I343" s="599"/>
      <c r="J343" s="12">
        <f t="shared" ref="J343:J345" si="124">H343*I343+H343</f>
        <v>0</v>
      </c>
      <c r="K343" s="11">
        <f t="shared" ref="K343" si="125">G343*H343</f>
        <v>0</v>
      </c>
      <c r="L343" s="12">
        <f t="shared" ref="L343:L345" si="126">M343-K343</f>
        <v>0</v>
      </c>
      <c r="M343" s="183">
        <f t="shared" ref="M343:M345" si="127">G343*J343</f>
        <v>0</v>
      </c>
      <c r="N343" s="634" t="s">
        <v>214</v>
      </c>
    </row>
    <row r="344" spans="1:14" ht="36" x14ac:dyDescent="0.2">
      <c r="A344" s="594">
        <v>2</v>
      </c>
      <c r="B344" s="595" t="s">
        <v>302</v>
      </c>
      <c r="C344" s="513"/>
      <c r="D344" s="467"/>
      <c r="E344" s="27"/>
      <c r="F344" s="597" t="s">
        <v>16</v>
      </c>
      <c r="G344" s="598">
        <v>10</v>
      </c>
      <c r="H344" s="324"/>
      <c r="I344" s="599"/>
      <c r="J344" s="12">
        <f t="shared" si="124"/>
        <v>0</v>
      </c>
      <c r="K344" s="11">
        <f>G344*H344</f>
        <v>0</v>
      </c>
      <c r="L344" s="12">
        <f t="shared" si="126"/>
        <v>0</v>
      </c>
      <c r="M344" s="183">
        <f t="shared" si="127"/>
        <v>0</v>
      </c>
      <c r="N344" s="496"/>
    </row>
    <row r="345" spans="1:14" ht="36" x14ac:dyDescent="0.2">
      <c r="A345" s="594">
        <v>3</v>
      </c>
      <c r="B345" s="600" t="s">
        <v>385</v>
      </c>
      <c r="C345" s="596" t="s">
        <v>386</v>
      </c>
      <c r="D345" s="27"/>
      <c r="E345" s="27"/>
      <c r="F345" s="597" t="s">
        <v>12</v>
      </c>
      <c r="G345" s="598">
        <v>400</v>
      </c>
      <c r="H345" s="324"/>
      <c r="I345" s="599"/>
      <c r="J345" s="12">
        <f t="shared" si="124"/>
        <v>0</v>
      </c>
      <c r="K345" s="11">
        <f t="shared" ref="K345" si="128">G345*H345</f>
        <v>0</v>
      </c>
      <c r="L345" s="12">
        <f t="shared" si="126"/>
        <v>0</v>
      </c>
      <c r="M345" s="183">
        <f t="shared" si="127"/>
        <v>0</v>
      </c>
      <c r="N345" s="350" t="s">
        <v>139</v>
      </c>
    </row>
    <row r="346" spans="1:14" x14ac:dyDescent="0.2">
      <c r="A346" s="26"/>
      <c r="B346" s="48"/>
      <c r="C346" s="48"/>
      <c r="D346" s="26"/>
      <c r="E346" s="26"/>
      <c r="F346" s="26"/>
      <c r="G346" s="30"/>
      <c r="H346" s="159" t="s">
        <v>15</v>
      </c>
      <c r="I346" s="50"/>
      <c r="J346" s="152"/>
      <c r="K346" s="579">
        <f>SUM(K343:K345)</f>
        <v>0</v>
      </c>
      <c r="L346" s="580">
        <f>SUM(L343:L345)</f>
        <v>0</v>
      </c>
      <c r="M346" s="580">
        <f>SUM(M343:M345)</f>
        <v>0</v>
      </c>
      <c r="N346" s="156"/>
    </row>
    <row r="347" spans="1:14" x14ac:dyDescent="0.2">
      <c r="A347" s="24"/>
      <c r="B347" s="48"/>
      <c r="C347" s="48"/>
      <c r="D347" s="24"/>
      <c r="E347" s="24"/>
      <c r="F347" s="24"/>
      <c r="G347" s="49"/>
      <c r="H347" s="76"/>
      <c r="I347" s="50"/>
      <c r="J347" s="152"/>
      <c r="K347" s="625"/>
      <c r="L347" s="192"/>
      <c r="M347" s="192"/>
      <c r="N347" s="433"/>
    </row>
    <row r="348" spans="1:14" x14ac:dyDescent="0.2">
      <c r="A348" s="24"/>
      <c r="B348" s="48"/>
      <c r="C348" s="48"/>
      <c r="D348" s="24"/>
      <c r="E348" s="24"/>
      <c r="F348" s="24"/>
      <c r="G348" s="49"/>
      <c r="H348" s="76"/>
      <c r="I348" s="50"/>
      <c r="J348" s="152"/>
      <c r="K348" s="625"/>
      <c r="L348" s="192"/>
      <c r="M348" s="192"/>
      <c r="N348" s="433"/>
    </row>
    <row r="349" spans="1:14" x14ac:dyDescent="0.2">
      <c r="A349" s="23"/>
      <c r="B349" s="56"/>
      <c r="C349" s="56"/>
      <c r="D349" s="23"/>
      <c r="E349" s="23"/>
      <c r="F349" s="23"/>
      <c r="G349" s="589"/>
      <c r="H349" s="54"/>
      <c r="I349" s="23"/>
      <c r="J349" s="590"/>
      <c r="K349" s="591"/>
      <c r="L349" s="591"/>
      <c r="M349" s="592"/>
      <c r="N349" s="593"/>
    </row>
    <row r="350" spans="1:14" x14ac:dyDescent="0.2">
      <c r="A350" s="26"/>
      <c r="B350" s="56" t="s">
        <v>387</v>
      </c>
      <c r="C350" s="56"/>
      <c r="D350" s="601"/>
      <c r="E350" s="601"/>
      <c r="F350" s="26"/>
      <c r="G350" s="30"/>
      <c r="H350" s="54"/>
      <c r="I350" s="602"/>
      <c r="J350" s="151"/>
      <c r="K350" s="603"/>
      <c r="L350" s="604"/>
      <c r="M350" s="605"/>
    </row>
    <row r="351" spans="1:14" ht="36" x14ac:dyDescent="0.2">
      <c r="A351" s="171" t="s">
        <v>0</v>
      </c>
      <c r="B351" s="171" t="s">
        <v>1</v>
      </c>
      <c r="C351" s="171" t="s">
        <v>128</v>
      </c>
      <c r="D351" s="206" t="s">
        <v>2</v>
      </c>
      <c r="E351" s="22" t="s">
        <v>127</v>
      </c>
      <c r="F351" s="171" t="s">
        <v>3</v>
      </c>
      <c r="G351" s="207" t="s">
        <v>4</v>
      </c>
      <c r="H351" s="55" t="s">
        <v>5</v>
      </c>
      <c r="I351" s="209" t="s">
        <v>6</v>
      </c>
      <c r="J351" s="10" t="s">
        <v>80</v>
      </c>
      <c r="K351" s="210" t="s">
        <v>7</v>
      </c>
      <c r="L351" s="208" t="s">
        <v>8</v>
      </c>
      <c r="M351" s="208" t="s">
        <v>9</v>
      </c>
      <c r="N351" s="211" t="s">
        <v>10</v>
      </c>
    </row>
    <row r="352" spans="1:14" ht="24" customHeight="1" x14ac:dyDescent="0.2">
      <c r="A352" s="249">
        <v>1</v>
      </c>
      <c r="B352" s="25" t="s">
        <v>273</v>
      </c>
      <c r="C352" s="725" t="s">
        <v>277</v>
      </c>
      <c r="D352" s="650"/>
      <c r="E352" s="249"/>
      <c r="F352" s="249" t="s">
        <v>12</v>
      </c>
      <c r="G352" s="609">
        <v>100</v>
      </c>
      <c r="H352" s="324"/>
      <c r="I352" s="610"/>
      <c r="J352" s="12">
        <f t="shared" ref="J352:J355" si="129">H352*I352+H352</f>
        <v>0</v>
      </c>
      <c r="K352" s="11">
        <f t="shared" ref="K352:K355" si="130">G352*H352</f>
        <v>0</v>
      </c>
      <c r="L352" s="12">
        <f t="shared" ref="L352:L355" si="131">M352-K352</f>
        <v>0</v>
      </c>
      <c r="M352" s="183">
        <f t="shared" ref="M352:M355" si="132">G352*J352</f>
        <v>0</v>
      </c>
      <c r="N352" s="156" t="s">
        <v>139</v>
      </c>
    </row>
    <row r="353" spans="1:14" x14ac:dyDescent="0.2">
      <c r="A353" s="249">
        <v>2</v>
      </c>
      <c r="B353" s="25" t="s">
        <v>274</v>
      </c>
      <c r="C353" s="731"/>
      <c r="D353" s="650"/>
      <c r="E353" s="249"/>
      <c r="F353" s="249" t="s">
        <v>12</v>
      </c>
      <c r="G353" s="609">
        <v>10</v>
      </c>
      <c r="H353" s="324"/>
      <c r="I353" s="610"/>
      <c r="J353" s="12">
        <f t="shared" si="129"/>
        <v>0</v>
      </c>
      <c r="K353" s="11">
        <f t="shared" si="130"/>
        <v>0</v>
      </c>
      <c r="L353" s="12">
        <f t="shared" si="131"/>
        <v>0</v>
      </c>
      <c r="M353" s="183">
        <f t="shared" si="132"/>
        <v>0</v>
      </c>
      <c r="N353" s="727" t="s">
        <v>214</v>
      </c>
    </row>
    <row r="354" spans="1:14" x14ac:dyDescent="0.2">
      <c r="A354" s="249">
        <v>3</v>
      </c>
      <c r="B354" s="25" t="s">
        <v>275</v>
      </c>
      <c r="C354" s="731"/>
      <c r="D354" s="650"/>
      <c r="E354" s="249"/>
      <c r="F354" s="249" t="s">
        <v>12</v>
      </c>
      <c r="G354" s="609">
        <v>50</v>
      </c>
      <c r="H354" s="324"/>
      <c r="I354" s="610"/>
      <c r="J354" s="12">
        <f t="shared" si="129"/>
        <v>0</v>
      </c>
      <c r="K354" s="11">
        <f t="shared" si="130"/>
        <v>0</v>
      </c>
      <c r="L354" s="12">
        <f t="shared" si="131"/>
        <v>0</v>
      </c>
      <c r="M354" s="183">
        <f t="shared" si="132"/>
        <v>0</v>
      </c>
      <c r="N354" s="728"/>
    </row>
    <row r="355" spans="1:14" x14ac:dyDescent="0.2">
      <c r="A355" s="249">
        <v>4</v>
      </c>
      <c r="B355" s="25" t="s">
        <v>276</v>
      </c>
      <c r="C355" s="726"/>
      <c r="D355" s="650"/>
      <c r="E355" s="249"/>
      <c r="F355" s="249" t="s">
        <v>12</v>
      </c>
      <c r="G355" s="609">
        <v>20</v>
      </c>
      <c r="H355" s="324"/>
      <c r="I355" s="610"/>
      <c r="J355" s="12">
        <f t="shared" si="129"/>
        <v>0</v>
      </c>
      <c r="K355" s="11">
        <f t="shared" si="130"/>
        <v>0</v>
      </c>
      <c r="L355" s="12">
        <f t="shared" si="131"/>
        <v>0</v>
      </c>
      <c r="M355" s="183">
        <f t="shared" si="132"/>
        <v>0</v>
      </c>
      <c r="N355" s="729"/>
    </row>
    <row r="356" spans="1:14" x14ac:dyDescent="0.2">
      <c r="A356" s="26"/>
      <c r="B356" s="48"/>
      <c r="C356" s="48"/>
      <c r="D356" s="26"/>
      <c r="E356" s="26"/>
      <c r="F356" s="26"/>
      <c r="G356" s="30"/>
      <c r="H356" s="159" t="s">
        <v>15</v>
      </c>
      <c r="I356" s="50"/>
      <c r="J356" s="152"/>
      <c r="K356" s="579">
        <f>SUM(K352:K355)</f>
        <v>0</v>
      </c>
      <c r="L356" s="580">
        <f>SUM(L352:L355)</f>
        <v>0</v>
      </c>
      <c r="M356" s="580">
        <f>SUM(M352:M355)</f>
        <v>0</v>
      </c>
      <c r="N356" s="156"/>
    </row>
    <row r="357" spans="1:14" x14ac:dyDescent="0.2">
      <c r="A357" s="99"/>
      <c r="B357" s="132"/>
      <c r="C357" s="132"/>
      <c r="D357" s="99"/>
      <c r="E357" s="99"/>
      <c r="F357" s="99"/>
      <c r="G357" s="100"/>
      <c r="H357" s="54"/>
      <c r="I357" s="133"/>
      <c r="J357" s="150"/>
      <c r="K357" s="514"/>
      <c r="L357" s="515"/>
      <c r="M357" s="516"/>
      <c r="N357" s="463"/>
    </row>
    <row r="358" spans="1:14" x14ac:dyDescent="0.2">
      <c r="A358" s="26"/>
      <c r="B358" s="56" t="s">
        <v>388</v>
      </c>
      <c r="C358" s="56"/>
      <c r="D358" s="601"/>
      <c r="E358" s="601"/>
      <c r="F358" s="26"/>
      <c r="G358" s="30"/>
      <c r="H358" s="54"/>
      <c r="I358" s="602"/>
      <c r="J358" s="151"/>
      <c r="K358" s="603"/>
      <c r="L358" s="604"/>
      <c r="M358" s="605"/>
    </row>
    <row r="359" spans="1:14" ht="36" x14ac:dyDescent="0.2">
      <c r="A359" s="171" t="s">
        <v>0</v>
      </c>
      <c r="B359" s="171" t="s">
        <v>1</v>
      </c>
      <c r="C359" s="171" t="s">
        <v>128</v>
      </c>
      <c r="D359" s="206" t="s">
        <v>2</v>
      </c>
      <c r="E359" s="22" t="s">
        <v>127</v>
      </c>
      <c r="F359" s="171" t="s">
        <v>3</v>
      </c>
      <c r="G359" s="207" t="s">
        <v>4</v>
      </c>
      <c r="H359" s="55" t="s">
        <v>5</v>
      </c>
      <c r="I359" s="209" t="s">
        <v>6</v>
      </c>
      <c r="J359" s="10" t="s">
        <v>80</v>
      </c>
      <c r="K359" s="210" t="s">
        <v>7</v>
      </c>
      <c r="L359" s="208" t="s">
        <v>8</v>
      </c>
      <c r="M359" s="208" t="s">
        <v>9</v>
      </c>
      <c r="N359" s="211" t="s">
        <v>10</v>
      </c>
    </row>
    <row r="360" spans="1:14" ht="24" x14ac:dyDescent="0.2">
      <c r="A360" s="27">
        <v>1</v>
      </c>
      <c r="B360" s="25" t="s">
        <v>233</v>
      </c>
      <c r="C360" s="25" t="s">
        <v>234</v>
      </c>
      <c r="D360" s="646"/>
      <c r="E360" s="27"/>
      <c r="F360" s="27" t="s">
        <v>12</v>
      </c>
      <c r="G360" s="611">
        <v>15</v>
      </c>
      <c r="H360" s="324"/>
      <c r="I360" s="599"/>
      <c r="J360" s="12">
        <f>H360*I360+H360</f>
        <v>0</v>
      </c>
      <c r="K360" s="11">
        <f>G360*H360</f>
        <v>0</v>
      </c>
      <c r="L360" s="12">
        <f>M360-K360</f>
        <v>0</v>
      </c>
      <c r="M360" s="183">
        <f>G360*J360</f>
        <v>0</v>
      </c>
      <c r="N360" s="156" t="s">
        <v>214</v>
      </c>
    </row>
    <row r="361" spans="1:14" x14ac:dyDescent="0.2">
      <c r="A361" s="24"/>
      <c r="B361" s="48"/>
      <c r="C361" s="48"/>
      <c r="D361" s="24"/>
      <c r="E361" s="24"/>
      <c r="F361" s="24"/>
      <c r="G361" s="49"/>
      <c r="H361" s="159" t="s">
        <v>15</v>
      </c>
      <c r="I361" s="50"/>
      <c r="J361" s="152"/>
      <c r="K361" s="579">
        <f>SUM(K360)</f>
        <v>0</v>
      </c>
      <c r="L361" s="580">
        <f>SUM(L360)</f>
        <v>0</v>
      </c>
      <c r="M361" s="580">
        <f>SUM(M360)</f>
        <v>0</v>
      </c>
      <c r="N361" s="156"/>
    </row>
    <row r="362" spans="1:14" x14ac:dyDescent="0.2">
      <c r="A362" s="99"/>
      <c r="B362" s="132"/>
      <c r="C362" s="132"/>
      <c r="D362" s="99"/>
      <c r="E362" s="99"/>
      <c r="F362" s="99"/>
      <c r="G362" s="100"/>
      <c r="H362" s="54"/>
      <c r="I362" s="133"/>
      <c r="J362" s="150"/>
      <c r="K362" s="514"/>
      <c r="L362" s="515"/>
      <c r="M362" s="516"/>
      <c r="N362" s="463"/>
    </row>
    <row r="363" spans="1:14" x14ac:dyDescent="0.2">
      <c r="A363" s="26"/>
      <c r="B363" s="56" t="s">
        <v>389</v>
      </c>
      <c r="C363" s="56"/>
      <c r="D363" s="601"/>
      <c r="E363" s="601"/>
      <c r="F363" s="26"/>
      <c r="G363" s="30"/>
      <c r="H363" s="54"/>
      <c r="I363" s="602"/>
      <c r="J363" s="151"/>
      <c r="K363" s="603"/>
      <c r="L363" s="604"/>
      <c r="M363" s="605"/>
    </row>
    <row r="364" spans="1:14" ht="36" x14ac:dyDescent="0.2">
      <c r="A364" s="171" t="s">
        <v>0</v>
      </c>
      <c r="B364" s="171" t="s">
        <v>1</v>
      </c>
      <c r="C364" s="171" t="s">
        <v>128</v>
      </c>
      <c r="D364" s="206" t="s">
        <v>2</v>
      </c>
      <c r="E364" s="22" t="s">
        <v>127</v>
      </c>
      <c r="F364" s="171" t="s">
        <v>3</v>
      </c>
      <c r="G364" s="207" t="s">
        <v>4</v>
      </c>
      <c r="H364" s="55" t="s">
        <v>5</v>
      </c>
      <c r="I364" s="209" t="s">
        <v>6</v>
      </c>
      <c r="J364" s="10" t="s">
        <v>80</v>
      </c>
      <c r="K364" s="210" t="s">
        <v>7</v>
      </c>
      <c r="L364" s="208" t="s">
        <v>8</v>
      </c>
      <c r="M364" s="208" t="s">
        <v>9</v>
      </c>
      <c r="N364" s="211" t="s">
        <v>10</v>
      </c>
    </row>
    <row r="365" spans="1:14" ht="62.25" customHeight="1" x14ac:dyDescent="0.2">
      <c r="A365" s="594">
        <v>1</v>
      </c>
      <c r="B365" s="612" t="s">
        <v>280</v>
      </c>
      <c r="C365" s="612" t="s">
        <v>281</v>
      </c>
      <c r="D365" s="650"/>
      <c r="E365" s="27"/>
      <c r="F365" s="594" t="s">
        <v>12</v>
      </c>
      <c r="G365" s="598">
        <v>500</v>
      </c>
      <c r="H365" s="324"/>
      <c r="I365" s="599"/>
      <c r="J365" s="12">
        <f>H365*I365+H365</f>
        <v>0</v>
      </c>
      <c r="K365" s="11">
        <f>G365*H365</f>
        <v>0</v>
      </c>
      <c r="L365" s="12">
        <f>M365-K365</f>
        <v>0</v>
      </c>
      <c r="M365" s="183">
        <f>G365*J365</f>
        <v>0</v>
      </c>
      <c r="N365" s="350" t="s">
        <v>139</v>
      </c>
    </row>
    <row r="366" spans="1:14" x14ac:dyDescent="0.2">
      <c r="A366" s="24"/>
      <c r="B366" s="48"/>
      <c r="C366" s="48"/>
      <c r="D366" s="24"/>
      <c r="E366" s="24"/>
      <c r="F366" s="24"/>
      <c r="G366" s="49"/>
      <c r="H366" s="159" t="s">
        <v>15</v>
      </c>
      <c r="I366" s="50"/>
      <c r="J366" s="152"/>
      <c r="K366" s="579">
        <f>SUM(K365:K365)</f>
        <v>0</v>
      </c>
      <c r="L366" s="580">
        <f>SUM(L365:L365)</f>
        <v>0</v>
      </c>
      <c r="M366" s="580">
        <f>SUM(M365:M365)</f>
        <v>0</v>
      </c>
      <c r="N366" s="350"/>
    </row>
    <row r="367" spans="1:14" x14ac:dyDescent="0.2">
      <c r="A367" s="99"/>
      <c r="B367" s="132"/>
      <c r="C367" s="132"/>
      <c r="D367" s="99"/>
      <c r="E367" s="99"/>
      <c r="F367" s="99"/>
      <c r="G367" s="100"/>
      <c r="H367" s="54"/>
      <c r="I367" s="133"/>
      <c r="J367" s="150"/>
      <c r="K367" s="517"/>
      <c r="L367" s="518"/>
      <c r="M367" s="519"/>
      <c r="N367" s="355"/>
    </row>
    <row r="368" spans="1:14" x14ac:dyDescent="0.2">
      <c r="A368" s="26"/>
      <c r="B368" s="56" t="s">
        <v>390</v>
      </c>
      <c r="C368" s="56"/>
      <c r="D368" s="601"/>
      <c r="E368" s="601"/>
      <c r="F368" s="26"/>
      <c r="G368" s="30"/>
      <c r="H368" s="54"/>
      <c r="I368" s="45"/>
      <c r="J368" s="151"/>
      <c r="K368" s="603"/>
      <c r="L368" s="604"/>
      <c r="M368" s="605"/>
    </row>
    <row r="369" spans="1:14" ht="36" x14ac:dyDescent="0.2">
      <c r="A369" s="171" t="s">
        <v>0</v>
      </c>
      <c r="B369" s="171" t="s">
        <v>1</v>
      </c>
      <c r="C369" s="171" t="s">
        <v>128</v>
      </c>
      <c r="D369" s="206" t="s">
        <v>2</v>
      </c>
      <c r="E369" s="22" t="s">
        <v>127</v>
      </c>
      <c r="F369" s="171" t="s">
        <v>3</v>
      </c>
      <c r="G369" s="207" t="s">
        <v>4</v>
      </c>
      <c r="H369" s="55" t="s">
        <v>5</v>
      </c>
      <c r="I369" s="209" t="s">
        <v>6</v>
      </c>
      <c r="J369" s="10" t="s">
        <v>80</v>
      </c>
      <c r="K369" s="210" t="s">
        <v>7</v>
      </c>
      <c r="L369" s="208" t="s">
        <v>8</v>
      </c>
      <c r="M369" s="208" t="s">
        <v>9</v>
      </c>
      <c r="N369" s="211" t="s">
        <v>10</v>
      </c>
    </row>
    <row r="370" spans="1:14" ht="36" x14ac:dyDescent="0.2">
      <c r="A370" s="594">
        <v>1</v>
      </c>
      <c r="B370" s="613" t="s">
        <v>182</v>
      </c>
      <c r="C370" s="613" t="s">
        <v>180</v>
      </c>
      <c r="D370" s="651"/>
      <c r="E370" s="614"/>
      <c r="F370" s="594" t="s">
        <v>12</v>
      </c>
      <c r="G370" s="598">
        <v>1</v>
      </c>
      <c r="H370" s="324"/>
      <c r="I370" s="615"/>
      <c r="J370" s="12">
        <f t="shared" ref="J370:J371" si="133">H370*I370+H370</f>
        <v>0</v>
      </c>
      <c r="K370" s="11">
        <f t="shared" ref="K370:K371" si="134">G370*H370</f>
        <v>0</v>
      </c>
      <c r="L370" s="12">
        <f t="shared" ref="L370:L371" si="135">M370-K370</f>
        <v>0</v>
      </c>
      <c r="M370" s="183">
        <f t="shared" ref="M370:M371" si="136">G370*J370</f>
        <v>0</v>
      </c>
      <c r="N370" s="727" t="s">
        <v>214</v>
      </c>
    </row>
    <row r="371" spans="1:14" ht="36" x14ac:dyDescent="0.2">
      <c r="A371" s="594">
        <v>2</v>
      </c>
      <c r="B371" s="613" t="s">
        <v>181</v>
      </c>
      <c r="C371" s="613" t="s">
        <v>180</v>
      </c>
      <c r="D371" s="651"/>
      <c r="E371" s="614"/>
      <c r="F371" s="594" t="s">
        <v>12</v>
      </c>
      <c r="G371" s="598">
        <v>20</v>
      </c>
      <c r="H371" s="324"/>
      <c r="I371" s="615"/>
      <c r="J371" s="12">
        <f t="shared" si="133"/>
        <v>0</v>
      </c>
      <c r="K371" s="11">
        <f t="shared" si="134"/>
        <v>0</v>
      </c>
      <c r="L371" s="12">
        <f t="shared" si="135"/>
        <v>0</v>
      </c>
      <c r="M371" s="183">
        <f t="shared" si="136"/>
        <v>0</v>
      </c>
      <c r="N371" s="729"/>
    </row>
    <row r="372" spans="1:14" x14ac:dyDescent="0.2">
      <c r="A372" s="24"/>
      <c r="B372" s="48"/>
      <c r="C372" s="48"/>
      <c r="D372" s="24"/>
      <c r="E372" s="24"/>
      <c r="F372" s="24"/>
      <c r="G372" s="49"/>
      <c r="H372" s="159" t="s">
        <v>15</v>
      </c>
      <c r="I372" s="616"/>
      <c r="J372" s="152"/>
      <c r="K372" s="579">
        <f>SUM(K370:K371)</f>
        <v>0</v>
      </c>
      <c r="L372" s="580">
        <f>SUM(L370:L371)</f>
        <v>0</v>
      </c>
      <c r="M372" s="580">
        <f>SUM(M370:M371)</f>
        <v>0</v>
      </c>
      <c r="N372" s="353"/>
    </row>
    <row r="373" spans="1:14" x14ac:dyDescent="0.2">
      <c r="A373" s="26"/>
      <c r="B373" s="48"/>
      <c r="C373" s="48"/>
      <c r="D373" s="26"/>
      <c r="E373" s="26"/>
      <c r="F373" s="26"/>
      <c r="G373" s="30"/>
      <c r="H373" s="54"/>
      <c r="I373" s="45"/>
      <c r="J373" s="151"/>
      <c r="K373" s="617"/>
      <c r="L373" s="618"/>
      <c r="M373" s="619"/>
      <c r="N373" s="353"/>
    </row>
    <row r="374" spans="1:14" x14ac:dyDescent="0.2">
      <c r="A374" s="26"/>
      <c r="B374" s="56" t="s">
        <v>391</v>
      </c>
      <c r="C374" s="56"/>
      <c r="D374" s="26"/>
      <c r="E374" s="26"/>
      <c r="F374" s="26"/>
      <c r="G374" s="30"/>
      <c r="H374" s="54"/>
      <c r="I374" s="45"/>
      <c r="J374" s="151"/>
      <c r="K374" s="603"/>
      <c r="L374" s="604"/>
      <c r="M374" s="605"/>
    </row>
    <row r="375" spans="1:14" ht="36" x14ac:dyDescent="0.2">
      <c r="A375" s="73" t="s">
        <v>0</v>
      </c>
      <c r="B375" s="171" t="s">
        <v>1</v>
      </c>
      <c r="C375" s="171" t="s">
        <v>128</v>
      </c>
      <c r="D375" s="200" t="s">
        <v>2</v>
      </c>
      <c r="E375" s="22" t="s">
        <v>127</v>
      </c>
      <c r="F375" s="73" t="s">
        <v>3</v>
      </c>
      <c r="G375" s="198" t="s">
        <v>4</v>
      </c>
      <c r="H375" s="55" t="s">
        <v>5</v>
      </c>
      <c r="I375" s="199" t="s">
        <v>6</v>
      </c>
      <c r="J375" s="10" t="s">
        <v>80</v>
      </c>
      <c r="K375" s="74" t="s">
        <v>7</v>
      </c>
      <c r="L375" s="55" t="s">
        <v>8</v>
      </c>
      <c r="M375" s="55" t="s">
        <v>9</v>
      </c>
      <c r="N375" s="201" t="s">
        <v>10</v>
      </c>
    </row>
    <row r="376" spans="1:14" ht="72" x14ac:dyDescent="0.2">
      <c r="A376" s="594">
        <v>1</v>
      </c>
      <c r="B376" s="25" t="s">
        <v>429</v>
      </c>
      <c r="C376" s="44" t="s">
        <v>428</v>
      </c>
      <c r="D376" s="650"/>
      <c r="E376" s="27"/>
      <c r="F376" s="594" t="s">
        <v>12</v>
      </c>
      <c r="G376" s="598">
        <v>10</v>
      </c>
      <c r="H376" s="324"/>
      <c r="I376" s="615"/>
      <c r="J376" s="12">
        <f>H376*I376+H376</f>
        <v>0</v>
      </c>
      <c r="K376" s="11">
        <f>G376*H376</f>
        <v>0</v>
      </c>
      <c r="L376" s="12">
        <f>M376-K376</f>
        <v>0</v>
      </c>
      <c r="M376" s="183">
        <f>G376*J376</f>
        <v>0</v>
      </c>
      <c r="N376" s="321" t="s">
        <v>139</v>
      </c>
    </row>
    <row r="377" spans="1:14" x14ac:dyDescent="0.2">
      <c r="A377" s="24"/>
      <c r="B377" s="48"/>
      <c r="C377" s="48"/>
      <c r="D377" s="24"/>
      <c r="E377" s="24"/>
      <c r="F377" s="24"/>
      <c r="G377" s="49"/>
      <c r="H377" s="159" t="s">
        <v>15</v>
      </c>
      <c r="I377" s="616"/>
      <c r="J377" s="620"/>
      <c r="K377" s="449">
        <f>SUM(K376)</f>
        <v>0</v>
      </c>
      <c r="L377" s="310">
        <f>SUM(L376)</f>
        <v>0</v>
      </c>
      <c r="M377" s="310">
        <f>SUM(M376)</f>
        <v>0</v>
      </c>
      <c r="N377" s="353"/>
    </row>
    <row r="378" spans="1:14" x14ac:dyDescent="0.2">
      <c r="A378" s="99"/>
      <c r="B378" s="132"/>
      <c r="C378" s="132"/>
      <c r="D378" s="99"/>
      <c r="E378" s="99"/>
      <c r="F378" s="99"/>
      <c r="G378" s="100"/>
      <c r="H378" s="54"/>
      <c r="I378" s="520"/>
      <c r="J378" s="150"/>
      <c r="K378" s="517"/>
      <c r="L378" s="518"/>
      <c r="M378" s="519"/>
      <c r="N378" s="355"/>
    </row>
    <row r="379" spans="1:14" x14ac:dyDescent="0.2">
      <c r="A379" s="26"/>
      <c r="B379" s="56" t="s">
        <v>392</v>
      </c>
      <c r="C379" s="56"/>
      <c r="D379" s="4"/>
      <c r="E379" s="4"/>
      <c r="F379" s="26"/>
      <c r="G379" s="30"/>
      <c r="H379" s="54"/>
      <c r="I379" s="602"/>
      <c r="J379" s="151"/>
      <c r="K379" s="603"/>
      <c r="L379" s="604"/>
      <c r="M379" s="605"/>
    </row>
    <row r="380" spans="1:14" ht="36" x14ac:dyDescent="0.2">
      <c r="A380" s="171" t="s">
        <v>0</v>
      </c>
      <c r="B380" s="171" t="s">
        <v>1</v>
      </c>
      <c r="C380" s="171" t="s">
        <v>128</v>
      </c>
      <c r="D380" s="206" t="s">
        <v>2</v>
      </c>
      <c r="E380" s="22" t="s">
        <v>127</v>
      </c>
      <c r="F380" s="171" t="s">
        <v>3</v>
      </c>
      <c r="G380" s="207" t="s">
        <v>4</v>
      </c>
      <c r="H380" s="55" t="s">
        <v>5</v>
      </c>
      <c r="I380" s="209" t="s">
        <v>6</v>
      </c>
      <c r="J380" s="10" t="s">
        <v>80</v>
      </c>
      <c r="K380" s="210" t="s">
        <v>7</v>
      </c>
      <c r="L380" s="208" t="s">
        <v>8</v>
      </c>
      <c r="M380" s="208" t="s">
        <v>9</v>
      </c>
      <c r="N380" s="211" t="s">
        <v>10</v>
      </c>
    </row>
    <row r="381" spans="1:14" ht="106.5" customHeight="1" x14ac:dyDescent="0.2">
      <c r="A381" s="594">
        <v>1</v>
      </c>
      <c r="B381" s="44" t="s">
        <v>62</v>
      </c>
      <c r="C381" s="44" t="s">
        <v>198</v>
      </c>
      <c r="D381" s="648"/>
      <c r="E381" s="597"/>
      <c r="F381" s="597" t="s">
        <v>12</v>
      </c>
      <c r="G381" s="606">
        <v>40</v>
      </c>
      <c r="H381" s="324"/>
      <c r="I381" s="599"/>
      <c r="J381" s="12">
        <f t="shared" ref="J381:J383" si="137">H381*I381+H381</f>
        <v>0</v>
      </c>
      <c r="K381" s="11">
        <f t="shared" ref="K381:K383" si="138">G381*H381</f>
        <v>0</v>
      </c>
      <c r="L381" s="12">
        <f t="shared" ref="L381:L383" si="139">M381-K381</f>
        <v>0</v>
      </c>
      <c r="M381" s="183">
        <f t="shared" ref="M381:M383" si="140">G381*J381</f>
        <v>0</v>
      </c>
      <c r="N381" s="727" t="s">
        <v>214</v>
      </c>
    </row>
    <row r="382" spans="1:14" ht="93.75" customHeight="1" x14ac:dyDescent="0.2">
      <c r="A382" s="594">
        <v>2</v>
      </c>
      <c r="B382" s="44" t="s">
        <v>63</v>
      </c>
      <c r="C382" s="44" t="s">
        <v>197</v>
      </c>
      <c r="D382" s="597"/>
      <c r="E382" s="597"/>
      <c r="F382" s="597" t="s">
        <v>12</v>
      </c>
      <c r="G382" s="606">
        <v>50</v>
      </c>
      <c r="H382" s="324"/>
      <c r="I382" s="599"/>
      <c r="J382" s="12">
        <f t="shared" si="137"/>
        <v>0</v>
      </c>
      <c r="K382" s="11">
        <f t="shared" si="138"/>
        <v>0</v>
      </c>
      <c r="L382" s="12">
        <f t="shared" si="139"/>
        <v>0</v>
      </c>
      <c r="M382" s="183">
        <f t="shared" si="140"/>
        <v>0</v>
      </c>
      <c r="N382" s="728"/>
    </row>
    <row r="383" spans="1:14" ht="66" customHeight="1" x14ac:dyDescent="0.2">
      <c r="A383" s="594">
        <v>3</v>
      </c>
      <c r="B383" s="44" t="s">
        <v>64</v>
      </c>
      <c r="C383" s="44" t="s">
        <v>199</v>
      </c>
      <c r="D383" s="597"/>
      <c r="E383" s="597"/>
      <c r="F383" s="597" t="s">
        <v>12</v>
      </c>
      <c r="G383" s="606">
        <v>50</v>
      </c>
      <c r="H383" s="324"/>
      <c r="I383" s="599"/>
      <c r="J383" s="12">
        <f t="shared" si="137"/>
        <v>0</v>
      </c>
      <c r="K383" s="11">
        <f t="shared" si="138"/>
        <v>0</v>
      </c>
      <c r="L383" s="12">
        <f t="shared" si="139"/>
        <v>0</v>
      </c>
      <c r="M383" s="183">
        <f t="shared" si="140"/>
        <v>0</v>
      </c>
      <c r="N383" s="728"/>
    </row>
    <row r="384" spans="1:14" x14ac:dyDescent="0.2">
      <c r="A384" s="24"/>
      <c r="B384" s="48"/>
      <c r="C384" s="48"/>
      <c r="D384" s="24"/>
      <c r="E384" s="24"/>
      <c r="F384" s="24"/>
      <c r="G384" s="49"/>
      <c r="H384" s="159" t="s">
        <v>15</v>
      </c>
      <c r="I384" s="50"/>
      <c r="J384" s="152"/>
      <c r="K384" s="579">
        <f>SUM(K381:K383)</f>
        <v>0</v>
      </c>
      <c r="L384" s="580">
        <f>SUM(L381:L383)</f>
        <v>0</v>
      </c>
      <c r="M384" s="580">
        <f>SUM(M381:M383)</f>
        <v>0</v>
      </c>
      <c r="N384" s="156"/>
    </row>
    <row r="385" spans="1:16" x14ac:dyDescent="0.2">
      <c r="A385" s="88"/>
      <c r="B385" s="132"/>
      <c r="C385" s="132"/>
      <c r="D385" s="88"/>
      <c r="E385" s="88"/>
      <c r="F385" s="88"/>
      <c r="G385" s="468"/>
      <c r="H385" s="54"/>
      <c r="I385" s="89"/>
      <c r="J385" s="149"/>
      <c r="K385" s="169"/>
      <c r="L385" s="170"/>
      <c r="M385" s="193"/>
      <c r="N385" s="355"/>
    </row>
    <row r="386" spans="1:16" x14ac:dyDescent="0.2">
      <c r="A386" s="134"/>
      <c r="B386" s="135"/>
      <c r="C386" s="135"/>
      <c r="D386" s="88"/>
      <c r="E386" s="88"/>
      <c r="F386" s="136"/>
      <c r="G386" s="137"/>
      <c r="H386" s="54"/>
      <c r="I386" s="521"/>
      <c r="J386" s="522"/>
      <c r="K386" s="523"/>
      <c r="L386" s="524"/>
      <c r="M386" s="525"/>
      <c r="N386" s="355"/>
    </row>
    <row r="387" spans="1:16" x14ac:dyDescent="0.2">
      <c r="A387" s="26"/>
      <c r="B387" s="56" t="s">
        <v>393</v>
      </c>
      <c r="C387" s="56"/>
      <c r="D387" s="601"/>
      <c r="E387" s="601"/>
      <c r="F387" s="26"/>
      <c r="G387" s="30"/>
      <c r="H387" s="54"/>
      <c r="I387" s="602"/>
      <c r="J387" s="151"/>
      <c r="K387" s="603"/>
      <c r="L387" s="604"/>
      <c r="M387" s="605"/>
    </row>
    <row r="388" spans="1:16" ht="36" x14ac:dyDescent="0.2">
      <c r="A388" s="171" t="s">
        <v>0</v>
      </c>
      <c r="B388" s="171" t="s">
        <v>1</v>
      </c>
      <c r="C388" s="171" t="s">
        <v>128</v>
      </c>
      <c r="D388" s="206" t="s">
        <v>2</v>
      </c>
      <c r="E388" s="22" t="s">
        <v>127</v>
      </c>
      <c r="F388" s="171" t="s">
        <v>3</v>
      </c>
      <c r="G388" s="207" t="s">
        <v>4</v>
      </c>
      <c r="H388" s="55" t="s">
        <v>5</v>
      </c>
      <c r="I388" s="209" t="s">
        <v>6</v>
      </c>
      <c r="J388" s="10" t="s">
        <v>80</v>
      </c>
      <c r="K388" s="210" t="s">
        <v>7</v>
      </c>
      <c r="L388" s="208" t="s">
        <v>8</v>
      </c>
      <c r="M388" s="208" t="s">
        <v>9</v>
      </c>
      <c r="N388" s="211" t="s">
        <v>10</v>
      </c>
    </row>
    <row r="389" spans="1:16" ht="288" x14ac:dyDescent="0.2">
      <c r="A389" s="594">
        <v>1</v>
      </c>
      <c r="B389" s="44" t="s">
        <v>431</v>
      </c>
      <c r="C389" s="44" t="s">
        <v>430</v>
      </c>
      <c r="D389" s="650"/>
      <c r="E389" s="597"/>
      <c r="F389" s="597" t="s">
        <v>341</v>
      </c>
      <c r="G389" s="606">
        <v>350</v>
      </c>
      <c r="H389" s="324"/>
      <c r="I389" s="599"/>
      <c r="J389" s="12">
        <f t="shared" ref="J389" si="141">H389*I389+H389</f>
        <v>0</v>
      </c>
      <c r="K389" s="11">
        <f t="shared" ref="K389" si="142">G389*H389</f>
        <v>0</v>
      </c>
      <c r="L389" s="12">
        <f t="shared" ref="L389" si="143">M389-K389</f>
        <v>0</v>
      </c>
      <c r="M389" s="183">
        <f t="shared" ref="M389" si="144">G389*J389</f>
        <v>0</v>
      </c>
      <c r="N389" s="156" t="s">
        <v>248</v>
      </c>
    </row>
    <row r="390" spans="1:16" x14ac:dyDescent="0.2">
      <c r="A390" s="52"/>
      <c r="B390" s="53" t="s">
        <v>340</v>
      </c>
      <c r="C390" s="53"/>
      <c r="D390" s="24"/>
      <c r="E390" s="24"/>
      <c r="F390" s="92"/>
      <c r="G390" s="93"/>
      <c r="H390" s="159" t="s">
        <v>15</v>
      </c>
      <c r="I390" s="50"/>
      <c r="J390" s="152"/>
      <c r="K390" s="607">
        <f>SUM(K389:K389)</f>
        <v>0</v>
      </c>
      <c r="L390" s="608">
        <f>SUM(L389:L389)</f>
        <v>0</v>
      </c>
      <c r="M390" s="608">
        <f>SUM(M389:M389)</f>
        <v>0</v>
      </c>
      <c r="N390" s="353"/>
    </row>
    <row r="391" spans="1:16" x14ac:dyDescent="0.2">
      <c r="A391" s="134"/>
      <c r="B391" s="135"/>
      <c r="C391" s="135"/>
      <c r="D391" s="88"/>
      <c r="E391" s="88"/>
      <c r="F391" s="136"/>
      <c r="G391" s="137"/>
      <c r="H391" s="54"/>
      <c r="I391" s="521"/>
      <c r="J391" s="522"/>
      <c r="K391" s="523"/>
      <c r="L391" s="524"/>
      <c r="M391" s="525"/>
      <c r="N391" s="355"/>
    </row>
    <row r="392" spans="1:16" x14ac:dyDescent="0.2">
      <c r="A392" s="134"/>
      <c r="B392" s="135"/>
      <c r="C392" s="135"/>
      <c r="D392" s="88"/>
      <c r="E392" s="88"/>
      <c r="F392" s="136"/>
      <c r="G392" s="137"/>
      <c r="H392" s="54"/>
      <c r="I392" s="89"/>
      <c r="J392" s="149"/>
      <c r="K392" s="169"/>
      <c r="L392" s="170"/>
      <c r="M392" s="193"/>
      <c r="N392" s="355"/>
      <c r="P392" s="3"/>
    </row>
    <row r="393" spans="1:16" x14ac:dyDescent="0.2">
      <c r="A393" s="26"/>
      <c r="B393" s="56" t="s">
        <v>394</v>
      </c>
      <c r="C393" s="56"/>
      <c r="D393" s="601"/>
      <c r="E393" s="601"/>
      <c r="F393" s="26"/>
      <c r="G393" s="30"/>
      <c r="H393" s="54"/>
      <c r="I393" s="602"/>
      <c r="J393" s="151"/>
      <c r="K393" s="603"/>
      <c r="L393" s="604"/>
      <c r="M393" s="605"/>
    </row>
    <row r="394" spans="1:16" ht="36" x14ac:dyDescent="0.2">
      <c r="A394" s="171" t="s">
        <v>0</v>
      </c>
      <c r="B394" s="171" t="s">
        <v>1</v>
      </c>
      <c r="C394" s="171" t="s">
        <v>128</v>
      </c>
      <c r="D394" s="206" t="s">
        <v>2</v>
      </c>
      <c r="E394" s="22" t="s">
        <v>127</v>
      </c>
      <c r="F394" s="171" t="s">
        <v>3</v>
      </c>
      <c r="G394" s="207" t="s">
        <v>4</v>
      </c>
      <c r="H394" s="55" t="s">
        <v>5</v>
      </c>
      <c r="I394" s="209" t="s">
        <v>6</v>
      </c>
      <c r="J394" s="10" t="s">
        <v>80</v>
      </c>
      <c r="K394" s="210" t="s">
        <v>7</v>
      </c>
      <c r="L394" s="208" t="s">
        <v>8</v>
      </c>
      <c r="M394" s="208" t="s">
        <v>9</v>
      </c>
      <c r="N394" s="211" t="s">
        <v>10</v>
      </c>
    </row>
    <row r="395" spans="1:16" ht="36" x14ac:dyDescent="0.2">
      <c r="A395" s="594">
        <v>1</v>
      </c>
      <c r="B395" s="44" t="s">
        <v>107</v>
      </c>
      <c r="C395" s="44" t="s">
        <v>138</v>
      </c>
      <c r="D395" s="642"/>
      <c r="E395" s="27"/>
      <c r="F395" s="597" t="s">
        <v>12</v>
      </c>
      <c r="G395" s="606">
        <v>1500</v>
      </c>
      <c r="H395" s="324"/>
      <c r="I395" s="599"/>
      <c r="J395" s="12">
        <f t="shared" ref="J395:J397" si="145">H395*I395+H395</f>
        <v>0</v>
      </c>
      <c r="K395" s="11">
        <f t="shared" ref="K395:K397" si="146">G395*H395</f>
        <v>0</v>
      </c>
      <c r="L395" s="12">
        <f t="shared" ref="L395:L397" si="147">M395-K395</f>
        <v>0</v>
      </c>
      <c r="M395" s="183">
        <f t="shared" ref="M395:M397" si="148">G395*J395</f>
        <v>0</v>
      </c>
      <c r="N395" s="156">
        <v>1</v>
      </c>
    </row>
    <row r="396" spans="1:16" ht="36" x14ac:dyDescent="0.2">
      <c r="A396" s="594">
        <v>2</v>
      </c>
      <c r="B396" s="44" t="s">
        <v>108</v>
      </c>
      <c r="C396" s="44" t="s">
        <v>138</v>
      </c>
      <c r="D396" s="642"/>
      <c r="E396" s="27"/>
      <c r="F396" s="597" t="s">
        <v>131</v>
      </c>
      <c r="G396" s="606">
        <v>1500</v>
      </c>
      <c r="H396" s="324"/>
      <c r="I396" s="599"/>
      <c r="J396" s="12">
        <f t="shared" si="145"/>
        <v>0</v>
      </c>
      <c r="K396" s="11">
        <f t="shared" si="146"/>
        <v>0</v>
      </c>
      <c r="L396" s="12">
        <f t="shared" si="147"/>
        <v>0</v>
      </c>
      <c r="M396" s="183">
        <f t="shared" si="148"/>
        <v>0</v>
      </c>
      <c r="N396" s="156">
        <v>1</v>
      </c>
    </row>
    <row r="397" spans="1:16" ht="36" x14ac:dyDescent="0.2">
      <c r="A397" s="594">
        <v>3</v>
      </c>
      <c r="B397" s="44" t="s">
        <v>132</v>
      </c>
      <c r="C397" s="44" t="s">
        <v>138</v>
      </c>
      <c r="D397" s="642"/>
      <c r="E397" s="27"/>
      <c r="F397" s="597" t="s">
        <v>131</v>
      </c>
      <c r="G397" s="606">
        <v>200</v>
      </c>
      <c r="H397" s="324"/>
      <c r="I397" s="599"/>
      <c r="J397" s="12">
        <f t="shared" si="145"/>
        <v>0</v>
      </c>
      <c r="K397" s="11">
        <f t="shared" si="146"/>
        <v>0</v>
      </c>
      <c r="L397" s="12">
        <f t="shared" si="147"/>
        <v>0</v>
      </c>
      <c r="M397" s="183">
        <f t="shared" si="148"/>
        <v>0</v>
      </c>
      <c r="N397" s="156">
        <v>1</v>
      </c>
    </row>
    <row r="398" spans="1:16" x14ac:dyDescent="0.2">
      <c r="A398" s="52"/>
      <c r="B398" s="53"/>
      <c r="C398" s="53"/>
      <c r="D398" s="24"/>
      <c r="E398" s="24"/>
      <c r="F398" s="92"/>
      <c r="G398" s="93"/>
      <c r="H398" s="159" t="s">
        <v>15</v>
      </c>
      <c r="I398" s="50"/>
      <c r="J398" s="152"/>
      <c r="K398" s="607">
        <f>SUM(K395:K397)</f>
        <v>0</v>
      </c>
      <c r="L398" s="608">
        <f>SUM(L395:L397)</f>
        <v>0</v>
      </c>
      <c r="M398" s="608">
        <f>SUM(M395:M397)</f>
        <v>0</v>
      </c>
      <c r="N398" s="353"/>
    </row>
    <row r="399" spans="1:16" x14ac:dyDescent="0.2">
      <c r="A399" s="134"/>
      <c r="B399" s="135"/>
      <c r="C399" s="135"/>
      <c r="D399" s="88"/>
      <c r="E399" s="88"/>
      <c r="F399" s="136"/>
      <c r="G399" s="137"/>
      <c r="H399" s="119"/>
      <c r="I399" s="89"/>
      <c r="J399" s="149"/>
      <c r="K399" s="169"/>
      <c r="L399" s="170"/>
      <c r="M399" s="193"/>
      <c r="N399" s="355"/>
    </row>
    <row r="400" spans="1:16" x14ac:dyDescent="0.2">
      <c r="A400" s="26"/>
      <c r="B400" s="56" t="s">
        <v>395</v>
      </c>
      <c r="C400" s="56"/>
      <c r="D400" s="601"/>
      <c r="E400" s="601"/>
      <c r="F400" s="26"/>
      <c r="G400" s="30"/>
      <c r="H400" s="691"/>
      <c r="I400" s="602"/>
      <c r="J400" s="151"/>
      <c r="K400" s="603"/>
      <c r="L400" s="604"/>
      <c r="M400" s="605"/>
    </row>
    <row r="401" spans="1:14" ht="36" x14ac:dyDescent="0.2">
      <c r="A401" s="171" t="s">
        <v>0</v>
      </c>
      <c r="B401" s="171" t="s">
        <v>1</v>
      </c>
      <c r="C401" s="171" t="s">
        <v>128</v>
      </c>
      <c r="D401" s="206" t="s">
        <v>2</v>
      </c>
      <c r="E401" s="22" t="s">
        <v>127</v>
      </c>
      <c r="F401" s="171" t="s">
        <v>3</v>
      </c>
      <c r="G401" s="207" t="s">
        <v>4</v>
      </c>
      <c r="H401" s="208" t="s">
        <v>5</v>
      </c>
      <c r="I401" s="209" t="s">
        <v>6</v>
      </c>
      <c r="J401" s="10" t="s">
        <v>80</v>
      </c>
      <c r="K401" s="210" t="s">
        <v>7</v>
      </c>
      <c r="L401" s="208" t="s">
        <v>8</v>
      </c>
      <c r="M401" s="208" t="s">
        <v>9</v>
      </c>
      <c r="N401" s="211" t="s">
        <v>10</v>
      </c>
    </row>
    <row r="402" spans="1:14" ht="36" x14ac:dyDescent="0.2">
      <c r="A402" s="594">
        <v>1</v>
      </c>
      <c r="B402" s="44" t="s">
        <v>367</v>
      </c>
      <c r="C402" s="44" t="s">
        <v>396</v>
      </c>
      <c r="D402" s="692"/>
      <c r="E402" s="597"/>
      <c r="F402" s="597" t="s">
        <v>12</v>
      </c>
      <c r="G402" s="606">
        <v>1</v>
      </c>
      <c r="H402" s="693"/>
      <c r="I402" s="599"/>
      <c r="J402" s="12">
        <f>H402*I402+H402</f>
        <v>0</v>
      </c>
      <c r="K402" s="11">
        <f>G402*H402</f>
        <v>0</v>
      </c>
      <c r="L402" s="12">
        <f>M402-K402</f>
        <v>0</v>
      </c>
      <c r="M402" s="183">
        <f>G402*J402</f>
        <v>0</v>
      </c>
      <c r="N402" s="156" t="s">
        <v>371</v>
      </c>
    </row>
    <row r="403" spans="1:14" x14ac:dyDescent="0.2">
      <c r="A403" s="594">
        <v>2</v>
      </c>
      <c r="B403" s="44" t="s">
        <v>368</v>
      </c>
      <c r="C403" s="44"/>
      <c r="D403" s="692"/>
      <c r="E403" s="597"/>
      <c r="F403" s="597" t="s">
        <v>12</v>
      </c>
      <c r="G403" s="606">
        <v>1</v>
      </c>
      <c r="H403" s="693"/>
      <c r="I403" s="599"/>
      <c r="J403" s="12">
        <f t="shared" ref="J403:J406" si="149">H403*I403+H403</f>
        <v>0</v>
      </c>
      <c r="K403" s="11">
        <f t="shared" ref="K403:K406" si="150">G403*H403</f>
        <v>0</v>
      </c>
      <c r="L403" s="12">
        <f t="shared" ref="L403:L406" si="151">M403-K403</f>
        <v>0</v>
      </c>
      <c r="M403" s="183">
        <f t="shared" ref="M403:M406" si="152">G403*J403</f>
        <v>0</v>
      </c>
      <c r="N403" s="156"/>
    </row>
    <row r="404" spans="1:14" x14ac:dyDescent="0.2">
      <c r="A404" s="594">
        <v>3</v>
      </c>
      <c r="B404" s="44" t="s">
        <v>369</v>
      </c>
      <c r="C404" s="44"/>
      <c r="D404" s="692"/>
      <c r="E404" s="597"/>
      <c r="F404" s="597" t="s">
        <v>12</v>
      </c>
      <c r="G404" s="606">
        <v>2</v>
      </c>
      <c r="H404" s="693"/>
      <c r="I404" s="599"/>
      <c r="J404" s="12">
        <f t="shared" si="149"/>
        <v>0</v>
      </c>
      <c r="K404" s="11">
        <f t="shared" si="150"/>
        <v>0</v>
      </c>
      <c r="L404" s="12">
        <f t="shared" si="151"/>
        <v>0</v>
      </c>
      <c r="M404" s="183">
        <f t="shared" si="152"/>
        <v>0</v>
      </c>
      <c r="N404" s="156"/>
    </row>
    <row r="405" spans="1:14" x14ac:dyDescent="0.2">
      <c r="A405" s="594">
        <v>4</v>
      </c>
      <c r="B405" s="44" t="s">
        <v>370</v>
      </c>
      <c r="C405" s="44"/>
      <c r="D405" s="692"/>
      <c r="E405" s="597"/>
      <c r="F405" s="597" t="s">
        <v>12</v>
      </c>
      <c r="G405" s="606">
        <v>2</v>
      </c>
      <c r="H405" s="693"/>
      <c r="I405" s="599"/>
      <c r="J405" s="12">
        <f t="shared" si="149"/>
        <v>0</v>
      </c>
      <c r="K405" s="11">
        <f t="shared" si="150"/>
        <v>0</v>
      </c>
      <c r="L405" s="12">
        <f t="shared" si="151"/>
        <v>0</v>
      </c>
      <c r="M405" s="183">
        <f t="shared" si="152"/>
        <v>0</v>
      </c>
      <c r="N405" s="156"/>
    </row>
    <row r="406" spans="1:14" x14ac:dyDescent="0.2">
      <c r="A406" s="594">
        <v>5</v>
      </c>
      <c r="B406" s="44" t="s">
        <v>372</v>
      </c>
      <c r="C406" s="44"/>
      <c r="D406" s="692"/>
      <c r="E406" s="597"/>
      <c r="F406" s="597" t="s">
        <v>16</v>
      </c>
      <c r="G406" s="606">
        <v>10</v>
      </c>
      <c r="H406" s="693"/>
      <c r="I406" s="599"/>
      <c r="J406" s="12">
        <f t="shared" si="149"/>
        <v>0</v>
      </c>
      <c r="K406" s="11">
        <f t="shared" si="150"/>
        <v>0</v>
      </c>
      <c r="L406" s="12">
        <f t="shared" si="151"/>
        <v>0</v>
      </c>
      <c r="M406" s="183">
        <f t="shared" si="152"/>
        <v>0</v>
      </c>
      <c r="N406" s="156"/>
    </row>
    <row r="407" spans="1:14" x14ac:dyDescent="0.2">
      <c r="A407" s="52"/>
      <c r="B407" s="53"/>
      <c r="C407" s="53"/>
      <c r="D407" s="24"/>
      <c r="E407" s="24"/>
      <c r="F407" s="92"/>
      <c r="G407" s="93"/>
      <c r="H407" s="694" t="s">
        <v>15</v>
      </c>
      <c r="I407" s="50"/>
      <c r="J407" s="152"/>
      <c r="K407" s="607">
        <f>SUM(K402:K406)</f>
        <v>0</v>
      </c>
      <c r="L407" s="608">
        <f>SUM(L402:L406)</f>
        <v>0</v>
      </c>
      <c r="M407" s="608">
        <f>SUM(M402:M406)</f>
        <v>0</v>
      </c>
      <c r="N407" s="353"/>
    </row>
    <row r="408" spans="1:14" x14ac:dyDescent="0.2">
      <c r="A408" s="52"/>
      <c r="B408" s="53"/>
      <c r="C408" s="53"/>
      <c r="D408" s="24"/>
      <c r="E408" s="24"/>
      <c r="F408" s="92"/>
      <c r="G408" s="93"/>
      <c r="H408" s="691"/>
      <c r="I408" s="50"/>
      <c r="J408" s="152"/>
      <c r="K408" s="85"/>
      <c r="L408" s="86"/>
      <c r="M408" s="192"/>
      <c r="N408" s="353"/>
    </row>
    <row r="409" spans="1:14" x14ac:dyDescent="0.2">
      <c r="A409" s="26"/>
      <c r="B409" s="56" t="s">
        <v>397</v>
      </c>
      <c r="C409" s="56"/>
      <c r="D409" s="601"/>
      <c r="E409" s="601"/>
      <c r="F409" s="26"/>
      <c r="G409" s="30"/>
      <c r="H409" s="119"/>
      <c r="I409" s="602"/>
      <c r="J409" s="151"/>
      <c r="K409" s="603"/>
      <c r="L409" s="604"/>
      <c r="M409" s="605"/>
    </row>
    <row r="410" spans="1:14" ht="36" x14ac:dyDescent="0.2">
      <c r="A410" s="171" t="s">
        <v>0</v>
      </c>
      <c r="B410" s="171" t="s">
        <v>1</v>
      </c>
      <c r="C410" s="171" t="s">
        <v>128</v>
      </c>
      <c r="D410" s="206" t="s">
        <v>2</v>
      </c>
      <c r="E410" s="22" t="s">
        <v>127</v>
      </c>
      <c r="F410" s="171" t="s">
        <v>3</v>
      </c>
      <c r="G410" s="207" t="s">
        <v>4</v>
      </c>
      <c r="H410" s="55" t="s">
        <v>5</v>
      </c>
      <c r="I410" s="209" t="s">
        <v>6</v>
      </c>
      <c r="J410" s="10" t="s">
        <v>80</v>
      </c>
      <c r="K410" s="210" t="s">
        <v>7</v>
      </c>
      <c r="L410" s="208" t="s">
        <v>8</v>
      </c>
      <c r="M410" s="208" t="s">
        <v>9</v>
      </c>
      <c r="N410" s="211" t="s">
        <v>10</v>
      </c>
    </row>
    <row r="411" spans="1:14" ht="72" x14ac:dyDescent="0.2">
      <c r="A411" s="594">
        <v>1</v>
      </c>
      <c r="B411" s="44" t="s">
        <v>228</v>
      </c>
      <c r="C411" s="44"/>
      <c r="D411" s="648"/>
      <c r="E411" s="597"/>
      <c r="F411" s="597" t="s">
        <v>114</v>
      </c>
      <c r="G411" s="606">
        <v>35</v>
      </c>
      <c r="H411" s="324"/>
      <c r="I411" s="599"/>
      <c r="J411" s="12">
        <f t="shared" ref="J411:J417" si="153">H411*I411+H411</f>
        <v>0</v>
      </c>
      <c r="K411" s="11">
        <f t="shared" ref="K411:K417" si="154">G411*H411</f>
        <v>0</v>
      </c>
      <c r="L411" s="12">
        <f t="shared" ref="L411:L417" si="155">M411-K411</f>
        <v>0</v>
      </c>
      <c r="M411" s="183">
        <f t="shared" ref="M411:M417" si="156">G411*J411</f>
        <v>0</v>
      </c>
      <c r="N411" s="727" t="s">
        <v>214</v>
      </c>
    </row>
    <row r="412" spans="1:14" x14ac:dyDescent="0.2">
      <c r="A412" s="594">
        <v>2</v>
      </c>
      <c r="B412" s="44" t="s">
        <v>125</v>
      </c>
      <c r="C412" s="44"/>
      <c r="D412" s="597"/>
      <c r="E412" s="597"/>
      <c r="F412" s="597" t="s">
        <v>12</v>
      </c>
      <c r="G412" s="606">
        <v>35</v>
      </c>
      <c r="H412" s="324"/>
      <c r="I412" s="599"/>
      <c r="J412" s="12">
        <f t="shared" si="153"/>
        <v>0</v>
      </c>
      <c r="K412" s="11">
        <f t="shared" si="154"/>
        <v>0</v>
      </c>
      <c r="L412" s="12">
        <f t="shared" si="155"/>
        <v>0</v>
      </c>
      <c r="M412" s="183">
        <f t="shared" si="156"/>
        <v>0</v>
      </c>
      <c r="N412" s="728"/>
    </row>
    <row r="413" spans="1:14" ht="24" x14ac:dyDescent="0.2">
      <c r="A413" s="594">
        <v>3</v>
      </c>
      <c r="B413" s="44" t="s">
        <v>126</v>
      </c>
      <c r="C413" s="44"/>
      <c r="D413" s="597"/>
      <c r="E413" s="597"/>
      <c r="F413" s="597" t="s">
        <v>16</v>
      </c>
      <c r="G413" s="606">
        <v>35</v>
      </c>
      <c r="H413" s="324"/>
      <c r="I413" s="599"/>
      <c r="J413" s="12">
        <f t="shared" si="153"/>
        <v>0</v>
      </c>
      <c r="K413" s="11">
        <f t="shared" si="154"/>
        <v>0</v>
      </c>
      <c r="L413" s="12">
        <f t="shared" si="155"/>
        <v>0</v>
      </c>
      <c r="M413" s="183">
        <f t="shared" si="156"/>
        <v>0</v>
      </c>
      <c r="N413" s="728"/>
    </row>
    <row r="414" spans="1:14" ht="24" x14ac:dyDescent="0.2">
      <c r="A414" s="594">
        <v>4</v>
      </c>
      <c r="B414" s="44" t="s">
        <v>112</v>
      </c>
      <c r="C414" s="44"/>
      <c r="D414" s="597"/>
      <c r="E414" s="597"/>
      <c r="F414" s="597" t="s">
        <v>12</v>
      </c>
      <c r="G414" s="606">
        <v>10</v>
      </c>
      <c r="H414" s="324"/>
      <c r="I414" s="599"/>
      <c r="J414" s="12">
        <f t="shared" si="153"/>
        <v>0</v>
      </c>
      <c r="K414" s="11">
        <f t="shared" si="154"/>
        <v>0</v>
      </c>
      <c r="L414" s="12">
        <f t="shared" si="155"/>
        <v>0</v>
      </c>
      <c r="M414" s="183">
        <f t="shared" si="156"/>
        <v>0</v>
      </c>
      <c r="N414" s="728"/>
    </row>
    <row r="415" spans="1:14" ht="48" x14ac:dyDescent="0.2">
      <c r="A415" s="594">
        <v>5</v>
      </c>
      <c r="B415" s="44" t="s">
        <v>300</v>
      </c>
      <c r="C415" s="44" t="s">
        <v>301</v>
      </c>
      <c r="D415" s="597"/>
      <c r="E415" s="597"/>
      <c r="F415" s="597" t="s">
        <v>16</v>
      </c>
      <c r="G415" s="606">
        <v>15</v>
      </c>
      <c r="H415" s="324"/>
      <c r="I415" s="599"/>
      <c r="J415" s="12">
        <f t="shared" si="153"/>
        <v>0</v>
      </c>
      <c r="K415" s="11">
        <f t="shared" si="154"/>
        <v>0</v>
      </c>
      <c r="L415" s="12">
        <f t="shared" si="155"/>
        <v>0</v>
      </c>
      <c r="M415" s="183">
        <f t="shared" si="156"/>
        <v>0</v>
      </c>
      <c r="N415" s="728"/>
    </row>
    <row r="416" spans="1:14" ht="48" x14ac:dyDescent="0.2">
      <c r="A416" s="594">
        <v>6</v>
      </c>
      <c r="B416" s="44" t="s">
        <v>363</v>
      </c>
      <c r="C416" s="44"/>
      <c r="D416" s="597"/>
      <c r="E416" s="597"/>
      <c r="F416" s="597" t="s">
        <v>16</v>
      </c>
      <c r="G416" s="606">
        <v>300</v>
      </c>
      <c r="H416" s="324"/>
      <c r="I416" s="599"/>
      <c r="J416" s="12">
        <f t="shared" si="153"/>
        <v>0</v>
      </c>
      <c r="K416" s="11">
        <f t="shared" si="154"/>
        <v>0</v>
      </c>
      <c r="L416" s="12">
        <f t="shared" si="155"/>
        <v>0</v>
      </c>
      <c r="M416" s="183">
        <f t="shared" si="156"/>
        <v>0</v>
      </c>
      <c r="N416" s="728"/>
    </row>
    <row r="417" spans="1:14" x14ac:dyDescent="0.2">
      <c r="A417" s="594">
        <v>7</v>
      </c>
      <c r="B417" s="44" t="s">
        <v>113</v>
      </c>
      <c r="C417" s="44"/>
      <c r="D417" s="597"/>
      <c r="E417" s="597"/>
      <c r="F417" s="597" t="s">
        <v>12</v>
      </c>
      <c r="G417" s="606">
        <v>3</v>
      </c>
      <c r="H417" s="324"/>
      <c r="I417" s="599"/>
      <c r="J417" s="12">
        <f t="shared" si="153"/>
        <v>0</v>
      </c>
      <c r="K417" s="11">
        <f t="shared" si="154"/>
        <v>0</v>
      </c>
      <c r="L417" s="12">
        <f t="shared" si="155"/>
        <v>0</v>
      </c>
      <c r="M417" s="183">
        <f t="shared" si="156"/>
        <v>0</v>
      </c>
      <c r="N417" s="729"/>
    </row>
    <row r="418" spans="1:14" x14ac:dyDescent="0.2">
      <c r="A418" s="52"/>
      <c r="B418" s="53"/>
      <c r="C418" s="53"/>
      <c r="D418" s="24"/>
      <c r="E418" s="24"/>
      <c r="F418" s="92"/>
      <c r="G418" s="93"/>
      <c r="H418" s="159" t="s">
        <v>15</v>
      </c>
      <c r="I418" s="50"/>
      <c r="J418" s="152"/>
      <c r="K418" s="607">
        <f>SUM(K411:K417)</f>
        <v>0</v>
      </c>
      <c r="L418" s="608">
        <f>SUM(L411:L417)</f>
        <v>0</v>
      </c>
      <c r="M418" s="608">
        <f>SUM(M411:M417)</f>
        <v>0</v>
      </c>
      <c r="N418" s="353"/>
    </row>
    <row r="419" spans="1:14" x14ac:dyDescent="0.2">
      <c r="A419" s="134"/>
      <c r="B419" s="135"/>
      <c r="C419" s="135"/>
      <c r="D419" s="88"/>
      <c r="E419" s="88"/>
      <c r="F419" s="136"/>
      <c r="G419" s="137"/>
      <c r="H419" s="119"/>
      <c r="I419" s="89"/>
      <c r="J419" s="149"/>
      <c r="K419" s="169"/>
      <c r="L419" s="170"/>
      <c r="M419" s="193"/>
      <c r="N419" s="355"/>
    </row>
    <row r="420" spans="1:14" x14ac:dyDescent="0.2">
      <c r="A420" s="26"/>
      <c r="B420" s="56" t="s">
        <v>398</v>
      </c>
      <c r="C420" s="56"/>
      <c r="D420" s="601"/>
      <c r="E420" s="601"/>
      <c r="F420" s="26"/>
      <c r="G420" s="30"/>
      <c r="H420" s="119"/>
      <c r="I420" s="602"/>
      <c r="J420" s="151"/>
      <c r="K420" s="603"/>
      <c r="L420" s="604"/>
      <c r="M420" s="605"/>
    </row>
    <row r="421" spans="1:14" ht="36" x14ac:dyDescent="0.2">
      <c r="A421" s="171" t="s">
        <v>0</v>
      </c>
      <c r="B421" s="171" t="s">
        <v>1</v>
      </c>
      <c r="C421" s="171" t="s">
        <v>128</v>
      </c>
      <c r="D421" s="206" t="s">
        <v>2</v>
      </c>
      <c r="E421" s="22" t="s">
        <v>127</v>
      </c>
      <c r="F421" s="171" t="s">
        <v>3</v>
      </c>
      <c r="G421" s="207" t="s">
        <v>4</v>
      </c>
      <c r="H421" s="55" t="s">
        <v>5</v>
      </c>
      <c r="I421" s="209" t="s">
        <v>6</v>
      </c>
      <c r="J421" s="10" t="s">
        <v>80</v>
      </c>
      <c r="K421" s="210" t="s">
        <v>7</v>
      </c>
      <c r="L421" s="208" t="s">
        <v>8</v>
      </c>
      <c r="M421" s="208" t="s">
        <v>9</v>
      </c>
      <c r="N421" s="211" t="s">
        <v>10</v>
      </c>
    </row>
    <row r="422" spans="1:14" ht="73.5" customHeight="1" x14ac:dyDescent="0.2">
      <c r="A422" s="594">
        <v>1</v>
      </c>
      <c r="B422" s="44" t="s">
        <v>263</v>
      </c>
      <c r="C422" s="44" t="s">
        <v>264</v>
      </c>
      <c r="D422" s="637"/>
      <c r="E422" s="597"/>
      <c r="F422" s="597" t="s">
        <v>12</v>
      </c>
      <c r="G422" s="606">
        <v>30</v>
      </c>
      <c r="H422" s="324"/>
      <c r="I422" s="599"/>
      <c r="J422" s="12">
        <f>H422*I422+H422</f>
        <v>0</v>
      </c>
      <c r="K422" s="11">
        <f>G422*H422</f>
        <v>0</v>
      </c>
      <c r="L422" s="12">
        <f>M422-K422</f>
        <v>0</v>
      </c>
      <c r="M422" s="183">
        <f>G422*J422</f>
        <v>0</v>
      </c>
      <c r="N422" s="156" t="s">
        <v>139</v>
      </c>
    </row>
    <row r="423" spans="1:14" x14ac:dyDescent="0.2">
      <c r="A423" s="52"/>
      <c r="B423" s="53"/>
      <c r="C423" s="53"/>
      <c r="D423" s="24"/>
      <c r="E423" s="24"/>
      <c r="F423" s="92"/>
      <c r="G423" s="93"/>
      <c r="H423" s="159" t="s">
        <v>15</v>
      </c>
      <c r="I423" s="50"/>
      <c r="J423" s="152"/>
      <c r="K423" s="607">
        <f>SUM(K422:K422)</f>
        <v>0</v>
      </c>
      <c r="L423" s="608">
        <f>SUM(L422:L422)</f>
        <v>0</v>
      </c>
      <c r="M423" s="608">
        <f>SUM(M422:M422)</f>
        <v>0</v>
      </c>
      <c r="N423" s="353"/>
    </row>
    <row r="424" spans="1:14" x14ac:dyDescent="0.2">
      <c r="A424" s="134"/>
      <c r="B424" s="135"/>
      <c r="C424" s="135"/>
      <c r="D424" s="88"/>
      <c r="E424" s="88"/>
      <c r="F424" s="136"/>
      <c r="G424" s="137"/>
      <c r="H424" s="119"/>
      <c r="I424" s="89"/>
      <c r="J424" s="149"/>
      <c r="K424" s="169"/>
      <c r="L424" s="170"/>
      <c r="M424" s="193"/>
      <c r="N424" s="355"/>
    </row>
    <row r="425" spans="1:14" x14ac:dyDescent="0.2">
      <c r="A425" s="26"/>
      <c r="B425" s="56" t="s">
        <v>399</v>
      </c>
      <c r="C425" s="56"/>
      <c r="D425" s="601"/>
      <c r="E425" s="601"/>
      <c r="F425" s="26"/>
      <c r="G425" s="30"/>
      <c r="H425" s="119"/>
      <c r="I425" s="602"/>
      <c r="J425" s="151"/>
      <c r="K425" s="603"/>
      <c r="L425" s="604"/>
      <c r="M425" s="605"/>
    </row>
    <row r="426" spans="1:14" ht="36" x14ac:dyDescent="0.2">
      <c r="A426" s="73" t="s">
        <v>0</v>
      </c>
      <c r="B426" s="171" t="s">
        <v>1</v>
      </c>
      <c r="C426" s="171" t="s">
        <v>128</v>
      </c>
      <c r="D426" s="200" t="s">
        <v>2</v>
      </c>
      <c r="E426" s="22" t="s">
        <v>127</v>
      </c>
      <c r="F426" s="73" t="s">
        <v>3</v>
      </c>
      <c r="G426" s="198" t="s">
        <v>4</v>
      </c>
      <c r="H426" s="55" t="s">
        <v>5</v>
      </c>
      <c r="I426" s="199" t="s">
        <v>6</v>
      </c>
      <c r="J426" s="10" t="s">
        <v>80</v>
      </c>
      <c r="K426" s="74" t="s">
        <v>7</v>
      </c>
      <c r="L426" s="55" t="s">
        <v>8</v>
      </c>
      <c r="M426" s="55" t="s">
        <v>9</v>
      </c>
      <c r="N426" s="201"/>
    </row>
    <row r="427" spans="1:14" ht="153" customHeight="1" x14ac:dyDescent="0.2">
      <c r="A427" s="594">
        <v>1</v>
      </c>
      <c r="B427" s="44" t="s">
        <v>355</v>
      </c>
      <c r="C427" s="44" t="s">
        <v>356</v>
      </c>
      <c r="D427" s="644"/>
      <c r="E427" s="597"/>
      <c r="F427" s="597" t="s">
        <v>12</v>
      </c>
      <c r="G427" s="606">
        <v>15</v>
      </c>
      <c r="H427" s="324"/>
      <c r="I427" s="599"/>
      <c r="J427" s="12">
        <f>H427*I427+H427</f>
        <v>0</v>
      </c>
      <c r="K427" s="11">
        <f>G427*H427</f>
        <v>0</v>
      </c>
      <c r="L427" s="12">
        <f>M427-K427</f>
        <v>0</v>
      </c>
      <c r="M427" s="183">
        <f>G427*J427</f>
        <v>0</v>
      </c>
      <c r="N427" s="156" t="s">
        <v>214</v>
      </c>
    </row>
    <row r="428" spans="1:14" x14ac:dyDescent="0.2">
      <c r="A428" s="52"/>
      <c r="B428" s="53"/>
      <c r="C428" s="53"/>
      <c r="D428" s="24"/>
      <c r="E428" s="24"/>
      <c r="F428" s="92"/>
      <c r="G428" s="93"/>
      <c r="H428" s="159" t="s">
        <v>15</v>
      </c>
      <c r="I428" s="50"/>
      <c r="J428" s="152"/>
      <c r="K428" s="607">
        <f>SUM(K427:K427)</f>
        <v>0</v>
      </c>
      <c r="L428" s="608">
        <f>SUM(L427:L427)</f>
        <v>0</v>
      </c>
      <c r="M428" s="608">
        <f>SUM(M427:M427)</f>
        <v>0</v>
      </c>
      <c r="N428" s="353"/>
    </row>
    <row r="429" spans="1:14" x14ac:dyDescent="0.2">
      <c r="A429" s="134"/>
      <c r="B429" s="135"/>
      <c r="C429" s="135"/>
      <c r="D429" s="88"/>
      <c r="E429" s="88"/>
      <c r="F429" s="136"/>
      <c r="G429" s="137"/>
      <c r="H429" s="119"/>
      <c r="I429" s="89"/>
      <c r="J429" s="149"/>
      <c r="K429" s="169"/>
      <c r="L429" s="170"/>
      <c r="M429" s="193"/>
      <c r="N429" s="355"/>
    </row>
    <row r="430" spans="1:14" x14ac:dyDescent="0.2">
      <c r="A430" s="134"/>
      <c r="B430" s="135"/>
      <c r="C430" s="135"/>
      <c r="D430" s="88"/>
      <c r="E430" s="88"/>
      <c r="F430" s="136"/>
      <c r="G430" s="137"/>
      <c r="H430" s="119"/>
      <c r="I430" s="89"/>
      <c r="J430" s="149"/>
      <c r="K430" s="169"/>
      <c r="L430" s="170"/>
      <c r="M430" s="193"/>
      <c r="N430" s="355"/>
    </row>
    <row r="431" spans="1:14" x14ac:dyDescent="0.2">
      <c r="A431" s="26"/>
      <c r="B431" s="56" t="s">
        <v>400</v>
      </c>
      <c r="C431" s="56"/>
      <c r="D431" s="601"/>
      <c r="E431" s="601"/>
      <c r="F431" s="26"/>
      <c r="G431" s="30"/>
      <c r="H431" s="119"/>
      <c r="I431" s="602"/>
      <c r="J431" s="151"/>
      <c r="K431" s="603"/>
      <c r="L431" s="604"/>
      <c r="M431" s="605"/>
    </row>
    <row r="432" spans="1:14" ht="36" x14ac:dyDescent="0.2">
      <c r="A432" s="171" t="s">
        <v>0</v>
      </c>
      <c r="B432" s="171" t="s">
        <v>1</v>
      </c>
      <c r="C432" s="171" t="s">
        <v>128</v>
      </c>
      <c r="D432" s="206" t="s">
        <v>2</v>
      </c>
      <c r="E432" s="22" t="s">
        <v>127</v>
      </c>
      <c r="F432" s="171" t="s">
        <v>3</v>
      </c>
      <c r="G432" s="207" t="s">
        <v>4</v>
      </c>
      <c r="H432" s="55" t="s">
        <v>5</v>
      </c>
      <c r="I432" s="209" t="s">
        <v>6</v>
      </c>
      <c r="J432" s="10" t="s">
        <v>80</v>
      </c>
      <c r="K432" s="210" t="s">
        <v>7</v>
      </c>
      <c r="L432" s="208" t="s">
        <v>8</v>
      </c>
      <c r="M432" s="208" t="s">
        <v>9</v>
      </c>
      <c r="N432" s="211" t="s">
        <v>10</v>
      </c>
    </row>
    <row r="433" spans="1:14" ht="36" x14ac:dyDescent="0.2">
      <c r="A433" s="594">
        <v>1</v>
      </c>
      <c r="B433" s="44" t="s">
        <v>117</v>
      </c>
      <c r="C433" s="44" t="s">
        <v>396</v>
      </c>
      <c r="D433" s="647"/>
      <c r="E433" s="597"/>
      <c r="F433" s="597" t="s">
        <v>12</v>
      </c>
      <c r="G433" s="606">
        <v>300</v>
      </c>
      <c r="H433" s="324"/>
      <c r="I433" s="599"/>
      <c r="J433" s="12">
        <f t="shared" ref="J433:J435" si="157">H433*I433+H433</f>
        <v>0</v>
      </c>
      <c r="K433" s="11">
        <f t="shared" ref="K433:K435" si="158">G433*H433</f>
        <v>0</v>
      </c>
      <c r="L433" s="12">
        <f t="shared" ref="L433:L435" si="159">M433-K433</f>
        <v>0</v>
      </c>
      <c r="M433" s="183">
        <f t="shared" ref="M433:M435" si="160">G433*J433</f>
        <v>0</v>
      </c>
      <c r="N433" s="156" t="s">
        <v>139</v>
      </c>
    </row>
    <row r="434" spans="1:14" ht="60" x14ac:dyDescent="0.2">
      <c r="A434" s="594">
        <v>2</v>
      </c>
      <c r="B434" s="44" t="s">
        <v>118</v>
      </c>
      <c r="C434" s="44" t="s">
        <v>396</v>
      </c>
      <c r="D434" s="597"/>
      <c r="E434" s="597"/>
      <c r="F434" s="597" t="s">
        <v>12</v>
      </c>
      <c r="G434" s="606">
        <v>600</v>
      </c>
      <c r="H434" s="324"/>
      <c r="I434" s="599"/>
      <c r="J434" s="12">
        <f t="shared" si="157"/>
        <v>0</v>
      </c>
      <c r="K434" s="11">
        <f t="shared" si="158"/>
        <v>0</v>
      </c>
      <c r="L434" s="12">
        <f t="shared" si="159"/>
        <v>0</v>
      </c>
      <c r="M434" s="183">
        <f t="shared" si="160"/>
        <v>0</v>
      </c>
      <c r="N434" s="156" t="s">
        <v>139</v>
      </c>
    </row>
    <row r="435" spans="1:14" ht="48" x14ac:dyDescent="0.2">
      <c r="A435" s="594">
        <v>3</v>
      </c>
      <c r="B435" s="44" t="s">
        <v>232</v>
      </c>
      <c r="C435" s="44" t="s">
        <v>396</v>
      </c>
      <c r="D435" s="597"/>
      <c r="E435" s="597"/>
      <c r="F435" s="597" t="s">
        <v>16</v>
      </c>
      <c r="G435" s="606">
        <v>50</v>
      </c>
      <c r="H435" s="324"/>
      <c r="I435" s="599"/>
      <c r="J435" s="12">
        <f t="shared" si="157"/>
        <v>0</v>
      </c>
      <c r="K435" s="11">
        <f t="shared" si="158"/>
        <v>0</v>
      </c>
      <c r="L435" s="12">
        <f t="shared" si="159"/>
        <v>0</v>
      </c>
      <c r="M435" s="183">
        <f t="shared" si="160"/>
        <v>0</v>
      </c>
      <c r="N435" s="156" t="s">
        <v>139</v>
      </c>
    </row>
    <row r="436" spans="1:14" x14ac:dyDescent="0.2">
      <c r="A436" s="52"/>
      <c r="B436" s="53"/>
      <c r="C436" s="53"/>
      <c r="D436" s="24"/>
      <c r="E436" s="24"/>
      <c r="F436" s="92"/>
      <c r="G436" s="93"/>
      <c r="H436" s="159" t="s">
        <v>15</v>
      </c>
      <c r="I436" s="50"/>
      <c r="J436" s="152"/>
      <c r="K436" s="607">
        <f>SUM(K433:K435)</f>
        <v>0</v>
      </c>
      <c r="L436" s="608">
        <f>SUM(L433:L435)</f>
        <v>0</v>
      </c>
      <c r="M436" s="608">
        <f>SUM(M433:M435)</f>
        <v>0</v>
      </c>
      <c r="N436" s="353"/>
    </row>
    <row r="437" spans="1:14" x14ac:dyDescent="0.2">
      <c r="A437" s="134"/>
      <c r="B437" s="135"/>
      <c r="C437" s="135"/>
      <c r="D437" s="88"/>
      <c r="E437" s="88"/>
      <c r="F437" s="136"/>
      <c r="G437" s="137"/>
      <c r="H437" s="54"/>
      <c r="I437" s="89"/>
      <c r="J437" s="149"/>
      <c r="K437" s="169"/>
      <c r="L437" s="170"/>
      <c r="M437" s="193"/>
      <c r="N437" s="355"/>
    </row>
    <row r="438" spans="1:14" x14ac:dyDescent="0.2">
      <c r="A438" s="26"/>
      <c r="B438" s="56" t="s">
        <v>401</v>
      </c>
      <c r="C438" s="56"/>
      <c r="D438" s="601"/>
      <c r="E438" s="601"/>
      <c r="F438" s="26"/>
      <c r="G438" s="30"/>
      <c r="H438" s="54"/>
      <c r="I438" s="602"/>
      <c r="J438" s="151"/>
      <c r="K438" s="603"/>
      <c r="L438" s="604"/>
      <c r="M438" s="605"/>
    </row>
    <row r="439" spans="1:14" ht="36" x14ac:dyDescent="0.2">
      <c r="A439" s="73" t="s">
        <v>0</v>
      </c>
      <c r="B439" s="171" t="s">
        <v>1</v>
      </c>
      <c r="C439" s="171" t="s">
        <v>128</v>
      </c>
      <c r="D439" s="200" t="s">
        <v>2</v>
      </c>
      <c r="E439" s="22" t="s">
        <v>127</v>
      </c>
      <c r="F439" s="73" t="s">
        <v>3</v>
      </c>
      <c r="G439" s="198" t="s">
        <v>4</v>
      </c>
      <c r="H439" s="55" t="s">
        <v>5</v>
      </c>
      <c r="I439" s="199" t="s">
        <v>6</v>
      </c>
      <c r="J439" s="10" t="s">
        <v>80</v>
      </c>
      <c r="K439" s="74" t="s">
        <v>7</v>
      </c>
      <c r="L439" s="55" t="s">
        <v>8</v>
      </c>
      <c r="M439" s="55" t="s">
        <v>9</v>
      </c>
      <c r="N439" s="201" t="s">
        <v>10</v>
      </c>
    </row>
    <row r="440" spans="1:14" ht="96" x14ac:dyDescent="0.2">
      <c r="A440" s="594">
        <v>1</v>
      </c>
      <c r="B440" s="44" t="s">
        <v>402</v>
      </c>
      <c r="C440" s="430" t="s">
        <v>243</v>
      </c>
      <c r="D440" s="350"/>
      <c r="E440" s="597"/>
      <c r="F440" s="597" t="s">
        <v>16</v>
      </c>
      <c r="G440" s="606">
        <v>1500</v>
      </c>
      <c r="H440" s="324"/>
      <c r="I440" s="599"/>
      <c r="J440" s="12">
        <f>H440*I440+H440</f>
        <v>0</v>
      </c>
      <c r="K440" s="11">
        <f>G440*H440</f>
        <v>0</v>
      </c>
      <c r="L440" s="12">
        <f>M440-K440</f>
        <v>0</v>
      </c>
      <c r="M440" s="183">
        <f>G440*J440</f>
        <v>0</v>
      </c>
      <c r="N440" s="156" t="s">
        <v>139</v>
      </c>
    </row>
    <row r="441" spans="1:14" x14ac:dyDescent="0.2">
      <c r="A441" s="52"/>
      <c r="B441" s="53"/>
      <c r="C441" s="53"/>
      <c r="D441" s="24"/>
      <c r="E441" s="24"/>
      <c r="F441" s="92"/>
      <c r="G441" s="93"/>
      <c r="H441" s="159" t="s">
        <v>15</v>
      </c>
      <c r="I441" s="50"/>
      <c r="J441" s="152"/>
      <c r="K441" s="607">
        <f>SUM(K440:K440)</f>
        <v>0</v>
      </c>
      <c r="L441" s="608">
        <f>SUM(L440:L440)</f>
        <v>0</v>
      </c>
      <c r="M441" s="608">
        <f>SUM(M440:M440)</f>
        <v>0</v>
      </c>
      <c r="N441" s="353"/>
    </row>
    <row r="442" spans="1:14" x14ac:dyDescent="0.2">
      <c r="A442" s="52"/>
      <c r="B442" s="53"/>
      <c r="C442" s="53"/>
      <c r="D442" s="24"/>
      <c r="E442" s="24"/>
      <c r="F442" s="92"/>
      <c r="G442" s="93"/>
      <c r="H442" s="54"/>
      <c r="I442" s="50"/>
      <c r="J442" s="152"/>
      <c r="K442" s="85"/>
      <c r="L442" s="86"/>
      <c r="M442" s="192"/>
      <c r="N442" s="353"/>
    </row>
    <row r="443" spans="1:14" x14ac:dyDescent="0.2">
      <c r="A443" s="52"/>
      <c r="B443" s="572" t="s">
        <v>403</v>
      </c>
      <c r="C443" s="572"/>
      <c r="D443" s="24"/>
      <c r="E443" s="24"/>
      <c r="F443" s="92"/>
      <c r="G443" s="93"/>
      <c r="H443" s="119"/>
      <c r="I443" s="50"/>
      <c r="J443" s="152"/>
      <c r="K443" s="85"/>
      <c r="L443" s="86"/>
      <c r="M443" s="192"/>
      <c r="N443" s="353"/>
    </row>
    <row r="444" spans="1:14" ht="36" x14ac:dyDescent="0.2">
      <c r="A444" s="171" t="s">
        <v>0</v>
      </c>
      <c r="B444" s="171" t="s">
        <v>1</v>
      </c>
      <c r="C444" s="171" t="s">
        <v>128</v>
      </c>
      <c r="D444" s="206" t="s">
        <v>2</v>
      </c>
      <c r="E444" s="22" t="s">
        <v>127</v>
      </c>
      <c r="F444" s="171" t="s">
        <v>3</v>
      </c>
      <c r="G444" s="207" t="s">
        <v>4</v>
      </c>
      <c r="H444" s="55" t="s">
        <v>5</v>
      </c>
      <c r="I444" s="209" t="s">
        <v>6</v>
      </c>
      <c r="J444" s="10" t="s">
        <v>80</v>
      </c>
      <c r="K444" s="210" t="s">
        <v>7</v>
      </c>
      <c r="L444" s="208" t="s">
        <v>8</v>
      </c>
      <c r="M444" s="208" t="s">
        <v>9</v>
      </c>
      <c r="N444" s="211" t="s">
        <v>10</v>
      </c>
    </row>
    <row r="445" spans="1:14" ht="24" x14ac:dyDescent="0.2">
      <c r="A445" s="573">
        <v>1</v>
      </c>
      <c r="B445" s="574" t="s">
        <v>230</v>
      </c>
      <c r="C445" s="574" t="s">
        <v>231</v>
      </c>
      <c r="D445" s="646"/>
      <c r="E445" s="575"/>
      <c r="F445" s="576" t="s">
        <v>12</v>
      </c>
      <c r="G445" s="577">
        <v>3000</v>
      </c>
      <c r="H445" s="329"/>
      <c r="I445" s="578"/>
      <c r="J445" s="12">
        <f>H445*I445+H445</f>
        <v>0</v>
      </c>
      <c r="K445" s="11">
        <f>G445*H445</f>
        <v>0</v>
      </c>
      <c r="L445" s="12">
        <f>M445-K445</f>
        <v>0</v>
      </c>
      <c r="M445" s="183">
        <f>G445*J445</f>
        <v>0</v>
      </c>
      <c r="N445" s="459" t="s">
        <v>214</v>
      </c>
    </row>
    <row r="446" spans="1:14" x14ac:dyDescent="0.2">
      <c r="A446" s="9"/>
      <c r="B446" s="404"/>
      <c r="C446" s="404"/>
      <c r="D446" s="404"/>
      <c r="E446" s="404"/>
      <c r="F446" s="427"/>
      <c r="G446" s="428"/>
      <c r="H446" s="159" t="s">
        <v>15</v>
      </c>
      <c r="I446" s="429"/>
      <c r="J446" s="429"/>
      <c r="K446" s="579">
        <f>SUM(K445:K445)</f>
        <v>0</v>
      </c>
      <c r="L446" s="580">
        <f>SUM(L445:L445)</f>
        <v>0</v>
      </c>
      <c r="M446" s="580">
        <f>SUM(M445:M445)</f>
        <v>0</v>
      </c>
      <c r="N446" s="350"/>
    </row>
    <row r="447" spans="1:14" x14ac:dyDescent="0.2">
      <c r="A447" s="134"/>
      <c r="B447" s="135"/>
      <c r="C447" s="135"/>
      <c r="D447" s="88"/>
      <c r="E447" s="88"/>
      <c r="F447" s="136"/>
      <c r="G447" s="137"/>
      <c r="H447" s="54"/>
      <c r="I447" s="89"/>
      <c r="J447" s="149"/>
      <c r="K447" s="169"/>
      <c r="L447" s="170"/>
      <c r="M447" s="193"/>
      <c r="N447" s="355"/>
    </row>
    <row r="448" spans="1:14" x14ac:dyDescent="0.2">
      <c r="A448" s="52"/>
      <c r="B448" s="572" t="s">
        <v>404</v>
      </c>
      <c r="C448" s="572"/>
      <c r="D448" s="24"/>
      <c r="E448" s="24"/>
      <c r="F448" s="92"/>
      <c r="G448" s="93"/>
      <c r="H448" s="119"/>
      <c r="I448" s="50"/>
      <c r="J448" s="152"/>
      <c r="K448" s="85"/>
      <c r="L448" s="86"/>
      <c r="M448" s="192"/>
      <c r="N448" s="353"/>
    </row>
    <row r="449" spans="1:14" ht="36" x14ac:dyDescent="0.2">
      <c r="A449" s="171" t="s">
        <v>0</v>
      </c>
      <c r="B449" s="171" t="s">
        <v>1</v>
      </c>
      <c r="C449" s="171" t="s">
        <v>128</v>
      </c>
      <c r="D449" s="206" t="s">
        <v>2</v>
      </c>
      <c r="E449" s="22" t="s">
        <v>127</v>
      </c>
      <c r="F449" s="171" t="s">
        <v>3</v>
      </c>
      <c r="G449" s="207" t="s">
        <v>4</v>
      </c>
      <c r="H449" s="55" t="s">
        <v>5</v>
      </c>
      <c r="I449" s="209" t="s">
        <v>6</v>
      </c>
      <c r="J449" s="10" t="s">
        <v>80</v>
      </c>
      <c r="K449" s="210" t="s">
        <v>7</v>
      </c>
      <c r="L449" s="208" t="s">
        <v>8</v>
      </c>
      <c r="M449" s="208" t="s">
        <v>9</v>
      </c>
      <c r="N449" s="211" t="s">
        <v>10</v>
      </c>
    </row>
    <row r="450" spans="1:14" ht="36" x14ac:dyDescent="0.2">
      <c r="A450" s="573">
        <v>1</v>
      </c>
      <c r="B450" s="574" t="s">
        <v>238</v>
      </c>
      <c r="C450" s="574" t="s">
        <v>240</v>
      </c>
      <c r="D450" s="645"/>
      <c r="E450" s="575"/>
      <c r="F450" s="576" t="s">
        <v>12</v>
      </c>
      <c r="G450" s="577">
        <v>200</v>
      </c>
      <c r="H450" s="329"/>
      <c r="I450" s="578"/>
      <c r="J450" s="12">
        <f t="shared" ref="J450:J451" si="161">H450*I450+H450</f>
        <v>0</v>
      </c>
      <c r="K450" s="11">
        <f t="shared" ref="K450:K451" si="162">G450*H450</f>
        <v>0</v>
      </c>
      <c r="L450" s="12">
        <f t="shared" ref="L450:L451" si="163">M450-K450</f>
        <v>0</v>
      </c>
      <c r="M450" s="183">
        <f t="shared" ref="M450:M451" si="164">G450*J450</f>
        <v>0</v>
      </c>
      <c r="N450" s="725" t="s">
        <v>214</v>
      </c>
    </row>
    <row r="451" spans="1:14" ht="36" x14ac:dyDescent="0.2">
      <c r="A451" s="573">
        <v>2</v>
      </c>
      <c r="B451" s="574" t="s">
        <v>239</v>
      </c>
      <c r="C451" s="574" t="s">
        <v>240</v>
      </c>
      <c r="D451" s="575"/>
      <c r="E451" s="575"/>
      <c r="F451" s="576" t="s">
        <v>12</v>
      </c>
      <c r="G451" s="577">
        <v>50</v>
      </c>
      <c r="H451" s="329"/>
      <c r="I451" s="578"/>
      <c r="J451" s="12">
        <f t="shared" si="161"/>
        <v>0</v>
      </c>
      <c r="K451" s="11">
        <f t="shared" si="162"/>
        <v>0</v>
      </c>
      <c r="L451" s="12">
        <f t="shared" si="163"/>
        <v>0</v>
      </c>
      <c r="M451" s="183">
        <f t="shared" si="164"/>
        <v>0</v>
      </c>
      <c r="N451" s="726"/>
    </row>
    <row r="452" spans="1:14" x14ac:dyDescent="0.2">
      <c r="A452" s="9"/>
      <c r="B452" s="404"/>
      <c r="C452" s="404"/>
      <c r="D452" s="404"/>
      <c r="E452" s="404"/>
      <c r="F452" s="427"/>
      <c r="G452" s="428"/>
      <c r="H452" s="159" t="s">
        <v>15</v>
      </c>
      <c r="I452" s="429"/>
      <c r="J452" s="429"/>
      <c r="K452" s="579">
        <f>SUM(K450:K451)</f>
        <v>0</v>
      </c>
      <c r="L452" s="580">
        <f>SUM(L450:L451)</f>
        <v>0</v>
      </c>
      <c r="M452" s="580">
        <f>SUM(M450:M451)</f>
        <v>0</v>
      </c>
      <c r="N452" s="350"/>
    </row>
    <row r="453" spans="1:14" x14ac:dyDescent="0.2">
      <c r="A453" s="113"/>
      <c r="B453" s="174"/>
      <c r="C453" s="174"/>
      <c r="D453" s="174"/>
      <c r="E453" s="174"/>
      <c r="F453" s="526"/>
      <c r="G453" s="527"/>
      <c r="H453" s="76"/>
      <c r="I453" s="528"/>
      <c r="J453" s="528"/>
      <c r="K453" s="529"/>
      <c r="L453" s="530"/>
      <c r="M453" s="193"/>
      <c r="N453" s="531"/>
    </row>
    <row r="454" spans="1:14" x14ac:dyDescent="0.2">
      <c r="A454" s="113"/>
      <c r="B454" s="174"/>
      <c r="C454" s="174"/>
      <c r="D454" s="174"/>
      <c r="E454" s="174"/>
      <c r="F454" s="526"/>
      <c r="G454" s="527"/>
      <c r="H454" s="122"/>
      <c r="I454" s="528"/>
      <c r="J454" s="528"/>
      <c r="K454" s="529"/>
      <c r="L454" s="530"/>
      <c r="M454" s="193"/>
      <c r="N454" s="531"/>
    </row>
    <row r="455" spans="1:14" x14ac:dyDescent="0.2">
      <c r="A455" s="52"/>
      <c r="B455" s="572" t="s">
        <v>405</v>
      </c>
      <c r="C455" s="572"/>
      <c r="D455" s="24"/>
      <c r="E455" s="24"/>
      <c r="F455" s="92"/>
      <c r="G455" s="93"/>
      <c r="H455" s="54"/>
      <c r="I455" s="50"/>
      <c r="J455" s="152"/>
      <c r="K455" s="85"/>
      <c r="L455" s="86"/>
      <c r="M455" s="192"/>
      <c r="N455" s="353"/>
    </row>
    <row r="456" spans="1:14" ht="36" x14ac:dyDescent="0.2">
      <c r="A456" s="171" t="s">
        <v>0</v>
      </c>
      <c r="B456" s="171" t="s">
        <v>1</v>
      </c>
      <c r="C456" s="171" t="s">
        <v>128</v>
      </c>
      <c r="D456" s="206" t="s">
        <v>2</v>
      </c>
      <c r="E456" s="22" t="s">
        <v>127</v>
      </c>
      <c r="F456" s="171" t="s">
        <v>3</v>
      </c>
      <c r="G456" s="207" t="s">
        <v>4</v>
      </c>
      <c r="H456" s="55" t="s">
        <v>5</v>
      </c>
      <c r="I456" s="209" t="s">
        <v>6</v>
      </c>
      <c r="J456" s="10" t="s">
        <v>80</v>
      </c>
      <c r="K456" s="210" t="s">
        <v>7</v>
      </c>
      <c r="L456" s="208" t="s">
        <v>8</v>
      </c>
      <c r="M456" s="208" t="s">
        <v>9</v>
      </c>
      <c r="N456" s="211" t="s">
        <v>10</v>
      </c>
    </row>
    <row r="457" spans="1:14" ht="60" x14ac:dyDescent="0.2">
      <c r="A457" s="274">
        <v>1</v>
      </c>
      <c r="B457" s="233" t="s">
        <v>288</v>
      </c>
      <c r="C457" s="233" t="s">
        <v>287</v>
      </c>
      <c r="D457" s="642"/>
      <c r="E457" s="460">
        <v>2.6568000000000001</v>
      </c>
      <c r="F457" s="460" t="s">
        <v>16</v>
      </c>
      <c r="G457" s="220">
        <v>1000</v>
      </c>
      <c r="H457" s="329"/>
      <c r="I457" s="599"/>
      <c r="J457" s="12">
        <f t="shared" ref="J457:J458" si="165">H457*I457+H457</f>
        <v>0</v>
      </c>
      <c r="K457" s="11">
        <f t="shared" ref="K457:K458" si="166">G457*H457</f>
        <v>0</v>
      </c>
      <c r="L457" s="12">
        <f t="shared" ref="L457:L458" si="167">M457-K457</f>
        <v>0</v>
      </c>
      <c r="M457" s="183">
        <f t="shared" ref="M457:M458" si="168">G457*J457</f>
        <v>0</v>
      </c>
      <c r="N457" s="459" t="s">
        <v>139</v>
      </c>
    </row>
    <row r="458" spans="1:14" ht="60" x14ac:dyDescent="0.2">
      <c r="A458" s="274">
        <v>2</v>
      </c>
      <c r="B458" s="233" t="s">
        <v>289</v>
      </c>
      <c r="C458" s="233" t="s">
        <v>287</v>
      </c>
      <c r="D458" s="642"/>
      <c r="E458" s="460">
        <v>3.1103999999999998</v>
      </c>
      <c r="F458" s="460" t="s">
        <v>12</v>
      </c>
      <c r="G458" s="220">
        <v>1000</v>
      </c>
      <c r="H458" s="329"/>
      <c r="I458" s="599"/>
      <c r="J458" s="12">
        <f t="shared" si="165"/>
        <v>0</v>
      </c>
      <c r="K458" s="11">
        <f t="shared" si="166"/>
        <v>0</v>
      </c>
      <c r="L458" s="12">
        <f t="shared" si="167"/>
        <v>0</v>
      </c>
      <c r="M458" s="183">
        <f t="shared" si="168"/>
        <v>0</v>
      </c>
      <c r="N458" s="459" t="s">
        <v>139</v>
      </c>
    </row>
    <row r="459" spans="1:14" x14ac:dyDescent="0.2">
      <c r="A459" s="9"/>
      <c r="B459" s="404"/>
      <c r="C459" s="404"/>
      <c r="D459" s="404"/>
      <c r="E459" s="404"/>
      <c r="F459" s="427"/>
      <c r="G459" s="428"/>
      <c r="H459" s="675" t="s">
        <v>15</v>
      </c>
      <c r="I459" s="621"/>
      <c r="J459" s="429"/>
      <c r="K459" s="579">
        <f>SUM(K457:K458)</f>
        <v>0</v>
      </c>
      <c r="L459" s="580">
        <f>SUM(L457:L458)</f>
        <v>0</v>
      </c>
      <c r="M459" s="580">
        <f>SUM(M457:M458)</f>
        <v>0</v>
      </c>
      <c r="N459" s="350"/>
    </row>
    <row r="460" spans="1:14" x14ac:dyDescent="0.2">
      <c r="A460" s="9"/>
      <c r="B460" s="404"/>
      <c r="C460" s="404"/>
      <c r="D460" s="404"/>
      <c r="E460" s="404"/>
      <c r="F460" s="427"/>
      <c r="G460" s="428"/>
      <c r="H460" s="76"/>
      <c r="I460" s="229"/>
      <c r="J460" s="229"/>
      <c r="K460" s="625"/>
      <c r="L460" s="192"/>
      <c r="M460" s="192"/>
      <c r="N460" s="433"/>
    </row>
    <row r="461" spans="1:14" x14ac:dyDescent="0.2">
      <c r="A461" s="52"/>
      <c r="B461" s="572" t="s">
        <v>406</v>
      </c>
      <c r="C461" s="572"/>
      <c r="D461" s="24"/>
      <c r="E461" s="24"/>
      <c r="F461" s="92"/>
      <c r="G461" s="93"/>
      <c r="H461" s="119"/>
      <c r="I461" s="50"/>
      <c r="J461" s="152"/>
      <c r="K461" s="85"/>
      <c r="L461" s="86"/>
      <c r="M461" s="192"/>
      <c r="N461" s="353"/>
    </row>
    <row r="462" spans="1:14" ht="36" x14ac:dyDescent="0.2">
      <c r="A462" s="171" t="s">
        <v>0</v>
      </c>
      <c r="B462" s="171" t="s">
        <v>1</v>
      </c>
      <c r="C462" s="171" t="s">
        <v>128</v>
      </c>
      <c r="D462" s="206" t="s">
        <v>2</v>
      </c>
      <c r="E462" s="22" t="s">
        <v>127</v>
      </c>
      <c r="F462" s="171" t="s">
        <v>3</v>
      </c>
      <c r="G462" s="207" t="s">
        <v>4</v>
      </c>
      <c r="H462" s="55" t="s">
        <v>5</v>
      </c>
      <c r="I462" s="209" t="s">
        <v>6</v>
      </c>
      <c r="J462" s="10" t="s">
        <v>80</v>
      </c>
      <c r="K462" s="210" t="s">
        <v>7</v>
      </c>
      <c r="L462" s="208" t="s">
        <v>8</v>
      </c>
      <c r="M462" s="208" t="s">
        <v>9</v>
      </c>
      <c r="N462" s="211" t="s">
        <v>10</v>
      </c>
    </row>
    <row r="463" spans="1:14" ht="168" x14ac:dyDescent="0.2">
      <c r="A463" s="274">
        <v>1</v>
      </c>
      <c r="B463" s="233" t="s">
        <v>409</v>
      </c>
      <c r="C463" s="710" t="s">
        <v>412</v>
      </c>
      <c r="D463" s="650"/>
      <c r="E463" s="622"/>
      <c r="F463" s="622" t="s">
        <v>16</v>
      </c>
      <c r="G463" s="220">
        <v>7000</v>
      </c>
      <c r="H463" s="329"/>
      <c r="I463" s="599"/>
      <c r="J463" s="12">
        <f t="shared" ref="J463" si="169">H463*I463+H463</f>
        <v>0</v>
      </c>
      <c r="K463" s="11">
        <f t="shared" ref="K463" si="170">G463*H463</f>
        <v>0</v>
      </c>
      <c r="L463" s="12">
        <f t="shared" ref="L463" si="171">M463-K463</f>
        <v>0</v>
      </c>
      <c r="M463" s="183">
        <f t="shared" ref="M463" si="172">G463*J463</f>
        <v>0</v>
      </c>
      <c r="N463" s="623" t="s">
        <v>139</v>
      </c>
    </row>
    <row r="464" spans="1:14" ht="24" x14ac:dyDescent="0.2">
      <c r="A464" s="274">
        <v>2</v>
      </c>
      <c r="B464" s="233" t="s">
        <v>410</v>
      </c>
      <c r="C464" s="711"/>
      <c r="D464" s="650"/>
      <c r="E464" s="622"/>
      <c r="F464" s="622" t="s">
        <v>16</v>
      </c>
      <c r="G464" s="220">
        <v>7000</v>
      </c>
      <c r="H464" s="329"/>
      <c r="I464" s="599"/>
      <c r="J464" s="12">
        <f t="shared" ref="J464:J465" si="173">H464*I464+H464</f>
        <v>0</v>
      </c>
      <c r="K464" s="11">
        <f t="shared" ref="K464:K465" si="174">G464*H464</f>
        <v>0</v>
      </c>
      <c r="L464" s="12">
        <f t="shared" ref="L464:L465" si="175">M464-K464</f>
        <v>0</v>
      </c>
      <c r="M464" s="183">
        <f t="shared" ref="M464:M465" si="176">G464*J464</f>
        <v>0</v>
      </c>
      <c r="N464" s="623" t="s">
        <v>139</v>
      </c>
    </row>
    <row r="465" spans="1:14" ht="24" x14ac:dyDescent="0.2">
      <c r="A465" s="274">
        <v>3</v>
      </c>
      <c r="B465" s="233" t="s">
        <v>411</v>
      </c>
      <c r="C465" s="712"/>
      <c r="D465" s="650"/>
      <c r="E465" s="622"/>
      <c r="F465" s="622" t="s">
        <v>16</v>
      </c>
      <c r="G465" s="220">
        <v>1500</v>
      </c>
      <c r="H465" s="329"/>
      <c r="I465" s="599"/>
      <c r="J465" s="12">
        <f t="shared" si="173"/>
        <v>0</v>
      </c>
      <c r="K465" s="11">
        <f t="shared" si="174"/>
        <v>0</v>
      </c>
      <c r="L465" s="12">
        <f t="shared" si="175"/>
        <v>0</v>
      </c>
      <c r="M465" s="183">
        <f t="shared" si="176"/>
        <v>0</v>
      </c>
      <c r="N465" s="623" t="s">
        <v>139</v>
      </c>
    </row>
    <row r="466" spans="1:14" ht="180" x14ac:dyDescent="0.2">
      <c r="A466" s="274">
        <v>4</v>
      </c>
      <c r="B466" s="233" t="s">
        <v>344</v>
      </c>
      <c r="C466" s="622"/>
      <c r="D466" s="650"/>
      <c r="E466" s="622"/>
      <c r="F466" s="622" t="s">
        <v>16</v>
      </c>
      <c r="G466" s="220">
        <v>50</v>
      </c>
      <c r="H466" s="681"/>
      <c r="I466" s="626"/>
      <c r="J466" s="12">
        <f t="shared" ref="J466" si="177">H466*I466+H466</f>
        <v>0</v>
      </c>
      <c r="K466" s="11">
        <f t="shared" ref="K466" si="178">G466*H466</f>
        <v>0</v>
      </c>
      <c r="L466" s="12">
        <f t="shared" ref="L466" si="179">M466-K466</f>
        <v>0</v>
      </c>
      <c r="M466" s="183">
        <f t="shared" ref="M466" si="180">G466*J466</f>
        <v>0</v>
      </c>
      <c r="N466" s="623"/>
    </row>
    <row r="467" spans="1:14" x14ac:dyDescent="0.2">
      <c r="A467" s="9"/>
      <c r="B467" s="404"/>
      <c r="C467" s="404"/>
      <c r="D467" s="404"/>
      <c r="E467" s="404"/>
      <c r="F467" s="427"/>
      <c r="G467" s="428"/>
      <c r="H467" s="675" t="s">
        <v>15</v>
      </c>
      <c r="I467" s="621"/>
      <c r="J467" s="429"/>
      <c r="K467" s="579">
        <f>SUM(K463:K466)</f>
        <v>0</v>
      </c>
      <c r="L467" s="580">
        <f>SUM(L463:L466)</f>
        <v>0</v>
      </c>
      <c r="M467" s="580">
        <f>SUM(M463:M466)</f>
        <v>0</v>
      </c>
      <c r="N467" s="350"/>
    </row>
    <row r="468" spans="1:14" x14ac:dyDescent="0.2">
      <c r="A468" s="9"/>
      <c r="B468" s="404"/>
      <c r="C468" s="404"/>
      <c r="D468" s="404"/>
      <c r="E468" s="404"/>
      <c r="F468" s="427"/>
      <c r="G468" s="428"/>
      <c r="H468" s="122"/>
      <c r="I468" s="229"/>
      <c r="J468" s="229"/>
      <c r="K468" s="625"/>
      <c r="L468" s="192"/>
      <c r="M468" s="192"/>
      <c r="N468" s="433"/>
    </row>
    <row r="469" spans="1:14" x14ac:dyDescent="0.2">
      <c r="A469" s="52"/>
      <c r="B469" s="572" t="s">
        <v>407</v>
      </c>
      <c r="C469" s="572"/>
      <c r="D469" s="24"/>
      <c r="E469" s="24"/>
      <c r="F469" s="92"/>
      <c r="G469" s="93"/>
      <c r="H469" s="119"/>
      <c r="I469" s="50"/>
      <c r="J469" s="152"/>
      <c r="K469" s="85"/>
      <c r="L469" s="86"/>
      <c r="M469" s="192"/>
      <c r="N469" s="353"/>
    </row>
    <row r="470" spans="1:14" ht="36" x14ac:dyDescent="0.2">
      <c r="A470" s="171" t="s">
        <v>0</v>
      </c>
      <c r="B470" s="171" t="s">
        <v>1</v>
      </c>
      <c r="C470" s="171" t="s">
        <v>128</v>
      </c>
      <c r="D470" s="206" t="s">
        <v>2</v>
      </c>
      <c r="E470" s="22" t="s">
        <v>127</v>
      </c>
      <c r="F470" s="171" t="s">
        <v>3</v>
      </c>
      <c r="G470" s="207" t="s">
        <v>4</v>
      </c>
      <c r="H470" s="55" t="s">
        <v>5</v>
      </c>
      <c r="I470" s="209" t="s">
        <v>6</v>
      </c>
      <c r="J470" s="10" t="s">
        <v>80</v>
      </c>
      <c r="K470" s="210" t="s">
        <v>7</v>
      </c>
      <c r="L470" s="208" t="s">
        <v>8</v>
      </c>
      <c r="M470" s="208" t="s">
        <v>9</v>
      </c>
      <c r="N470" s="211" t="s">
        <v>10</v>
      </c>
    </row>
    <row r="471" spans="1:14" ht="156" x14ac:dyDescent="0.2">
      <c r="A471" s="274">
        <v>1</v>
      </c>
      <c r="B471" s="233" t="s">
        <v>342</v>
      </c>
      <c r="C471" s="233" t="s">
        <v>343</v>
      </c>
      <c r="D471" s="650"/>
      <c r="E471" s="622"/>
      <c r="F471" s="622" t="s">
        <v>16</v>
      </c>
      <c r="G471" s="220">
        <v>20</v>
      </c>
      <c r="H471" s="329"/>
      <c r="I471" s="599"/>
      <c r="J471" s="12">
        <f t="shared" ref="J471" si="181">H471*I471+H471</f>
        <v>0</v>
      </c>
      <c r="K471" s="11">
        <f t="shared" ref="K471" si="182">G471*H471</f>
        <v>0</v>
      </c>
      <c r="L471" s="12">
        <f t="shared" ref="L471" si="183">M471-K471</f>
        <v>0</v>
      </c>
      <c r="M471" s="183">
        <f t="shared" ref="M471" si="184">G471*J471</f>
        <v>0</v>
      </c>
      <c r="N471" s="623" t="s">
        <v>139</v>
      </c>
    </row>
    <row r="472" spans="1:14" x14ac:dyDescent="0.2">
      <c r="A472" s="9"/>
      <c r="B472" s="404"/>
      <c r="C472" s="404"/>
      <c r="D472" s="404"/>
      <c r="E472" s="404"/>
      <c r="F472" s="427"/>
      <c r="G472" s="428"/>
      <c r="H472" s="675" t="s">
        <v>15</v>
      </c>
      <c r="I472" s="621"/>
      <c r="J472" s="429"/>
      <c r="K472" s="579">
        <f>SUM(K471:K471)</f>
        <v>0</v>
      </c>
      <c r="L472" s="580">
        <f>SUM(L471:L471)</f>
        <v>0</v>
      </c>
      <c r="M472" s="580">
        <f>SUM(M471:M471)</f>
        <v>0</v>
      </c>
      <c r="N472" s="350"/>
    </row>
    <row r="473" spans="1:14" x14ac:dyDescent="0.2">
      <c r="A473" s="9"/>
      <c r="B473" s="404"/>
      <c r="C473" s="404"/>
      <c r="D473" s="404"/>
      <c r="E473" s="404"/>
      <c r="F473" s="427"/>
      <c r="G473" s="428"/>
      <c r="H473" s="76"/>
      <c r="I473" s="229"/>
      <c r="J473" s="229"/>
      <c r="K473" s="625"/>
      <c r="L473" s="192"/>
      <c r="M473" s="192"/>
      <c r="N473" s="433"/>
    </row>
    <row r="474" spans="1:14" x14ac:dyDescent="0.2">
      <c r="A474" s="52"/>
      <c r="B474" s="572" t="s">
        <v>408</v>
      </c>
      <c r="C474" s="572"/>
      <c r="D474" s="24"/>
      <c r="E474" s="24"/>
      <c r="F474" s="92"/>
      <c r="G474" s="93"/>
      <c r="H474" s="54"/>
      <c r="I474" s="50"/>
      <c r="J474" s="152"/>
      <c r="K474" s="85"/>
      <c r="L474" s="86"/>
      <c r="M474" s="192"/>
      <c r="N474" s="353"/>
    </row>
    <row r="475" spans="1:14" ht="36" x14ac:dyDescent="0.2">
      <c r="A475" s="171" t="s">
        <v>0</v>
      </c>
      <c r="B475" s="171" t="s">
        <v>1</v>
      </c>
      <c r="C475" s="171" t="s">
        <v>128</v>
      </c>
      <c r="D475" s="206" t="s">
        <v>2</v>
      </c>
      <c r="E475" s="22" t="s">
        <v>127</v>
      </c>
      <c r="F475" s="171" t="s">
        <v>3</v>
      </c>
      <c r="G475" s="207" t="s">
        <v>4</v>
      </c>
      <c r="H475" s="55" t="s">
        <v>5</v>
      </c>
      <c r="I475" s="209" t="s">
        <v>6</v>
      </c>
      <c r="J475" s="10" t="s">
        <v>80</v>
      </c>
      <c r="K475" s="210" t="s">
        <v>7</v>
      </c>
      <c r="L475" s="208" t="s">
        <v>8</v>
      </c>
      <c r="M475" s="208" t="s">
        <v>9</v>
      </c>
      <c r="N475" s="211" t="s">
        <v>10</v>
      </c>
    </row>
    <row r="476" spans="1:14" ht="36" x14ac:dyDescent="0.2">
      <c r="A476" s="274">
        <v>1</v>
      </c>
      <c r="B476" s="233" t="s">
        <v>345</v>
      </c>
      <c r="C476" s="233" t="s">
        <v>346</v>
      </c>
      <c r="D476" s="642"/>
      <c r="E476" s="627"/>
      <c r="F476" s="627" t="s">
        <v>16</v>
      </c>
      <c r="G476" s="220">
        <v>1500</v>
      </c>
      <c r="H476" s="329"/>
      <c r="I476" s="599"/>
      <c r="J476" s="12">
        <f t="shared" ref="J476" si="185">H476*I476+H476</f>
        <v>0</v>
      </c>
      <c r="K476" s="11">
        <f t="shared" ref="K476" si="186">G476*H476</f>
        <v>0</v>
      </c>
      <c r="L476" s="12">
        <f t="shared" ref="L476" si="187">M476-K476</f>
        <v>0</v>
      </c>
      <c r="M476" s="183">
        <f t="shared" ref="M476" si="188">G476*J476</f>
        <v>0</v>
      </c>
      <c r="N476" s="628" t="s">
        <v>139</v>
      </c>
    </row>
    <row r="477" spans="1:14" x14ac:dyDescent="0.2">
      <c r="A477" s="9"/>
      <c r="B477" s="404"/>
      <c r="C477" s="404"/>
      <c r="D477" s="404"/>
      <c r="E477" s="404"/>
      <c r="F477" s="427"/>
      <c r="G477" s="428"/>
      <c r="H477" s="675" t="s">
        <v>15</v>
      </c>
      <c r="I477" s="621"/>
      <c r="J477" s="429"/>
      <c r="K477" s="579">
        <f>SUM(K476:K476)</f>
        <v>0</v>
      </c>
      <c r="L477" s="580">
        <f>SUM(L476:L476)</f>
        <v>0</v>
      </c>
      <c r="M477" s="580">
        <f>SUM(M476:M476)</f>
        <v>0</v>
      </c>
      <c r="N477" s="350"/>
    </row>
    <row r="478" spans="1:14" x14ac:dyDescent="0.2">
      <c r="A478" s="9"/>
      <c r="B478" s="404"/>
      <c r="C478" s="404"/>
      <c r="D478" s="404"/>
      <c r="E478" s="404"/>
      <c r="F478" s="427"/>
      <c r="G478" s="428"/>
      <c r="H478" s="76"/>
      <c r="I478" s="229"/>
      <c r="J478" s="229"/>
      <c r="K478" s="625"/>
      <c r="L478" s="192"/>
      <c r="M478" s="192"/>
      <c r="N478" s="433"/>
    </row>
    <row r="479" spans="1:14" x14ac:dyDescent="0.2">
      <c r="A479" s="9"/>
      <c r="B479" s="404"/>
      <c r="C479" s="404"/>
      <c r="D479" s="404"/>
      <c r="E479" s="404"/>
      <c r="F479" s="427"/>
      <c r="G479" s="428"/>
      <c r="H479" s="76"/>
      <c r="I479" s="229"/>
      <c r="J479" s="229"/>
      <c r="K479" s="625"/>
      <c r="L479" s="192"/>
      <c r="M479" s="192"/>
      <c r="N479" s="433"/>
    </row>
    <row r="480" spans="1:14" x14ac:dyDescent="0.2">
      <c r="A480" s="52"/>
      <c r="B480" s="572" t="s">
        <v>427</v>
      </c>
      <c r="C480" s="572"/>
      <c r="D480" s="24"/>
      <c r="E480" s="24"/>
      <c r="F480" s="92"/>
      <c r="G480" s="93"/>
      <c r="H480" s="54"/>
      <c r="I480" s="50"/>
      <c r="J480" s="152"/>
      <c r="K480" s="85"/>
      <c r="L480" s="86"/>
      <c r="M480" s="192"/>
      <c r="N480" s="353"/>
    </row>
    <row r="481" spans="1:14" ht="36" x14ac:dyDescent="0.2">
      <c r="A481" s="171" t="s">
        <v>0</v>
      </c>
      <c r="B481" s="171" t="s">
        <v>1</v>
      </c>
      <c r="C481" s="171" t="s">
        <v>128</v>
      </c>
      <c r="D481" s="206" t="s">
        <v>2</v>
      </c>
      <c r="E481" s="22" t="s">
        <v>127</v>
      </c>
      <c r="F481" s="171" t="s">
        <v>3</v>
      </c>
      <c r="G481" s="207" t="s">
        <v>4</v>
      </c>
      <c r="H481" s="55" t="s">
        <v>5</v>
      </c>
      <c r="I481" s="209" t="s">
        <v>6</v>
      </c>
      <c r="J481" s="10" t="s">
        <v>80</v>
      </c>
      <c r="K481" s="210" t="s">
        <v>7</v>
      </c>
      <c r="L481" s="208" t="s">
        <v>8</v>
      </c>
      <c r="M481" s="208" t="s">
        <v>9</v>
      </c>
      <c r="N481" s="211" t="s">
        <v>10</v>
      </c>
    </row>
    <row r="482" spans="1:14" ht="72" x14ac:dyDescent="0.2">
      <c r="A482" s="274">
        <v>1</v>
      </c>
      <c r="B482" s="233" t="s">
        <v>358</v>
      </c>
      <c r="C482" s="233" t="s">
        <v>357</v>
      </c>
      <c r="D482" s="650"/>
      <c r="E482" s="632"/>
      <c r="F482" s="632" t="s">
        <v>16</v>
      </c>
      <c r="G482" s="220">
        <v>10</v>
      </c>
      <c r="H482" s="329"/>
      <c r="I482" s="599"/>
      <c r="J482" s="12">
        <f t="shared" ref="J482" si="189">H482*I482+H482</f>
        <v>0</v>
      </c>
      <c r="K482" s="11">
        <f t="shared" ref="K482" si="190">G482*H482</f>
        <v>0</v>
      </c>
      <c r="L482" s="12">
        <f t="shared" ref="L482" si="191">M482-K482</f>
        <v>0</v>
      </c>
      <c r="M482" s="183">
        <f t="shared" ref="M482" si="192">G482*J482</f>
        <v>0</v>
      </c>
      <c r="N482" s="633" t="s">
        <v>214</v>
      </c>
    </row>
    <row r="483" spans="1:14" x14ac:dyDescent="0.2">
      <c r="A483" s="9"/>
      <c r="B483" s="404"/>
      <c r="C483" s="404"/>
      <c r="D483" s="404"/>
      <c r="E483" s="404"/>
      <c r="F483" s="427"/>
      <c r="G483" s="428"/>
      <c r="H483" s="675" t="s">
        <v>15</v>
      </c>
      <c r="I483" s="621"/>
      <c r="J483" s="429"/>
      <c r="K483" s="579">
        <f>SUM(K482:K482)</f>
        <v>0</v>
      </c>
      <c r="L483" s="580">
        <f>SUM(L482:L482)</f>
        <v>0</v>
      </c>
      <c r="M483" s="580">
        <f>SUM(M482:M482)</f>
        <v>0</v>
      </c>
      <c r="N483" s="350"/>
    </row>
    <row r="484" spans="1:14" x14ac:dyDescent="0.2">
      <c r="A484" s="9"/>
      <c r="B484" s="404"/>
      <c r="C484" s="404"/>
      <c r="D484" s="404"/>
      <c r="E484" s="404"/>
      <c r="F484" s="427"/>
      <c r="G484" s="428"/>
      <c r="H484" s="76"/>
      <c r="I484" s="229"/>
      <c r="J484" s="229"/>
      <c r="K484" s="625"/>
      <c r="L484" s="192"/>
      <c r="M484" s="192"/>
      <c r="N484" s="433"/>
    </row>
    <row r="485" spans="1:14" x14ac:dyDescent="0.2">
      <c r="A485" s="52"/>
      <c r="B485" s="572" t="s">
        <v>432</v>
      </c>
      <c r="C485" s="572"/>
      <c r="D485" s="24"/>
      <c r="E485" s="24"/>
      <c r="F485" s="92"/>
      <c r="G485" s="93"/>
      <c r="H485" s="119"/>
      <c r="I485" s="50"/>
      <c r="J485" s="152"/>
      <c r="K485" s="85"/>
      <c r="L485" s="86"/>
      <c r="M485" s="192"/>
      <c r="N485" s="353"/>
    </row>
    <row r="486" spans="1:14" ht="36" x14ac:dyDescent="0.2">
      <c r="A486" s="171" t="s">
        <v>0</v>
      </c>
      <c r="B486" s="171" t="s">
        <v>1</v>
      </c>
      <c r="C486" s="171" t="s">
        <v>128</v>
      </c>
      <c r="D486" s="206" t="s">
        <v>2</v>
      </c>
      <c r="E486" s="22" t="s">
        <v>127</v>
      </c>
      <c r="F486" s="171" t="s">
        <v>3</v>
      </c>
      <c r="G486" s="207" t="s">
        <v>4</v>
      </c>
      <c r="H486" s="55" t="s">
        <v>5</v>
      </c>
      <c r="I486" s="209" t="s">
        <v>6</v>
      </c>
      <c r="J486" s="10" t="s">
        <v>80</v>
      </c>
      <c r="K486" s="210" t="s">
        <v>7</v>
      </c>
      <c r="L486" s="208" t="s">
        <v>8</v>
      </c>
      <c r="M486" s="208" t="s">
        <v>9</v>
      </c>
      <c r="N486" s="211" t="s">
        <v>10</v>
      </c>
    </row>
    <row r="487" spans="1:14" ht="207" customHeight="1" x14ac:dyDescent="0.2">
      <c r="A487" s="274">
        <v>1</v>
      </c>
      <c r="B487" s="233" t="s">
        <v>435</v>
      </c>
      <c r="C487" s="233" t="s">
        <v>433</v>
      </c>
      <c r="D487" s="274"/>
      <c r="E487" s="274"/>
      <c r="F487" s="274" t="s">
        <v>16</v>
      </c>
      <c r="G487" s="274">
        <v>2000</v>
      </c>
      <c r="H487" s="274"/>
      <c r="I487" s="599"/>
      <c r="J487" s="12">
        <f t="shared" ref="J487" si="193">H487*I487+H487</f>
        <v>0</v>
      </c>
      <c r="K487" s="11">
        <f t="shared" ref="K487" si="194">G487*H487</f>
        <v>0</v>
      </c>
      <c r="L487" s="12">
        <f t="shared" ref="L487" si="195">M487-K487</f>
        <v>0</v>
      </c>
      <c r="M487" s="183">
        <f t="shared" ref="M487" si="196">G487*J487</f>
        <v>0</v>
      </c>
      <c r="N487" s="233" t="s">
        <v>434</v>
      </c>
    </row>
    <row r="488" spans="1:14" x14ac:dyDescent="0.2">
      <c r="A488" s="9"/>
      <c r="B488" s="404"/>
      <c r="C488" s="404"/>
      <c r="D488" s="404"/>
      <c r="E488" s="404"/>
      <c r="F488" s="427"/>
      <c r="G488" s="428"/>
      <c r="H488" s="675" t="s">
        <v>15</v>
      </c>
      <c r="I488" s="621"/>
      <c r="J488" s="429"/>
      <c r="K488" s="579">
        <f>SUM(K487:K487)</f>
        <v>0</v>
      </c>
      <c r="L488" s="580">
        <f>SUM(L487:L487)</f>
        <v>0</v>
      </c>
      <c r="M488" s="580">
        <f>SUM(M487:M487)</f>
        <v>0</v>
      </c>
      <c r="N488" s="350"/>
    </row>
    <row r="489" spans="1:14" x14ac:dyDescent="0.2">
      <c r="A489" s="9"/>
      <c r="B489" s="56" t="s">
        <v>65</v>
      </c>
      <c r="C489" s="404"/>
      <c r="D489" s="404" t="s">
        <v>347</v>
      </c>
      <c r="E489" s="404"/>
      <c r="F489" s="427"/>
      <c r="G489" s="428"/>
      <c r="H489" s="122"/>
      <c r="I489" s="229"/>
      <c r="J489" s="229"/>
      <c r="K489" s="431"/>
      <c r="L489" s="432"/>
      <c r="M489" s="192"/>
      <c r="N489" s="433"/>
    </row>
    <row r="490" spans="1:14" ht="48" x14ac:dyDescent="0.2">
      <c r="A490" s="26"/>
      <c r="B490" s="180" t="s">
        <v>67</v>
      </c>
      <c r="C490" s="48"/>
      <c r="D490" s="26"/>
      <c r="E490" s="26"/>
      <c r="F490" s="26"/>
      <c r="G490" s="30"/>
      <c r="H490" s="695" t="s">
        <v>66</v>
      </c>
      <c r="I490" s="45"/>
      <c r="J490" s="151"/>
      <c r="K490" s="154">
        <f>K483+K477+K472+K467+K459+K452+K446+K441+K436+K428+K423+K418+K407+K398+K390+K384+K377+K372+K366+K361+K356+K346+K339+K331+K326+K315+K310+K292+K285+K276+K268+K243+K232+K202+K197+K186+K179+K169+K159+K141+K118+K111+K101+K93+K87+K80+K75+K67+K54+K48+K35+K28+K16+K10</f>
        <v>0</v>
      </c>
      <c r="L490" s="155">
        <f>M490-K490</f>
        <v>0</v>
      </c>
      <c r="M490" s="194">
        <f>M483+M477+M472+M467+M459+M452+M446+M441+M436+M428+M423+M418+M407+M398+M390+M384+M377+M372+M366+M361+M356+M346+M339+M331+M326+M315+M310+M292+M285+M276+M268+M243+M232+M202+M197+M186+M179+M169+M159+M141+M118+M111+M101+M93+M87+M80+M75+M67+M54+M48+M35+M28+M16+M10</f>
        <v>0</v>
      </c>
      <c r="N490" s="353"/>
    </row>
    <row r="491" spans="1:14" x14ac:dyDescent="0.2">
      <c r="B491" s="56"/>
      <c r="C491" s="56"/>
      <c r="H491" s="163"/>
      <c r="I491" s="47"/>
      <c r="J491" s="46"/>
      <c r="K491" s="46"/>
      <c r="L491" s="46"/>
      <c r="M491" s="195"/>
    </row>
    <row r="492" spans="1:14" x14ac:dyDescent="0.2">
      <c r="B492" s="180"/>
      <c r="C492" s="180"/>
      <c r="H492" s="163" t="s">
        <v>68</v>
      </c>
      <c r="I492" s="47"/>
      <c r="J492" s="46"/>
      <c r="K492" s="46">
        <f>K490/4.3117</f>
        <v>0</v>
      </c>
      <c r="L492" s="3"/>
    </row>
    <row r="493" spans="1:14" x14ac:dyDescent="0.2">
      <c r="H493" s="163"/>
      <c r="I493" s="47"/>
      <c r="J493" s="46"/>
      <c r="K493" s="46"/>
      <c r="L493" s="3"/>
    </row>
    <row r="494" spans="1:14" x14ac:dyDescent="0.2">
      <c r="H494" s="163"/>
      <c r="K494" s="3"/>
      <c r="L494" s="3"/>
    </row>
    <row r="495" spans="1:14" x14ac:dyDescent="0.2">
      <c r="H495" s="163"/>
      <c r="K495" s="3"/>
      <c r="L495" s="3"/>
    </row>
    <row r="496" spans="1:14" x14ac:dyDescent="0.2">
      <c r="G496" s="1"/>
      <c r="H496" s="662"/>
      <c r="J496" s="1"/>
      <c r="K496" s="1"/>
      <c r="L496" s="1"/>
      <c r="N496" s="358"/>
    </row>
    <row r="497" spans="7:14" x14ac:dyDescent="0.2">
      <c r="G497" s="1"/>
      <c r="H497" s="662"/>
      <c r="J497" s="1"/>
      <c r="K497" s="1"/>
      <c r="L497" s="1"/>
      <c r="N497" s="358"/>
    </row>
    <row r="498" spans="7:14" x14ac:dyDescent="0.2">
      <c r="G498" s="1"/>
      <c r="H498" s="662"/>
      <c r="J498" s="1"/>
      <c r="K498" s="1"/>
      <c r="L498" s="1"/>
      <c r="N498" s="358"/>
    </row>
    <row r="499" spans="7:14" x14ac:dyDescent="0.2">
      <c r="G499" s="1"/>
      <c r="H499" s="662"/>
      <c r="J499" s="1"/>
      <c r="K499" s="1"/>
      <c r="L499" s="1"/>
      <c r="N499" s="358"/>
    </row>
    <row r="500" spans="7:14" x14ac:dyDescent="0.2">
      <c r="G500" s="1"/>
      <c r="H500" s="662"/>
      <c r="J500" s="1"/>
      <c r="K500" s="1"/>
      <c r="L500" s="1"/>
      <c r="N500" s="358"/>
    </row>
    <row r="501" spans="7:14" x14ac:dyDescent="0.2">
      <c r="G501" s="1"/>
      <c r="H501" s="662"/>
      <c r="J501" s="1"/>
      <c r="K501" s="1"/>
      <c r="L501" s="1"/>
      <c r="N501" s="358"/>
    </row>
    <row r="502" spans="7:14" x14ac:dyDescent="0.2">
      <c r="G502" s="1"/>
      <c r="H502" s="662"/>
      <c r="J502" s="1"/>
      <c r="K502" s="1"/>
      <c r="L502" s="1"/>
      <c r="N502" s="358"/>
    </row>
    <row r="503" spans="7:14" x14ac:dyDescent="0.2">
      <c r="G503" s="1"/>
      <c r="H503" s="662"/>
      <c r="J503" s="1"/>
      <c r="K503" s="1"/>
      <c r="L503" s="1"/>
      <c r="N503" s="358"/>
    </row>
  </sheetData>
  <mergeCells count="22">
    <mergeCell ref="N370:N371"/>
    <mergeCell ref="C84:C86"/>
    <mergeCell ref="C41:C45"/>
    <mergeCell ref="C128:C135"/>
    <mergeCell ref="C352:C355"/>
    <mergeCell ref="C147:C150"/>
    <mergeCell ref="C463:C465"/>
    <mergeCell ref="C155:C158"/>
    <mergeCell ref="C163:C164"/>
    <mergeCell ref="C191:C196"/>
    <mergeCell ref="N296:N309"/>
    <mergeCell ref="N290:N291"/>
    <mergeCell ref="N280:N281"/>
    <mergeCell ref="C206:C214"/>
    <mergeCell ref="N272:N275"/>
    <mergeCell ref="N253:N259"/>
    <mergeCell ref="N247:N252"/>
    <mergeCell ref="N209:N213"/>
    <mergeCell ref="N450:N451"/>
    <mergeCell ref="N353:N355"/>
    <mergeCell ref="N381:N383"/>
    <mergeCell ref="N411:N417"/>
  </mergeCells>
  <pageMargins left="0.44" right="0.43" top="0.39370078740157483" bottom="0.39370078740157483" header="0" footer="0.51181102362204722"/>
  <pageSetup paperSize="9" scale="55" orientation="landscape" r:id="rId1"/>
  <headerFooter alignWithMargins="0">
    <oddHeader>&amp;C&amp;P</oddHeader>
  </headerFooter>
  <rowBreaks count="16" manualBreakCount="16">
    <brk id="28" max="13" man="1"/>
    <brk id="54" max="13" man="1"/>
    <brk id="101" max="13" man="1"/>
    <brk id="118" max="13" man="1"/>
    <brk id="179" max="13" man="1"/>
    <brk id="186" max="13" man="1"/>
    <brk id="197" max="13" man="1"/>
    <brk id="240" max="13" man="1"/>
    <brk id="276" max="13" man="1"/>
    <brk id="292" max="13" man="1"/>
    <brk id="310" max="13" man="1"/>
    <brk id="326" max="13" man="1"/>
    <brk id="348" max="13" man="1"/>
    <brk id="377" max="13" man="1"/>
    <brk id="408" max="13" man="1"/>
    <brk id="429"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2019-03-11T09:43:23Z</cp:lastPrinted>
  <dcterms:created xsi:type="dcterms:W3CDTF">2014-01-27T14:03:12Z</dcterms:created>
  <dcterms:modified xsi:type="dcterms:W3CDTF">2019-03-11T10:55:09Z</dcterms:modified>
</cp:coreProperties>
</file>