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Arkusz1!$H$1:$H$132</definedName>
    <definedName name="_xlnm.Print_Area" localSheetId="0">Arkusz1!$A$1:$N$126</definedName>
  </definedNames>
  <calcPr calcId="145621" iterateDelta="1E-4"/>
</workbook>
</file>

<file path=xl/calcChain.xml><?xml version="1.0" encoding="utf-8"?>
<calcChain xmlns="http://schemas.openxmlformats.org/spreadsheetml/2006/main">
  <c r="K121" i="1" l="1"/>
  <c r="K122" i="1" s="1"/>
  <c r="K124" i="1" s="1"/>
  <c r="J121" i="1"/>
  <c r="M121" i="1" s="1"/>
  <c r="M122" i="1" l="1"/>
  <c r="M124" i="1" s="1"/>
  <c r="L121" i="1"/>
  <c r="L122" i="1" s="1"/>
  <c r="K21" i="1"/>
  <c r="K22" i="1" s="1"/>
  <c r="J21" i="1"/>
  <c r="M21" i="1" s="1"/>
  <c r="L21" i="1" l="1"/>
  <c r="L22" i="1" s="1"/>
  <c r="M22" i="1"/>
  <c r="K117" i="1"/>
  <c r="J117" i="1"/>
  <c r="M117" i="1" s="1"/>
  <c r="K116" i="1"/>
  <c r="K118" i="1" s="1"/>
  <c r="J116" i="1"/>
  <c r="M116" i="1" s="1"/>
  <c r="K111" i="1"/>
  <c r="K112" i="1" s="1"/>
  <c r="J111" i="1"/>
  <c r="M111" i="1" s="1"/>
  <c r="M112" i="1" s="1"/>
  <c r="K106" i="1"/>
  <c r="K107" i="1" s="1"/>
  <c r="J106" i="1"/>
  <c r="M106" i="1" s="1"/>
  <c r="M107" i="1" s="1"/>
  <c r="L117" i="1" l="1"/>
  <c r="M118" i="1"/>
  <c r="L116" i="1"/>
  <c r="L111" i="1"/>
  <c r="L112" i="1" s="1"/>
  <c r="L106" i="1"/>
  <c r="L107" i="1" s="1"/>
  <c r="L118" i="1" l="1"/>
  <c r="K101" i="1" l="1"/>
  <c r="K102" i="1" s="1"/>
  <c r="J101" i="1"/>
  <c r="M101" i="1" s="1"/>
  <c r="M102" i="1" l="1"/>
  <c r="L101" i="1"/>
  <c r="L102" i="1" s="1"/>
  <c r="K93" i="1"/>
  <c r="J93" i="1"/>
  <c r="M93" i="1" s="1"/>
  <c r="K92" i="1"/>
  <c r="J92" i="1"/>
  <c r="M92" i="1" s="1"/>
  <c r="K91" i="1"/>
  <c r="J91" i="1"/>
  <c r="M91" i="1" s="1"/>
  <c r="K90" i="1"/>
  <c r="J90" i="1"/>
  <c r="M90" i="1" s="1"/>
  <c r="L92" i="1" l="1"/>
  <c r="L93" i="1"/>
  <c r="K94" i="1"/>
  <c r="L91" i="1"/>
  <c r="M94" i="1"/>
  <c r="L90" i="1"/>
  <c r="K85" i="1"/>
  <c r="J85" i="1"/>
  <c r="M85" i="1" s="1"/>
  <c r="K84" i="1"/>
  <c r="J84" i="1"/>
  <c r="M84" i="1" s="1"/>
  <c r="K86" i="1" l="1"/>
  <c r="L94" i="1"/>
  <c r="L85" i="1"/>
  <c r="M86" i="1"/>
  <c r="L84" i="1"/>
  <c r="L86" i="1" l="1"/>
  <c r="K68" i="1"/>
  <c r="K69" i="1" s="1"/>
  <c r="J68" i="1"/>
  <c r="M68" i="1" s="1"/>
  <c r="K63" i="1"/>
  <c r="K64" i="1" s="1"/>
  <c r="J63" i="1"/>
  <c r="M63" i="1" s="1"/>
  <c r="K35" i="1"/>
  <c r="J35" i="1"/>
  <c r="M35" i="1" s="1"/>
  <c r="K34" i="1"/>
  <c r="K36" i="1" s="1"/>
  <c r="J34" i="1"/>
  <c r="M34" i="1" s="1"/>
  <c r="K29" i="1"/>
  <c r="J29" i="1"/>
  <c r="M29" i="1" s="1"/>
  <c r="K28" i="1"/>
  <c r="J28" i="1"/>
  <c r="M28" i="1" s="1"/>
  <c r="K27" i="1"/>
  <c r="J27" i="1"/>
  <c r="M27" i="1" s="1"/>
  <c r="K26" i="1"/>
  <c r="K30" i="1" s="1"/>
  <c r="J26" i="1"/>
  <c r="M26" i="1" s="1"/>
  <c r="K16" i="1"/>
  <c r="J16" i="1"/>
  <c r="M16" i="1" s="1"/>
  <c r="K15" i="1"/>
  <c r="J15" i="1"/>
  <c r="M15" i="1" s="1"/>
  <c r="K14" i="1"/>
  <c r="J14" i="1"/>
  <c r="M14" i="1" s="1"/>
  <c r="L35" i="1" l="1"/>
  <c r="L15" i="1"/>
  <c r="L28" i="1"/>
  <c r="M36" i="1"/>
  <c r="L16" i="1"/>
  <c r="L27" i="1"/>
  <c r="L29" i="1"/>
  <c r="M69" i="1"/>
  <c r="L68" i="1"/>
  <c r="L69" i="1" s="1"/>
  <c r="M64" i="1"/>
  <c r="L63" i="1"/>
  <c r="L64" i="1" s="1"/>
  <c r="L34" i="1"/>
  <c r="M30" i="1"/>
  <c r="L26" i="1"/>
  <c r="K17" i="1"/>
  <c r="M17" i="1"/>
  <c r="L14" i="1"/>
  <c r="L36" i="1" l="1"/>
  <c r="L17" i="1"/>
  <c r="L30" i="1"/>
  <c r="K9" i="1"/>
  <c r="J9" i="1"/>
  <c r="M9" i="1" s="1"/>
  <c r="K8" i="1"/>
  <c r="J8" i="1"/>
  <c r="M8" i="1" s="1"/>
  <c r="K7" i="1"/>
  <c r="J7" i="1"/>
  <c r="M7" i="1" s="1"/>
  <c r="L9" i="1" l="1"/>
  <c r="K10" i="1"/>
  <c r="L8" i="1"/>
  <c r="M10" i="1"/>
  <c r="L7" i="1"/>
  <c r="L10" i="1" l="1"/>
  <c r="K45" i="1"/>
  <c r="J45" i="1"/>
  <c r="M45" i="1" s="1"/>
  <c r="K44" i="1"/>
  <c r="J44" i="1"/>
  <c r="M44" i="1" s="1"/>
  <c r="K43" i="1"/>
  <c r="J43" i="1"/>
  <c r="M43" i="1" s="1"/>
  <c r="K42" i="1"/>
  <c r="J42" i="1"/>
  <c r="M42" i="1" s="1"/>
  <c r="K41" i="1"/>
  <c r="J41" i="1"/>
  <c r="M41" i="1" s="1"/>
  <c r="K40" i="1"/>
  <c r="J40" i="1"/>
  <c r="M40" i="1" s="1"/>
  <c r="K46" i="1" l="1"/>
  <c r="L41" i="1"/>
  <c r="L43" i="1"/>
  <c r="L45" i="1"/>
  <c r="L42" i="1"/>
  <c r="L44" i="1"/>
  <c r="L40" i="1"/>
  <c r="M46" i="1"/>
  <c r="L46" i="1" l="1"/>
  <c r="L51" i="1" l="1"/>
  <c r="K50" i="1"/>
  <c r="K51" i="1" s="1"/>
  <c r="J50" i="1"/>
  <c r="M50" i="1" s="1"/>
  <c r="M51" i="1" s="1"/>
  <c r="K58" i="1" l="1"/>
  <c r="J58" i="1"/>
  <c r="M58" i="1" s="1"/>
  <c r="L58" i="1" s="1"/>
  <c r="K57" i="1"/>
  <c r="J57" i="1"/>
  <c r="M57" i="1" s="1"/>
  <c r="K56" i="1"/>
  <c r="J56" i="1"/>
  <c r="M56" i="1" s="1"/>
  <c r="K55" i="1"/>
  <c r="J55" i="1"/>
  <c r="M55" i="1" s="1"/>
  <c r="K59" i="1" l="1"/>
  <c r="L57" i="1"/>
  <c r="L56" i="1"/>
  <c r="M59" i="1"/>
  <c r="L55" i="1"/>
  <c r="L59" i="1" l="1"/>
  <c r="K79" i="1" l="1"/>
  <c r="K80" i="1" s="1"/>
  <c r="J79" i="1"/>
  <c r="M79" i="1" s="1"/>
  <c r="M80" i="1" l="1"/>
  <c r="L79" i="1"/>
  <c r="L80" i="1" s="1"/>
  <c r="K73" i="1" l="1"/>
  <c r="K74" i="1" s="1"/>
  <c r="J73" i="1"/>
  <c r="M73" i="1" s="1"/>
  <c r="M74" i="1" s="1"/>
  <c r="L73" i="1" l="1"/>
  <c r="L74" i="1" s="1"/>
  <c r="K126" i="1" l="1"/>
  <c r="L124" i="1" l="1"/>
</calcChain>
</file>

<file path=xl/sharedStrings.xml><?xml version="1.0" encoding="utf-8"?>
<sst xmlns="http://schemas.openxmlformats.org/spreadsheetml/2006/main" count="474" uniqueCount="117">
  <si>
    <t>Lp.</t>
  </si>
  <si>
    <t>opis towaru</t>
  </si>
  <si>
    <t>Nr katalogowy  /Nazwa jak na fakturze</t>
  </si>
  <si>
    <t>jm</t>
  </si>
  <si>
    <t>Ilość</t>
  </si>
  <si>
    <t>cena jednostkowa netto</t>
  </si>
  <si>
    <t>VAT %</t>
  </si>
  <si>
    <t>Wartość netto</t>
  </si>
  <si>
    <t>Wartość VAT</t>
  </si>
  <si>
    <t>Wartość brutto</t>
  </si>
  <si>
    <t>Próbki</t>
  </si>
  <si>
    <t>RAZEM</t>
  </si>
  <si>
    <t>szt.</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</si>
  <si>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</si>
  <si>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</si>
  <si>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</si>
  <si>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</si>
  <si>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cena jednostkowa brutto</t>
  </si>
  <si>
    <t>Wielkość opakowania handlowego</t>
  </si>
  <si>
    <t>Kryterium jakościowe</t>
  </si>
  <si>
    <t>1 szt.</t>
  </si>
  <si>
    <t>Na żądanie</t>
  </si>
  <si>
    <t>Majtki higieniczne dla pacjentów dorosłych, jednorazowe, z fizeliny o gramaturze w zakresie od min. 50 g/m² do max. 75 g/m², rozm. 2XL oraz 3XL w kolorze białym lub innym dopuszczonym przez Zamawiającego</t>
  </si>
  <si>
    <t>Gramatura 50 g/m² - 30 pkt.              Gramatura powyżej 50 g/m² - 0 pkt.</t>
  </si>
  <si>
    <t xml:space="preserve">  </t>
  </si>
  <si>
    <t>Długość protezy 80 cm - 30 pkt.             Długość protezy poniżej 80 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</si>
  <si>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</si>
  <si>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</si>
  <si>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szt</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</si>
  <si>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</si>
  <si>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</si>
  <si>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 xml:space="preserve">Maska z osłoną na oczy </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</si>
  <si>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</si>
  <si>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Maska twarzowa, jednorazowa z otwartym mankietem, z drabinką lub bez na masce, umożliwiającą pewny uchwyt, kodowana kolorystycznie, w rozmiarach 3, 4, 5 w zależności od zapotrzebowania Zamawiającego</t>
  </si>
  <si>
    <t>Z drabinką - 30 pkt. Bez drabinki - 0 pkt.</t>
  </si>
  <si>
    <t>Przedłużacz do pomp infuzyjnych do leków światłoczułych (nie przezroczysty), Długość w zakresie 150-200 cm.</t>
  </si>
  <si>
    <t>Długość 200 cm - 30 pkt.          Długość poniżej 200 cm - 0 pkt.</t>
  </si>
  <si>
    <t xml:space="preserve">Przedłużacz do pomp infuzyjnych przezroczysty, długość drenu 150-200cm, opakowanie jednostkowe typu blister - pack </t>
  </si>
  <si>
    <t>Aparat do szybkiego przetaczania płynów</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</si>
  <si>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</si>
  <si>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</si>
  <si>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Długość drenu 150 cm - 30 - pkt.     Poniżej 150 cm i dopuszczony przez Zamawiającego - 0 pkt.</t>
  </si>
  <si>
    <t>5 szt.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</si>
  <si>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</si>
  <si>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Pakiet 1 - Łącznik karbowany</t>
  </si>
  <si>
    <t>1.</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</si>
  <si>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</si>
  <si>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</si>
  <si>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1 szt</t>
  </si>
  <si>
    <t>2.</t>
  </si>
  <si>
    <t>Opaska do mocowania rurek tracheostomijnych, niebieska, dla dorosłych, z możliwością regulacji długości mocowania lub bez.</t>
  </si>
  <si>
    <t>Możliwość regulacji - 30 pkt. Bez możliwości regulacji - 0 pkt.</t>
  </si>
  <si>
    <t>3.</t>
  </si>
  <si>
    <t>Wymiennik ciepła i wilgoci - "sztuczny nos" - do użytku przy oddechu własnym pacjenta w celu redukcji strat ciepła; ma standardowe wyjście 15 F pasujące do złącza  z rurką trecheostomijną pacjenta, wyposażony w port umożliwiający lub nie odsysanie i pobieranie próbek bez odłączenia urządzenia, pozwala na ogrzewanie i nawilżanie gazów</t>
  </si>
  <si>
    <t>Z możliwością odsysania - 30 pkt. Bez możliwości odsysania - 0 pkt.</t>
  </si>
  <si>
    <t xml:space="preserve">Rurka tracheostomijna z ruchomym szyldem, wykonana z termoplastycznego PVC, silikonowana, z mankietem niskociśnieniowym, wysokoobjętosciowym, linia RTG na całej długości rurki; miękkie, przezroczyste skrzydełka szyldu, z prowadnicą lub bez prowadnicy, dwie tasiemki mocujące, balonik kontrolny znakowany rozmiarem rurki, znacznik głębokości wprowadzenia, bez lateksu, bez ftalanów, jałowa, jednorazowego użytku, rozmiar 8.0  lub 9.0 w zależności od potrzeb zamawiającego.
</t>
  </si>
  <si>
    <t>Z prowadnicą - 30 pkt. Bez prowadnicy - 0 pkt.</t>
  </si>
  <si>
    <t xml:space="preserve">Rurka tracheostomijna z ruchomym szyldem, długa, dłuższa część proksymalna i dystalna, ruchomy szyld, wykonana z termoplastycznego PVC, silikonowana, linia RTG na całej długości rurki, prowadnica, miękkie, gładkie przezroczyste skrzydełka szyldu, dwie tasiemki mocujące, balonik kontrolny znakowany rozmiarem rurki, znacznik głębokości wprowadzenia, bez lateksu, bez ftalanów, jałowa, jednorazowego użytku, rozmiar 8.0 lub 9.0 w zależności od potrzeb zamawiającego.
</t>
  </si>
  <si>
    <t xml:space="preserve">Rurka tracheostomijna z odsysaniem znad mankietu do długotrwałej wentylacji, wykonana z termoplastycznego PVC, silikonowana, kanał wbudowany w ściankę rurki do odsysania wydzieliny znad mankietu, dren odsysający zakończony uniwersalnym łącznikiem,
mankiet niskociśnieniowy, wysokoobjętościowy;  linia RTG na całej długości rurki, miękkie, przezroczyste skrzydełka szyldu, z prowadnicą, dwie tasiemki mocujące balonik kontrolny znakowany rozmiarem rurki, znacznik głębokości wprowadzenia,  rozmiar 8.0 lub 9.0  w zależności od potrzeb Zamawiającego.
</t>
  </si>
  <si>
    <t>Stabilizator do rurek intubacyjnych, wykonany z wysokiej jakości tworzywa sztucznego, wewnętrzna strona wyściełana miękką gąbką, taśmy stabilizujące zapinane na rzepy, umożliwiajace szybkie i skuteeczne umocowanie stabilizatora wokół głowy. Regulowany śrubą uchwyt pozwalający na łatwe i szybkie zamontowanie każdego rozmiaru rurki intubacyjnej, specjalnie zprojektowany gryzak, zapobiegający traumatyzacji pacjęta i uszkodzeniu (nadgryzieniu) rurki. Dodatkowy otwór umożliwiający odsysanie treści pokarmowej, śliny i krwii z jamy ustnej, z poziomym lub pionowym mocowaniem, jednorazowego użytku, sterylizowany EO, pakowany pojedyńczo w opakowanie typu papier - folia.</t>
  </si>
  <si>
    <t>Poziome mocowanie - 30 pkt. Pionowe mocowanie - 0 pkt.</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</si>
  <si>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</si>
  <si>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Zamawiający będzie oceniał jakość ostrzy na podstawie subiektywnej oceny dostarczonych próbek w skali od 0 do 30.</t>
  </si>
  <si>
    <t>Ostrze jednorazowe strzygarek chirurgicznych do miejsc wrażliwych.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</si>
  <si>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</si>
  <si>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</si>
  <si>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</si>
  <si>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Pojemność worka 1,5 litr - 30 pkt. Poniżej 1,5 litr - 0 pkt.</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</si>
  <si>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</si>
  <si>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4 otwory boczne - 30 pkt.                        2 otwory boczne  - 0 pkt.</t>
  </si>
  <si>
    <t>Butelki na pokarm matki z zakrętką, pojemność 80 do 100 ml z podziałko co 10 ml, wykonana z tworzywa do przechowywania żywności, jednorazowe, biologicznie czyste</t>
  </si>
  <si>
    <t>80 ml - 30 pkt.    100 ml - 0 pkt.</t>
  </si>
  <si>
    <t>Pakiet 2 - Rurki tracheostomijne</t>
  </si>
  <si>
    <t>Pakiet 3 - Stabilizator do rurek intubacyjnych</t>
  </si>
  <si>
    <t>Pakiet 4 - Ostrza do strzygarek</t>
  </si>
  <si>
    <t>Pakiet 5- Worek Kangaroo</t>
  </si>
  <si>
    <t>Pakiet 6 - Przyrządy do przetoczeń</t>
  </si>
  <si>
    <t>Pakiet 7 - Maska twarzowa</t>
  </si>
  <si>
    <t>Pakiet 8- Maski medyczne</t>
  </si>
  <si>
    <t>Pakiet 9 - Butelki na pokarm matki</t>
  </si>
  <si>
    <t>Pakiet 10 - Okularki do fototerapii</t>
  </si>
  <si>
    <t>Pakiet 11 - Majtki dla pacjenta</t>
  </si>
  <si>
    <t>Okularki ochronne do fototerapi noworodków. W kształcie litery "Y", wykonane z fizeliny lub materiału nie zawierającego lateksu, zapewniające całkowitą ochronę przed szkodliwym działaniem światła wykorzystywanym w fototerapii, zapinane na rzepy, rozmiar w zakresie 30-36 cm obwodu głowy, pakowane pojedyńczo, jednorazowego użytku.</t>
  </si>
  <si>
    <t>Wykonane z fizeliny - 30 pkt.  Wykonane z innego materiału dopuszczonego przez Zamawiającego - 0 pkt.</t>
  </si>
  <si>
    <t>Pakiet 12 - Protezy naczyniowe</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</si>
  <si>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</si>
  <si>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</si>
  <si>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Pakiet 13 - Szczoteczki cytologiczne</t>
  </si>
  <si>
    <t>Pakowane pojedyńczo w sterylny blister - 15 pkt. Sprężystość włosia - max. 15 pkt. (subiektywna ocena na podstawie dostarczonych próbek)</t>
  </si>
  <si>
    <t>Inne opakowanie dopuszczone przez Zamawiającego 0 pkt. Sprężystość włosia - max. 15 pkt.(subiektywna ocena na podstawie dostarczonych próbek).</t>
  </si>
  <si>
    <t>Pakiet 14 - Rękawice chirurgiczne</t>
  </si>
  <si>
    <t>Rękawice chirurgiczne lateksowe sterylne, bezpudrowe, z rolowanym mankietem, polimerowane obustronnie, warstwa antypoślizgowa na całej powierzchni. Kształt anatomiczny. AQL 0,65. Odporne na przenikanie wirusów zgodnie z normą ASTM F1671; pozbawione tiuramów, MBT- potwierdzone badaniami z jednostki niezależnej dołączonymi do oferty. Zgodne z normą EN 374-1,2,3, odporne na przenikanie cytostatyków  zgodnie z EN 374-3 - potwierdzone certyfikatem z jednostki notyfikowanej dołączonym do oferty. Zarejestrowane jako wyrób medyczny oraz środek ochrony osobistej kategorii III. Grubość pojedynczej ścianki  na palcu 0,21mm(+/-0,02), dłoni 0,18mm(+/-0,01), mankiecie 0,17mm(+/-0,01), długość min. 280mm. Pakowane podwójnie  – opakowanie wewnętrzne papierowe z oznaczeniem rozmiaru rękawicy oraz rozróżnieniem lewej i prawej dłoni, opakowanie zewnętrzne foliowe. Nie składane na pół. Sterylizowane radiacyjnie promieniami gamma. Rozmiar 6,5; 7,0; 7,5; 8,0; 8,5. Opakowanie a' 50 par.</t>
  </si>
  <si>
    <t>Rękawice chirurgiczne, lateksowe, bezpudrowe, sterylne, z rolowanym mankietem, polimerowane obustronnie, kolor zielony. Wewnętrzna warstwa zawierająca środek pielęgnujący dłonie - żel aloesowy – potwierdzone oświadczeniem producenta dołączonym do oferty oraz formułę ułatwiająca zakładanie rękawic na wilgotną dłoń. Kształt anatomiczny. AQL 0,65.  Produkt zgodny ASTM F1671 – potwierdzone badaniami z jednostki niezależnej dołączonymi do oferty. Zgodne z normami: EN 374 1,2,3; EN 420- poziom zręczności 5 – potwierdzone certyfikatem z jednostki notyfikowanej dołączonym do oferty. Zarejestrowane jako wyrób medyczny oraz środek ochrony indywidualnej kategorii III. Grubość pojedynczej ścianki: na palcu 0,18mm(+/-0,03), dłoń min. 0,10mm, mankiet  min. 0,10mm. Długość minimalna rękawicy 280mm. Pakowane podwójnie – opakowanie wewnętrzne papierowe z oznaczeniem rozmiaru rękawicy oraz rozróżnieniem lewej i prawej dłoni, opakowanie zewnętrzne foliowe (nie składane na pół).  Sterylizowane radiacyjnie promieniami gamma.  Rozmiary 6,5; 7,0; 7,5; 8,0; 8,5. Opakowanie a'50 par</t>
  </si>
  <si>
    <t>Rękawice chirurgiczne lateksowe ortopedyczne sterylne, bezpudrowe, rolowany mankiet, obustronnie polimerowane, kolor brązowy, kształt anatomiczny, warstwa antypoślizgowa na całej powierzchni zewnętrznej rękawicy. Grubość pojedynczej ścianki na: palcu 0,33mm (+/-0,01), dłoni 0,27mm (+/-0,02), mankiecie 0,22mm (+/-0,01), długość min. 278mm, AQL: 0,65, średnia siła zrywu przed starzeniem min. 29N, po starzeniu min. 27N. Odporne na przenikanie wirusów zgodnie z normą ASTM F1671- potwierdzone badaniami z jednostki niezależnej od producenta dołączonymi do oferty. Odporne na przenikanie: substancji chemicznych zgodnie z normą EN 374-1, metakrylanu metylu wg EN 374-3- poziom 2, mikroorganizmów zgodnie z EN 374-2, cytostatyków zgodnie z EN 374-3 (min. 5 na min. 3 poziomie odporności), zgodne z normą EN 420 (zręczność – poziom 5) potwierdzone certyfikatem z jednostki notyfikowanej dołączonym do oferty. Zarejestrowane jako wyrób medyczny oraz środek ochrony indywidualnej kategorii III. Pakowane podwójnie – opakowanie wewnętrzne papierowe z oznaczeniem rozmiaru rękawicy oraz rozróżnieniem lewej i prawej dłoni, opakowanie zewnętrzne folia. Nie składane na pół. Sterylizowane radiacyjnie. Rozmiar 6,5; 7,0; 7,5; 8,0; 8,5. Opakowanie a'40 par.</t>
  </si>
  <si>
    <t>Rękawice chirurgiczne, bezlateksowe, syntetyczne wykonane z polichloroprenu, bezpudrowe, sterylne, kolor brązowy, kształt anatomiczny, prawidłowe przyleganie rękawicy, rolowany mankiet, obustronnie polimerowane. Zarejestrowane jako wyrób medyczny i środek ochrony indywidualnej kat. III. Odporne na przenikanie wirusów zgodnie z normą ASTM F1671 potwierdzone badaniami z jednostki niezależnej od producenta dołączonymi do oferty. Odporne na przenikanie mikroorganizmów zgodnie z EN 374-2, odporne na przenikanie substancji chemicznych zgodnie z normą EN 374-1,3, odporne na przenikanie cytostatyków zgodnie z normą EN 374-3 (min. 5 cytostatyków na min. 3 poziomie)- potwierdzone certyfikatem jednostki notyfikowanej dołączonym do oferty. Pozbawione  DPT, ZMBT, MBT- potwierdzone raportem z badań jednostki niezależnej dołączonym do oferty. Grubość pojedynczej ścianki na: palcu 0,20mm(+/-0,02), dłoni 0,18mm(+/-0,02), mankiecie 0,16mm(+/-0,02), długość min. 280mm. Siła zrywu: min. 13N; AQL 0,65. Rękawice pakowane podwójnie – opakowanie wewnętrzne papierowe z oznaczeniem rozmiaru rękawicy oraz rozróżnieniem lewej i prawej dłoni, opakowanie zewnętrzne foliowe. Nie składane na pół. Sterylizowane radiacyjnie promieniami Gamma. Rozmiar 6,5; 7,0; 7,5; 8,0; 8,5. Opakowanie a'40 par.</t>
  </si>
  <si>
    <t>par</t>
  </si>
  <si>
    <t>UWAGA do pakietu nr 14! - dokumenty wymagane wraz z ofertą</t>
  </si>
  <si>
    <t>Pozbawione tiuramów, MBT- potwierdzone badaniami z jednostki niezależnej dołączonymi do oferty</t>
  </si>
  <si>
    <t>Zgodne z normą EN 374-1,2,3, odporne na przenikanie cytostatyków  zgodnie z EN 374-3 - potwierdzone certyfikatem z jednostki notyfikowanej dołączonym do oferty.</t>
  </si>
  <si>
    <t>5 par</t>
  </si>
  <si>
    <t>1 op</t>
  </si>
  <si>
    <t>Sprawa P/25/04/2019/MED-RC</t>
  </si>
  <si>
    <t>Parametry jakościowe na podstawie dostarczonych próbek - zgodnie z SIWZ</t>
  </si>
  <si>
    <t>Pakiet 15 - Klipsownice hemostatyczne</t>
  </si>
  <si>
    <t>Klipsownice hemostatyczne jednorazowego użytku: z klipsem załadowanym do zestawu, szerokość rozwarcia ramion klipsa 11 mm, z możliwością kilkukrotnego otwarcia i zamknięcia ramion klipsa przed całkowitym uwolnieniem. Umożliwiajace uwolnienie w pozycji zagiętej elewatora duodenoskopu.</t>
  </si>
  <si>
    <t>Ocena próbek</t>
  </si>
  <si>
    <t>Pętle do polipektomii o średnicy 10-15 mm jednorazowego użycia,  o właściwej podatności (giętkości  podczas zagięcia w duodenoskopie, jednowłóknowe, rekomendowane  do mucosectomii guzów  brodawki vatera  monofilamentowe.</t>
  </si>
  <si>
    <t>Pakiet 16 - Pętle do polipektomi</t>
  </si>
  <si>
    <t>Protezy średnicy  10  Fr, typu  Tannenbaum. Długości pomiędzy zaczepami  5, 7, 9  cm. Rozmiary wg zapotrzebowań Zamawiającego.</t>
  </si>
  <si>
    <t>Pakiet 17 - Protezy Tannebaum</t>
  </si>
  <si>
    <t>Pakiet 18 - Szczoteczki cytologiczne</t>
  </si>
  <si>
    <t>Nasadki do ESD o stożkowym kształcie na posiadany gastroskop  Olympus GIF 2T 160 i kolonoskop zabiegowy CF 2T 160I</t>
  </si>
  <si>
    <t>Szczypce koagulacyjne do zamykania naczyń długość szczęki 5,00 mm, długość robocza 1800 mm, do kanału roboczego o srednicy 2,8 mm z uchwytem i przyłączem do posiadanej diatermi marki ERBE.</t>
  </si>
  <si>
    <t xml:space="preserve">Załącznik nr 5 do SIWZ - opis wymagań  minimalnych i ilość przewidywanego zużycia w okresie 12 miesięcy </t>
  </si>
  <si>
    <t>Pakiet 18 - Podkłady ginekologiczne</t>
  </si>
  <si>
    <t>Podklady ginekologiczne jałowe 34cm x 9cm</t>
  </si>
  <si>
    <t xml:space="preserve">Pakowane pojedyńczo - 30 pkt.                             Pakowane po 5 szt. - 20 pkt.   Pakowane po 10 szt. - 10 pkt.  Pakowane po 20 szt. - 0 pkt.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</si>
</sst>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Red]\-#,##0.00,"/>
    <numFmt numFmtId="165" formatCode="#,###.00"/>
  </numFmts>
  <fonts count="26"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9"/>
      <name val="Arial"/>
      <family val="2"/>
      <charset val="238"/>
    </font>
    <font>
      <b/>
      <sz val="10"/>
      <name val="Arial"/>
      <family val="2"/>
      <charset val="238"/>
    </font>
    <font>
      <sz val="10"/>
      <name val="Arial CE"/>
      <charset val="238"/>
    </font>
    <font>
      <b/>
      <sz val="10"/>
      <color indexed="10"/>
      <name val="Arial"/>
      <family val="2"/>
      <charset val="238"/>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b/>
      <sz val="8"/>
      <color rgb="FFFF0000"/>
      <name val="Arial"/>
      <family val="2"/>
      <charset val="238"/>
    </font>
    <font>
      <b/>
      <sz val="12"/>
      <name val="Arial"/>
      <family val="2"/>
    </font>
    <font>
      <b/>
      <sz val="8"/>
      <name val="Arial"/>
      <family val="2"/>
      <charset val="238"/>
    </font>
    <font>
      <sz val="9"/>
      <name val="Arial"/>
      <family val="2"/>
      <charset val="238"/>
    </font>
    <font>
      <sz val="8"/>
      <name val="Arial"/>
      <family val="2"/>
      <charset val="238"/>
    </font>
    <font>
      <sz val="9"/>
      <color rgb="FF7030A0"/>
      <name val="Arial"/>
      <family val="2"/>
    </font>
    <font>
      <i/>
      <sz val="8"/>
      <name val="Arial"/>
      <family val="2"/>
    </font>
    <font>
      <sz val="8"/>
      <color rgb="FFFF0000"/>
      <name val="Arial"/>
      <family val="2"/>
    </font>
    <font>
      <sz val="9"/>
      <color rgb="FFFF0000"/>
      <name val="Arial"/>
      <family val="2"/>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style="thin">
        <color indexed="8"/>
      </left>
      <right/>
      <top style="thin">
        <color indexed="8"/>
      </top>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xf numFmtId="0" fontId="2" fillId="0" borderId="0"/>
    <xf numFmtId="0" fontId="1" fillId="0" borderId="0"/>
    <xf numFmtId="0" fontId="16" fillId="0" borderId="0"/>
    <xf numFmtId="0" fontId="11" fillId="0" borderId="0"/>
    <xf numFmtId="43" fontId="11" fillId="0" borderId="0" applyFont="0" applyFill="0" applyBorder="0" applyAlignment="0" applyProtection="0"/>
    <xf numFmtId="0" fontId="11" fillId="0" borderId="0"/>
    <xf numFmtId="0" fontId="2" fillId="0" borderId="0"/>
    <xf numFmtId="43" fontId="2" fillId="0" borderId="0" applyFont="0" applyFill="0" applyBorder="0" applyAlignment="0" applyProtection="0"/>
    <xf numFmtId="0" fontId="2" fillId="0" borderId="0"/>
  </cellStyleXfs>
  <cellXfs count="267">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1" fontId="3" fillId="0" borderId="0" xfId="0" applyNumberFormat="1" applyFont="1" applyBorder="1"/>
    <xf numFmtId="1" fontId="5" fillId="0" borderId="0" xfId="3" applyNumberFormat="1" applyFont="1" applyFill="1" applyBorder="1" applyAlignment="1">
      <alignment horizontal="center" vertical="center"/>
    </xf>
    <xf numFmtId="4" fontId="12" fillId="0" borderId="0" xfId="0" applyNumberFormat="1" applyFont="1"/>
    <xf numFmtId="0" fontId="12" fillId="0" borderId="0" xfId="0" applyFont="1"/>
    <xf numFmtId="0" fontId="7" fillId="0" borderId="0" xfId="0" applyFont="1" applyBorder="1" applyAlignment="1">
      <alignment wrapText="1"/>
    </xf>
    <xf numFmtId="9" fontId="3" fillId="0" borderId="0" xfId="3" applyFont="1" applyFill="1" applyBorder="1" applyAlignment="1">
      <alignment horizontal="center" vertical="center"/>
    </xf>
    <xf numFmtId="0" fontId="7" fillId="0" borderId="0" xfId="0" applyFont="1" applyBorder="1" applyAlignment="1">
      <alignment vertical="center"/>
    </xf>
    <xf numFmtId="4" fontId="9" fillId="0" borderId="0"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8" fillId="0" borderId="0" xfId="0" applyFont="1" applyAlignment="1">
      <alignment wrapText="1"/>
    </xf>
    <xf numFmtId="4" fontId="9" fillId="0" borderId="0"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4" fontId="14" fillId="0" borderId="0" xfId="0" applyNumberFormat="1" applyFont="1" applyFill="1" applyBorder="1" applyAlignment="1" applyProtection="1">
      <alignment horizontal="center" vertical="center" wrapText="1"/>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4" fillId="0" borderId="0" xfId="0" applyNumberFormat="1" applyFont="1"/>
    <xf numFmtId="0" fontId="8" fillId="2" borderId="1" xfId="0" applyFont="1" applyFill="1" applyBorder="1" applyAlignment="1">
      <alignment horizontal="center" vertical="center"/>
    </xf>
    <xf numFmtId="0" fontId="8" fillId="0" borderId="0" xfId="0" applyFont="1" applyBorder="1"/>
    <xf numFmtId="0" fontId="15" fillId="0" borderId="0" xfId="0" applyFont="1" applyAlignment="1">
      <alignment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13" fillId="0" borderId="0" xfId="2" applyNumberFormat="1" applyFont="1" applyFill="1" applyBorder="1" applyAlignment="1">
      <alignment horizontal="right" vertical="center"/>
    </xf>
    <xf numFmtId="4" fontId="12" fillId="0" borderId="0" xfId="0" applyNumberFormat="1" applyFont="1" applyAlignment="1">
      <alignment horizontal="righ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4" fontId="4" fillId="0" borderId="0"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4" fontId="9" fillId="0" borderId="1" xfId="2" applyNumberFormat="1" applyFont="1" applyFill="1" applyBorder="1" applyAlignment="1">
      <alignment vertical="center"/>
    </xf>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7" fillId="0" borderId="0" xfId="4" applyFont="1" applyFill="1" applyBorder="1" applyAlignment="1">
      <alignment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8" fillId="0" borderId="0" xfId="0" applyFont="1" applyBorder="1" applyAlignment="1">
      <alignment vertical="center" wrapText="1"/>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9" fontId="7" fillId="0" borderId="1" xfId="3" applyFont="1" applyFill="1" applyBorder="1" applyAlignment="1">
      <alignment horizontal="center" vertical="center"/>
    </xf>
    <xf numFmtId="4" fontId="4" fillId="0" borderId="3"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0" xfId="0" applyNumberFormat="1" applyFont="1" applyAlignment="1">
      <alignment horizontal="center" vertical="center"/>
    </xf>
    <xf numFmtId="0" fontId="14" fillId="0" borderId="0" xfId="0" applyFont="1"/>
    <xf numFmtId="4" fontId="9" fillId="0" borderId="3" xfId="0" applyNumberFormat="1" applyFont="1" applyFill="1" applyBorder="1" applyAlignment="1" applyProtection="1">
      <alignment horizontal="center" vertical="center" wrapText="1"/>
    </xf>
    <xf numFmtId="0" fontId="18" fillId="0" borderId="0" xfId="0" applyFont="1" applyBorder="1"/>
    <xf numFmtId="4" fontId="14" fillId="0" borderId="0" xfId="0" applyNumberFormat="1" applyFont="1" applyAlignment="1">
      <alignment vertical="center"/>
    </xf>
    <xf numFmtId="4" fontId="10" fillId="0" borderId="0" xfId="0" applyNumberFormat="1" applyFont="1" applyAlignment="1">
      <alignment horizontal="left" vertical="center"/>
    </xf>
    <xf numFmtId="0" fontId="6" fillId="0" borderId="0" xfId="0" applyFont="1"/>
    <xf numFmtId="1" fontId="7" fillId="0" borderId="0" xfId="0" applyNumberFormat="1" applyFont="1"/>
    <xf numFmtId="4" fontId="14" fillId="0" borderId="0" xfId="0" applyNumberFormat="1" applyFont="1" applyFill="1" applyBorder="1" applyAlignment="1">
      <alignment horizontal="center" vertical="center"/>
    </xf>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7" applyFont="1" applyBorder="1" applyAlignment="1">
      <alignment vertical="center" wrapText="1"/>
    </xf>
    <xf numFmtId="0" fontId="7" fillId="0" borderId="1" xfId="7" applyFont="1" applyBorder="1" applyAlignment="1">
      <alignment wrapText="1"/>
    </xf>
    <xf numFmtId="0" fontId="7" fillId="0" borderId="1" xfId="0" applyFont="1" applyBorder="1"/>
    <xf numFmtId="0" fontId="7" fillId="0" borderId="1" xfId="0" applyFont="1" applyBorder="1" applyAlignment="1">
      <alignment horizontal="center" vertical="center"/>
    </xf>
    <xf numFmtId="1" fontId="7" fillId="0" borderId="1" xfId="0" applyNumberFormat="1" applyFont="1" applyBorder="1" applyAlignment="1">
      <alignment vertical="center"/>
    </xf>
    <xf numFmtId="4" fontId="9" fillId="0" borderId="1" xfId="0" applyNumberFormat="1" applyFont="1" applyFill="1" applyBorder="1" applyAlignment="1">
      <alignment horizontal="center" vertical="center"/>
    </xf>
    <xf numFmtId="1" fontId="7" fillId="0" borderId="0" xfId="0" applyNumberFormat="1" applyFont="1" applyBorder="1"/>
    <xf numFmtId="4" fontId="9" fillId="0" borderId="1" xfId="0" applyNumberFormat="1" applyFont="1" applyFill="1" applyBorder="1" applyAlignment="1" applyProtection="1">
      <alignment horizontal="center" vertical="center" wrapText="1"/>
    </xf>
    <xf numFmtId="0" fontId="3" fillId="0" borderId="0" xfId="12" applyFont="1" applyBorder="1"/>
    <xf numFmtId="0" fontId="8" fillId="0" borderId="0" xfId="12" applyFont="1" applyFill="1" applyBorder="1" applyAlignment="1">
      <alignment wrapText="1"/>
    </xf>
    <xf numFmtId="0" fontId="6" fillId="0" borderId="4" xfId="12" applyFont="1" applyBorder="1"/>
    <xf numFmtId="0" fontId="3" fillId="0" borderId="4" xfId="12" applyFont="1" applyBorder="1"/>
    <xf numFmtId="1" fontId="3" fillId="0" borderId="4" xfId="12" applyNumberFormat="1" applyFont="1" applyBorder="1"/>
    <xf numFmtId="4" fontId="9" fillId="0" borderId="4" xfId="12" applyNumberFormat="1" applyFont="1" applyBorder="1"/>
    <xf numFmtId="4" fontId="3" fillId="0" borderId="4" xfId="12" applyNumberFormat="1" applyFont="1" applyBorder="1"/>
    <xf numFmtId="4" fontId="3" fillId="0" borderId="4" xfId="12" applyNumberFormat="1" applyFont="1" applyBorder="1" applyAlignment="1">
      <alignment horizontal="right" vertical="center"/>
    </xf>
    <xf numFmtId="0" fontId="3" fillId="0" borderId="0" xfId="12" applyFont="1" applyAlignment="1">
      <alignment horizontal="center" vertical="center" wrapText="1"/>
    </xf>
    <xf numFmtId="0" fontId="8" fillId="2" borderId="1" xfId="12" applyFont="1" applyFill="1" applyBorder="1" applyAlignment="1">
      <alignment horizontal="center" vertical="center"/>
    </xf>
    <xf numFmtId="0" fontId="8" fillId="2" borderId="1" xfId="12" applyFont="1" applyFill="1" applyBorder="1" applyAlignment="1">
      <alignment horizontal="center" vertical="center" wrapText="1"/>
    </xf>
    <xf numFmtId="0" fontId="6" fillId="2" borderId="1" xfId="12" applyFont="1" applyFill="1" applyBorder="1" applyAlignment="1">
      <alignment horizontal="center" vertical="center" wrapText="1"/>
    </xf>
    <xf numFmtId="1" fontId="8" fillId="2" borderId="1" xfId="12" applyNumberFormat="1" applyFont="1" applyFill="1" applyBorder="1" applyAlignment="1">
      <alignment horizontal="center" vertical="center" wrapText="1"/>
    </xf>
    <xf numFmtId="4" fontId="9" fillId="2" borderId="1" xfId="12" applyNumberFormat="1" applyFont="1" applyFill="1" applyBorder="1" applyAlignment="1">
      <alignment horizontal="center" vertical="center" wrapText="1"/>
    </xf>
    <xf numFmtId="164" fontId="8" fillId="2" borderId="1" xfId="12" applyNumberFormat="1" applyFont="1" applyFill="1" applyBorder="1" applyAlignment="1">
      <alignment horizontal="center" vertical="center"/>
    </xf>
    <xf numFmtId="4" fontId="6" fillId="2" borderId="1" xfId="12" applyNumberFormat="1" applyFont="1" applyFill="1" applyBorder="1" applyAlignment="1">
      <alignment horizontal="center" vertical="center" wrapText="1"/>
    </xf>
    <xf numFmtId="4" fontId="8" fillId="2" borderId="1" xfId="13" applyNumberFormat="1" applyFont="1" applyFill="1" applyBorder="1" applyAlignment="1" applyProtection="1">
      <alignment horizontal="center" vertical="center" wrapText="1"/>
    </xf>
    <xf numFmtId="4" fontId="8" fillId="2" borderId="1" xfId="12" applyNumberFormat="1" applyFont="1" applyFill="1" applyBorder="1" applyAlignment="1">
      <alignment horizontal="center" vertical="center" wrapText="1"/>
    </xf>
    <xf numFmtId="0" fontId="8" fillId="3" borderId="1" xfId="12" applyFont="1" applyFill="1" applyBorder="1" applyAlignment="1">
      <alignment horizontal="center" vertical="center" wrapText="1"/>
    </xf>
    <xf numFmtId="0" fontId="3" fillId="0" borderId="1" xfId="12" applyFont="1" applyBorder="1" applyAlignment="1">
      <alignment vertical="center"/>
    </xf>
    <xf numFmtId="0" fontId="7" fillId="0" borderId="1" xfId="12" applyFont="1" applyBorder="1" applyAlignment="1">
      <alignment vertical="center" wrapText="1"/>
    </xf>
    <xf numFmtId="0" fontId="7" fillId="0" borderId="1" xfId="12" applyFont="1" applyBorder="1" applyAlignment="1">
      <alignment horizontal="left" vertical="center" wrapText="1"/>
    </xf>
    <xf numFmtId="3" fontId="13" fillId="0" borderId="1" xfId="12" applyNumberFormat="1" applyFont="1" applyFill="1" applyBorder="1" applyAlignment="1" applyProtection="1">
      <alignment horizontal="center" vertical="center" wrapText="1"/>
    </xf>
    <xf numFmtId="0" fontId="3" fillId="0" borderId="1" xfId="12" applyFont="1" applyBorder="1"/>
    <xf numFmtId="165" fontId="7" fillId="0" borderId="1" xfId="13" applyNumberFormat="1" applyFont="1" applyFill="1" applyBorder="1" applyAlignment="1" applyProtection="1">
      <alignment vertical="center"/>
    </xf>
    <xf numFmtId="1" fontId="7" fillId="0" borderId="1" xfId="13" applyNumberFormat="1" applyFont="1" applyFill="1" applyBorder="1" applyAlignment="1" applyProtection="1">
      <alignment vertical="center"/>
    </xf>
    <xf numFmtId="4" fontId="9" fillId="0" borderId="1" xfId="13" applyNumberFormat="1" applyFont="1" applyFill="1" applyBorder="1" applyAlignment="1" applyProtection="1">
      <alignment vertical="center"/>
    </xf>
    <xf numFmtId="9" fontId="7" fillId="0" borderId="5" xfId="13" applyNumberFormat="1" applyFont="1" applyFill="1" applyBorder="1" applyAlignment="1" applyProtection="1">
      <alignment vertical="center"/>
    </xf>
    <xf numFmtId="4" fontId="7" fillId="0" borderId="1" xfId="12" applyNumberFormat="1" applyFont="1" applyFill="1" applyBorder="1" applyAlignment="1">
      <alignment horizontal="center" vertical="center"/>
    </xf>
    <xf numFmtId="4" fontId="7" fillId="0" borderId="1" xfId="13" applyNumberFormat="1" applyFont="1" applyFill="1" applyBorder="1" applyAlignment="1" applyProtection="1">
      <alignment horizontal="center" vertical="center"/>
    </xf>
    <xf numFmtId="4" fontId="7" fillId="0" borderId="1" xfId="12" applyNumberFormat="1" applyFont="1" applyFill="1" applyBorder="1" applyAlignment="1">
      <alignment horizontal="right" vertical="center"/>
    </xf>
    <xf numFmtId="0" fontId="3" fillId="0" borderId="1" xfId="12" applyFont="1" applyBorder="1" applyAlignment="1">
      <alignment horizontal="center" vertical="center" wrapText="1"/>
    </xf>
    <xf numFmtId="0" fontId="7" fillId="0" borderId="0" xfId="12" applyFont="1" applyBorder="1" applyAlignment="1">
      <alignment wrapText="1"/>
    </xf>
    <xf numFmtId="165" fontId="7" fillId="0" borderId="0" xfId="13" applyNumberFormat="1" applyFont="1" applyFill="1" applyBorder="1" applyAlignment="1" applyProtection="1">
      <alignment vertical="center"/>
    </xf>
    <xf numFmtId="1" fontId="7" fillId="0" borderId="0" xfId="13" applyNumberFormat="1" applyFont="1" applyFill="1" applyBorder="1" applyAlignment="1" applyProtection="1">
      <alignment vertical="center"/>
    </xf>
    <xf numFmtId="4" fontId="9" fillId="0" borderId="3" xfId="13" applyNumberFormat="1" applyFont="1" applyFill="1" applyBorder="1" applyAlignment="1" applyProtection="1">
      <alignment horizontal="center" vertical="center"/>
    </xf>
    <xf numFmtId="165" fontId="3" fillId="0" borderId="1" xfId="13" applyNumberFormat="1" applyFont="1" applyFill="1" applyBorder="1" applyAlignment="1" applyProtection="1">
      <alignment vertical="center"/>
    </xf>
    <xf numFmtId="4" fontId="3" fillId="0" borderId="1" xfId="13" applyNumberFormat="1" applyFont="1" applyFill="1" applyBorder="1" applyAlignment="1" applyProtection="1">
      <alignment vertical="center"/>
    </xf>
    <xf numFmtId="4" fontId="4" fillId="0" borderId="1" xfId="13" applyNumberFormat="1" applyFont="1" applyFill="1" applyBorder="1" applyAlignment="1" applyProtection="1">
      <alignment horizontal="right" vertical="center"/>
    </xf>
    <xf numFmtId="4" fontId="4" fillId="0" borderId="1" xfId="12" applyNumberFormat="1" applyFont="1" applyFill="1" applyBorder="1" applyAlignment="1">
      <alignment horizontal="right" vertical="center"/>
    </xf>
    <xf numFmtId="0" fontId="3" fillId="0" borderId="0" xfId="12" applyFont="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vertical="center" wrapText="1"/>
    </xf>
    <xf numFmtId="9" fontId="20" fillId="0" borderId="0" xfId="0" applyNumberFormat="1" applyFont="1" applyFill="1" applyBorder="1" applyAlignment="1">
      <alignment horizontal="center" vertical="center"/>
    </xf>
    <xf numFmtId="4"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1" xfId="0" applyFont="1" applyFill="1" applyBorder="1" applyAlignment="1">
      <alignment vertical="center" wrapText="1"/>
    </xf>
    <xf numFmtId="0" fontId="14" fillId="0" borderId="1" xfId="0" applyFont="1" applyBorder="1" applyAlignment="1">
      <alignment vertical="center"/>
    </xf>
    <xf numFmtId="0" fontId="20"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9" fontId="20"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4" applyFont="1" applyFill="1" applyBorder="1" applyAlignment="1">
      <alignment vertical="center" wrapText="1"/>
    </xf>
    <xf numFmtId="0" fontId="20" fillId="0" borderId="0" xfId="0" applyFont="1" applyFill="1" applyBorder="1" applyAlignment="1">
      <alignment horizontal="center" vertical="center"/>
    </xf>
    <xf numFmtId="1" fontId="20" fillId="0" borderId="0" xfId="0" applyNumberFormat="1" applyFont="1" applyFill="1" applyBorder="1" applyAlignment="1">
      <alignment horizontal="center" vertical="center"/>
    </xf>
    <xf numFmtId="4" fontId="10" fillId="0" borderId="1" xfId="0" applyNumberFormat="1" applyFont="1" applyFill="1" applyBorder="1" applyAlignment="1" applyProtection="1">
      <alignment vertical="center" wrapText="1"/>
    </xf>
    <xf numFmtId="4" fontId="10"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7" fillId="0" borderId="6" xfId="4" applyFont="1" applyFill="1" applyBorder="1" applyAlignment="1">
      <alignment vertical="center" wrapText="1"/>
    </xf>
    <xf numFmtId="0" fontId="23" fillId="0" borderId="7" xfId="0" applyFont="1" applyFill="1" applyBorder="1" applyAlignment="1">
      <alignment vertical="center" wrapText="1"/>
    </xf>
    <xf numFmtId="0" fontId="7" fillId="0" borderId="7" xfId="0" applyFont="1" applyFill="1" applyBorder="1" applyAlignment="1">
      <alignment horizontal="center" vertical="center"/>
    </xf>
    <xf numFmtId="9" fontId="7" fillId="0" borderId="6" xfId="0" applyNumberFormat="1" applyFont="1" applyFill="1" applyBorder="1" applyAlignment="1">
      <alignment horizontal="center" vertical="center"/>
    </xf>
    <xf numFmtId="0" fontId="7" fillId="0" borderId="1" xfId="4" applyFont="1" applyFill="1" applyBorder="1" applyAlignment="1">
      <alignment vertical="center" wrapText="1"/>
    </xf>
    <xf numFmtId="0" fontId="23" fillId="0" borderId="1" xfId="0" applyFont="1" applyFill="1" applyBorder="1" applyAlignment="1">
      <alignment vertical="center" wrapText="1"/>
    </xf>
    <xf numFmtId="0" fontId="7" fillId="0" borderId="1" xfId="0" applyFont="1" applyFill="1" applyBorder="1" applyAlignment="1">
      <alignment horizontal="center" vertical="center"/>
    </xf>
    <xf numFmtId="1" fontId="7" fillId="0" borderId="3" xfId="0" applyNumberFormat="1" applyFont="1" applyFill="1" applyBorder="1" applyAlignment="1">
      <alignment horizontal="center" vertical="center"/>
    </xf>
    <xf numFmtId="4" fontId="9" fillId="0" borderId="8"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 fontId="3" fillId="0" borderId="3" xfId="13" applyNumberFormat="1" applyFont="1" applyFill="1" applyBorder="1" applyAlignment="1" applyProtection="1">
      <alignment vertical="center"/>
    </xf>
    <xf numFmtId="4" fontId="4" fillId="0" borderId="3" xfId="13" applyNumberFormat="1" applyFont="1" applyFill="1" applyBorder="1" applyAlignment="1" applyProtection="1">
      <alignment horizontal="right" vertical="center"/>
    </xf>
    <xf numFmtId="4" fontId="4" fillId="0" borderId="3" xfId="12" applyNumberFormat="1" applyFont="1" applyFill="1" applyBorder="1" applyAlignment="1">
      <alignment horizontal="right" vertical="center"/>
    </xf>
    <xf numFmtId="4" fontId="9" fillId="0" borderId="0" xfId="13" applyNumberFormat="1" applyFont="1" applyFill="1" applyBorder="1" applyAlignment="1" applyProtection="1">
      <alignment horizontal="center" vertical="center"/>
    </xf>
    <xf numFmtId="165" fontId="3" fillId="0" borderId="0" xfId="13" applyNumberFormat="1" applyFont="1" applyFill="1" applyBorder="1" applyAlignment="1" applyProtection="1">
      <alignment vertical="center"/>
    </xf>
    <xf numFmtId="4" fontId="3" fillId="0" borderId="0" xfId="13" applyNumberFormat="1" applyFont="1" applyFill="1" applyBorder="1" applyAlignment="1" applyProtection="1">
      <alignment vertical="center"/>
    </xf>
    <xf numFmtId="4" fontId="4" fillId="0" borderId="0" xfId="13" applyNumberFormat="1" applyFont="1" applyFill="1" applyBorder="1" applyAlignment="1" applyProtection="1">
      <alignment horizontal="right" vertical="center"/>
    </xf>
    <xf numFmtId="4" fontId="4" fillId="0" borderId="0" xfId="12" applyNumberFormat="1" applyFont="1" applyFill="1" applyBorder="1" applyAlignment="1">
      <alignment horizontal="right" vertical="center"/>
    </xf>
    <xf numFmtId="0" fontId="8" fillId="0" borderId="0" xfId="0" applyFont="1" applyFill="1" applyBorder="1" applyAlignment="1">
      <alignment wrapText="1"/>
    </xf>
    <xf numFmtId="0" fontId="6" fillId="0" borderId="4" xfId="0" applyFont="1" applyBorder="1"/>
    <xf numFmtId="0" fontId="3" fillId="0" borderId="4" xfId="0" applyFont="1" applyBorder="1"/>
    <xf numFmtId="1" fontId="3" fillId="0" borderId="4" xfId="0" applyNumberFormat="1" applyFont="1" applyBorder="1"/>
    <xf numFmtId="4" fontId="14" fillId="0" borderId="4" xfId="0" applyNumberFormat="1" applyFont="1" applyBorder="1"/>
    <xf numFmtId="4" fontId="3" fillId="0" borderId="4" xfId="0" applyNumberFormat="1" applyFont="1" applyBorder="1"/>
    <xf numFmtId="4" fontId="3" fillId="0" borderId="4" xfId="0" applyNumberFormat="1" applyFont="1" applyBorder="1" applyAlignment="1">
      <alignment horizontal="right" vertical="center"/>
    </xf>
    <xf numFmtId="0" fontId="3" fillId="0" borderId="1" xfId="0" applyFont="1" applyBorder="1" applyAlignment="1">
      <alignment vertical="center"/>
    </xf>
    <xf numFmtId="165"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5" fontId="3" fillId="0" borderId="3" xfId="1" applyNumberFormat="1" applyFont="1" applyFill="1" applyBorder="1" applyAlignment="1" applyProtection="1">
      <alignment vertical="center"/>
    </xf>
    <xf numFmtId="4" fontId="3" fillId="0" borderId="3" xfId="1" applyNumberFormat="1" applyFont="1" applyFill="1" applyBorder="1" applyAlignment="1" applyProtection="1">
      <alignment vertical="center"/>
    </xf>
    <xf numFmtId="4" fontId="4" fillId="0" borderId="3" xfId="1" applyNumberFormat="1" applyFont="1" applyFill="1" applyBorder="1" applyAlignment="1" applyProtection="1">
      <alignment horizontal="right" vertical="center"/>
    </xf>
    <xf numFmtId="4" fontId="4" fillId="0" borderId="3" xfId="0" applyNumberFormat="1" applyFont="1" applyFill="1" applyBorder="1" applyAlignment="1">
      <alignment horizontal="right" vertical="center"/>
    </xf>
    <xf numFmtId="0" fontId="5" fillId="0" borderId="0" xfId="0" applyFont="1" applyFill="1" applyBorder="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4" fontId="9"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4" fontId="5" fillId="0" borderId="0" xfId="0" applyNumberFormat="1"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4" applyFont="1" applyFill="1" applyBorder="1" applyAlignment="1">
      <alignment wrapText="1"/>
    </xf>
    <xf numFmtId="0" fontId="7" fillId="0" borderId="2" xfId="4" applyFont="1" applyFill="1" applyBorder="1" applyAlignment="1">
      <alignment vertical="center" wrapText="1"/>
    </xf>
    <xf numFmtId="164" fontId="24" fillId="0" borderId="2" xfId="0" applyNumberFormat="1" applyFont="1" applyFill="1" applyBorder="1" applyAlignment="1">
      <alignment vertical="center" wrapText="1"/>
    </xf>
    <xf numFmtId="164" fontId="5" fillId="0" borderId="2" xfId="0" applyNumberFormat="1" applyFont="1" applyFill="1" applyBorder="1" applyAlignment="1">
      <alignment vertical="center" wrapText="1"/>
    </xf>
    <xf numFmtId="1" fontId="5" fillId="0" borderId="2" xfId="0" applyNumberFormat="1" applyFont="1" applyFill="1" applyBorder="1" applyAlignment="1">
      <alignment horizontal="center" vertical="center"/>
    </xf>
    <xf numFmtId="4" fontId="9" fillId="0" borderId="9" xfId="0" applyNumberFormat="1" applyFont="1" applyFill="1" applyBorder="1" applyAlignment="1" applyProtection="1">
      <alignment vertical="center" wrapText="1"/>
    </xf>
    <xf numFmtId="9" fontId="7" fillId="0" borderId="10" xfId="1" applyNumberFormat="1" applyFont="1" applyFill="1" applyBorder="1" applyAlignment="1" applyProtection="1">
      <alignment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24" fillId="0" borderId="1"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 fontId="5" fillId="0" borderId="1" xfId="0" applyNumberFormat="1" applyFont="1" applyFill="1" applyBorder="1" applyAlignment="1">
      <alignment horizontal="center" vertical="center"/>
    </xf>
    <xf numFmtId="4" fontId="9" fillId="0" borderId="1" xfId="0" applyNumberFormat="1" applyFont="1" applyFill="1" applyBorder="1" applyAlignment="1" applyProtection="1">
      <alignment vertical="center" wrapText="1"/>
    </xf>
    <xf numFmtId="9" fontId="7" fillId="0" borderId="1" xfId="1" applyNumberFormat="1" applyFont="1" applyFill="1" applyBorder="1" applyAlignment="1" applyProtection="1">
      <alignment vertical="center"/>
    </xf>
    <xf numFmtId="0" fontId="5" fillId="0" borderId="0" xfId="4" applyFont="1" applyFill="1" applyBorder="1" applyAlignment="1">
      <alignment wrapText="1"/>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4" fontId="6"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right" vertical="center"/>
    </xf>
    <xf numFmtId="4" fontId="4" fillId="0" borderId="1" xfId="0" applyNumberFormat="1" applyFont="1" applyFill="1" applyBorder="1" applyAlignment="1">
      <alignment horizontal="right" vertical="center"/>
    </xf>
    <xf numFmtId="0" fontId="9" fillId="0" borderId="0" xfId="0" applyFont="1" applyFill="1" applyBorder="1" applyAlignment="1">
      <alignment vertical="center" wrapText="1"/>
    </xf>
    <xf numFmtId="0" fontId="19" fillId="0" borderId="0" xfId="0" applyFont="1" applyFill="1" applyBorder="1" applyAlignment="1">
      <alignment vertical="center"/>
    </xf>
    <xf numFmtId="0" fontId="20" fillId="0" borderId="0" xfId="14" applyFont="1" applyFill="1" applyBorder="1" applyAlignment="1">
      <alignment horizontal="center" vertical="center" wrapText="1"/>
    </xf>
    <xf numFmtId="0" fontId="20" fillId="0" borderId="1" xfId="0" applyFont="1" applyFill="1" applyBorder="1" applyAlignment="1">
      <alignment vertical="center"/>
    </xf>
    <xf numFmtId="1" fontId="20" fillId="0" borderId="1" xfId="0" applyNumberFormat="1" applyFont="1" applyFill="1" applyBorder="1" applyAlignment="1">
      <alignment horizontal="center" vertical="center"/>
    </xf>
    <xf numFmtId="0" fontId="20" fillId="0" borderId="0" xfId="0" applyFont="1" applyFill="1" applyBorder="1" applyAlignment="1">
      <alignment vertical="center" wrapText="1"/>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7" fillId="0" borderId="0" xfId="0" applyFont="1" applyBorder="1" applyAlignment="1">
      <alignment vertical="center" wrapText="1"/>
    </xf>
    <xf numFmtId="4" fontId="4" fillId="0" borderId="3" xfId="2" applyNumberFormat="1" applyFont="1" applyFill="1" applyBorder="1" applyAlignment="1" applyProtection="1">
      <alignment horizontal="right" vertical="center"/>
    </xf>
    <xf numFmtId="4" fontId="4" fillId="0" borderId="3" xfId="2" applyNumberFormat="1" applyFont="1" applyFill="1" applyBorder="1" applyAlignment="1">
      <alignment horizontal="right" vertical="center"/>
    </xf>
    <xf numFmtId="0" fontId="25" fillId="0" borderId="1" xfId="0" applyFont="1" applyBorder="1" applyAlignment="1">
      <alignment horizontal="center" vertical="center"/>
    </xf>
    <xf numFmtId="0" fontId="7" fillId="0" borderId="1" xfId="0" applyFont="1" applyBorder="1" applyAlignment="1">
      <alignment vertical="center" wrapText="1"/>
    </xf>
    <xf numFmtId="4" fontId="9" fillId="0" borderId="1" xfId="13" applyNumberFormat="1" applyFont="1" applyFill="1" applyBorder="1" applyAlignment="1" applyProtection="1">
      <alignment horizontal="center" vertical="center"/>
    </xf>
    <xf numFmtId="4" fontId="7" fillId="0" borderId="0" xfId="1" applyNumberFormat="1" applyFont="1" applyFill="1" applyBorder="1" applyAlignment="1" applyProtection="1">
      <alignment vertical="center"/>
    </xf>
    <xf numFmtId="4" fontId="7" fillId="0" borderId="0" xfId="0" applyNumberFormat="1" applyFont="1" applyFill="1" applyBorder="1" applyAlignment="1">
      <alignment vertical="center"/>
    </xf>
    <xf numFmtId="4" fontId="7" fillId="0" borderId="0" xfId="0" applyNumberFormat="1" applyFont="1" applyFill="1" applyBorder="1" applyAlignment="1">
      <alignment horizontal="right" vertical="center"/>
    </xf>
    <xf numFmtId="0" fontId="9" fillId="0" borderId="0" xfId="0" applyFont="1" applyBorder="1"/>
    <xf numFmtId="0" fontId="9" fillId="0" borderId="0" xfId="0" applyFont="1" applyBorder="1" applyAlignment="1">
      <alignment wrapText="1"/>
    </xf>
    <xf numFmtId="0" fontId="9" fillId="0" borderId="1" xfId="0" applyFont="1" applyBorder="1" applyAlignment="1">
      <alignment vertical="center"/>
    </xf>
    <xf numFmtId="0" fontId="9" fillId="0" borderId="1" xfId="0" applyFont="1" applyBorder="1" applyAlignment="1">
      <alignment wrapText="1"/>
    </xf>
    <xf numFmtId="0" fontId="7" fillId="0" borderId="1" xfId="7"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cellXfs>
  <cellStyles count="15">
    <cellStyle name="Dziesiętny" xfId="1" builtinId="3"/>
    <cellStyle name="Dziesiętny 2" xfId="13"/>
    <cellStyle name="Dziesiętny 2 2" xfId="10"/>
    <cellStyle name="Normalny" xfId="0" builtinId="0"/>
    <cellStyle name="Normalny 10" xfId="8"/>
    <cellStyle name="Normalny 2" xfId="6"/>
    <cellStyle name="Normalny 3" xfId="7"/>
    <cellStyle name="Normalny 3 2" xfId="9"/>
    <cellStyle name="Normalny 4" xfId="11"/>
    <cellStyle name="Normalny 5" xfId="12"/>
    <cellStyle name="Normalny 8" xfId="5"/>
    <cellStyle name="Normalny_pakiet cewniki" xfId="4"/>
    <cellStyle name="Normalny_Srarachowice 15 10 09 r " xfId="1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tabSelected="1" topLeftCell="A106" zoomScale="85" zoomScaleNormal="85" zoomScaleSheetLayoutView="100" workbookViewId="0">
      <selection activeCell="C125" sqref="C125"/>
    </sheetView>
  </sheetViews>
  <sheetFormatPr defaultRowHeight="12.75" x14ac:dyDescent="0.2"/>
  <cols>
    <col min="1" max="1" width="2.85546875" style="1" customWidth="1"/>
    <col min="2" max="2" width="63.85546875" style="10" customWidth="1"/>
    <col min="3" max="3" width="29.7109375" style="10" customWidth="1"/>
    <col min="4" max="4" width="18.42578125" style="1" customWidth="1"/>
    <col min="5" max="5" width="13.42578125" style="1" customWidth="1"/>
    <col min="6" max="6" width="8.28515625" style="1" customWidth="1"/>
    <col min="7" max="7" width="6.7109375" style="2" customWidth="1"/>
    <col min="8" max="8" width="10" style="76" customWidth="1"/>
    <col min="9" max="9" width="11.28515625" style="1" customWidth="1"/>
    <col min="10" max="10" width="11.28515625" style="3" customWidth="1"/>
    <col min="11" max="11" width="12.42578125" style="38" customWidth="1"/>
    <col min="12" max="12" width="15.7109375" style="38" customWidth="1"/>
    <col min="13" max="13" width="15.5703125" style="38" customWidth="1"/>
    <col min="14" max="14" width="10.85546875" style="54" customWidth="1"/>
    <col min="15" max="15" width="9.140625" style="1"/>
    <col min="16" max="16" width="10.7109375" style="1" bestFit="1" customWidth="1"/>
    <col min="17" max="16384" width="9.140625" style="1"/>
  </cols>
  <sheetData>
    <row r="1" spans="1:14" x14ac:dyDescent="0.2">
      <c r="A1" s="1" t="s">
        <v>101</v>
      </c>
      <c r="L1" s="81"/>
    </row>
    <row r="2" spans="1:14" x14ac:dyDescent="0.2">
      <c r="H2" s="33"/>
      <c r="K2" s="3"/>
      <c r="L2" s="3"/>
    </row>
    <row r="3" spans="1:14" ht="15.75" x14ac:dyDescent="0.25">
      <c r="A3" s="4"/>
      <c r="B3" s="79" t="s">
        <v>113</v>
      </c>
      <c r="C3" s="35"/>
      <c r="H3" s="33"/>
      <c r="K3" s="3"/>
      <c r="L3" s="3"/>
    </row>
    <row r="4" spans="1:14" ht="15.75" x14ac:dyDescent="0.25">
      <c r="A4" s="4"/>
      <c r="B4" s="79"/>
      <c r="C4" s="35"/>
      <c r="H4" s="33"/>
      <c r="K4" s="3"/>
      <c r="L4" s="3"/>
    </row>
    <row r="5" spans="1:14" x14ac:dyDescent="0.2">
      <c r="A5" s="98"/>
      <c r="B5" s="99" t="s">
        <v>44</v>
      </c>
      <c r="C5" s="99"/>
      <c r="D5" s="100"/>
      <c r="E5" s="100"/>
      <c r="F5" s="101"/>
      <c r="G5" s="102"/>
      <c r="H5" s="103"/>
      <c r="I5" s="101"/>
      <c r="J5" s="104"/>
      <c r="K5" s="104"/>
      <c r="L5" s="104"/>
      <c r="M5" s="105"/>
      <c r="N5" s="106"/>
    </row>
    <row r="6" spans="1:14" ht="36" x14ac:dyDescent="0.2">
      <c r="A6" s="107" t="s">
        <v>0</v>
      </c>
      <c r="B6" s="107" t="s">
        <v>1</v>
      </c>
      <c r="C6" s="107" t="s">
        <v>19</v>
      </c>
      <c r="D6" s="108" t="s">
        <v>2</v>
      </c>
      <c r="E6" s="109" t="s">
        <v>18</v>
      </c>
      <c r="F6" s="107" t="s">
        <v>3</v>
      </c>
      <c r="G6" s="110" t="s">
        <v>4</v>
      </c>
      <c r="H6" s="111" t="s">
        <v>5</v>
      </c>
      <c r="I6" s="112" t="s">
        <v>6</v>
      </c>
      <c r="J6" s="113" t="s">
        <v>17</v>
      </c>
      <c r="K6" s="114" t="s">
        <v>7</v>
      </c>
      <c r="L6" s="115" t="s">
        <v>8</v>
      </c>
      <c r="M6" s="115" t="s">
        <v>9</v>
      </c>
      <c r="N6" s="116" t="s">
        <v>10</v>
      </c>
    </row>
    <row r="7" spans="1:14" ht="60" customHeight="1" x14ac:dyDescent="0.2">
      <c r="A7" s="172" t="s">
        <v>45</v>
      </c>
      <c r="B7" s="173" t="s">
        <v>46</v>
      </c>
      <c r="C7" s="173" t="s">
        <v>47</v>
      </c>
      <c r="D7" s="74"/>
      <c r="E7" s="174"/>
      <c r="F7" s="175" t="s">
        <v>28</v>
      </c>
      <c r="G7" s="48">
        <v>300</v>
      </c>
      <c r="H7" s="97"/>
      <c r="I7" s="176"/>
      <c r="J7" s="8">
        <f>H7*I7+H7</f>
        <v>0</v>
      </c>
      <c r="K7" s="127">
        <f>G7*H7</f>
        <v>0</v>
      </c>
      <c r="L7" s="8">
        <f>M7-K7</f>
        <v>0</v>
      </c>
      <c r="M7" s="37">
        <f>G7*J7</f>
        <v>0</v>
      </c>
      <c r="N7" s="72" t="s">
        <v>48</v>
      </c>
    </row>
    <row r="8" spans="1:14" ht="33.75" customHeight="1" x14ac:dyDescent="0.2">
      <c r="A8" s="172" t="s">
        <v>49</v>
      </c>
      <c r="B8" s="173" t="s">
        <v>50</v>
      </c>
      <c r="C8" s="173" t="s">
        <v>51</v>
      </c>
      <c r="D8" s="74"/>
      <c r="E8" s="174"/>
      <c r="F8" s="175" t="s">
        <v>12</v>
      </c>
      <c r="G8" s="48">
        <v>300</v>
      </c>
      <c r="H8" s="97"/>
      <c r="I8" s="164"/>
      <c r="J8" s="8">
        <f>H8*I8+H8</f>
        <v>0</v>
      </c>
      <c r="K8" s="127">
        <f>G8*H8</f>
        <v>0</v>
      </c>
      <c r="L8" s="8">
        <f>M8-K8</f>
        <v>0</v>
      </c>
      <c r="M8" s="37">
        <f>G8*J8</f>
        <v>0</v>
      </c>
      <c r="N8" s="72" t="s">
        <v>48</v>
      </c>
    </row>
    <row r="9" spans="1:14" ht="72" customHeight="1" x14ac:dyDescent="0.2">
      <c r="A9" s="172" t="s">
        <v>52</v>
      </c>
      <c r="B9" s="177" t="s">
        <v>53</v>
      </c>
      <c r="C9" s="177" t="s">
        <v>54</v>
      </c>
      <c r="D9" s="74"/>
      <c r="E9" s="178"/>
      <c r="F9" s="179" t="s">
        <v>28</v>
      </c>
      <c r="G9" s="180">
        <v>250</v>
      </c>
      <c r="H9" s="181"/>
      <c r="I9" s="182"/>
      <c r="J9" s="183">
        <f t="shared" ref="J9" si="0">H9*I9+H9</f>
        <v>0</v>
      </c>
      <c r="K9" s="127">
        <f t="shared" ref="K9" si="1">G9*H9</f>
        <v>0</v>
      </c>
      <c r="L9" s="8">
        <f t="shared" ref="L9" si="2">M9-K9</f>
        <v>0</v>
      </c>
      <c r="M9" s="37">
        <f t="shared" ref="M9" si="3">G9*J9</f>
        <v>0</v>
      </c>
      <c r="N9" s="72" t="s">
        <v>48</v>
      </c>
    </row>
    <row r="10" spans="1:14" x14ac:dyDescent="0.2">
      <c r="A10" s="98"/>
      <c r="B10" s="130"/>
      <c r="C10" s="130"/>
      <c r="D10" s="98"/>
      <c r="E10" s="98"/>
      <c r="F10" s="131"/>
      <c r="G10" s="132"/>
      <c r="H10" s="256" t="s">
        <v>11</v>
      </c>
      <c r="I10" s="134"/>
      <c r="J10" s="184"/>
      <c r="K10" s="185">
        <f>SUM(K7:K9)</f>
        <v>0</v>
      </c>
      <c r="L10" s="186">
        <f>SUM(L7:L9)</f>
        <v>0</v>
      </c>
      <c r="M10" s="186">
        <f>SUM(M7:M9)</f>
        <v>0</v>
      </c>
      <c r="N10" s="138"/>
    </row>
    <row r="11" spans="1:14" ht="15.75" x14ac:dyDescent="0.25">
      <c r="A11" s="4"/>
      <c r="B11" s="79"/>
      <c r="C11" s="35"/>
      <c r="H11" s="33"/>
      <c r="K11" s="3"/>
      <c r="L11" s="3"/>
    </row>
    <row r="12" spans="1:14" x14ac:dyDescent="0.2">
      <c r="A12" s="10"/>
      <c r="B12" s="22" t="s">
        <v>72</v>
      </c>
      <c r="C12" s="22"/>
      <c r="D12" s="82"/>
      <c r="E12" s="82"/>
      <c r="F12" s="10"/>
      <c r="G12" s="83"/>
      <c r="H12" s="84"/>
      <c r="I12" s="10"/>
      <c r="J12" s="85"/>
      <c r="K12" s="86"/>
      <c r="L12" s="86"/>
      <c r="M12" s="87"/>
      <c r="N12" s="88"/>
    </row>
    <row r="13" spans="1:14" ht="36" x14ac:dyDescent="0.2">
      <c r="A13" s="34" t="s">
        <v>0</v>
      </c>
      <c r="B13" s="34" t="s">
        <v>1</v>
      </c>
      <c r="C13" s="34" t="s">
        <v>19</v>
      </c>
      <c r="D13" s="42" t="s">
        <v>2</v>
      </c>
      <c r="E13" s="9" t="s">
        <v>18</v>
      </c>
      <c r="F13" s="34" t="s">
        <v>3</v>
      </c>
      <c r="G13" s="43" t="s">
        <v>4</v>
      </c>
      <c r="H13" s="21" t="s">
        <v>5</v>
      </c>
      <c r="I13" s="45" t="s">
        <v>6</v>
      </c>
      <c r="J13" s="6" t="s">
        <v>17</v>
      </c>
      <c r="K13" s="46" t="s">
        <v>7</v>
      </c>
      <c r="L13" s="44" t="s">
        <v>8</v>
      </c>
      <c r="M13" s="44" t="s">
        <v>9</v>
      </c>
      <c r="N13" s="47" t="s">
        <v>10</v>
      </c>
    </row>
    <row r="14" spans="1:14" ht="96" x14ac:dyDescent="0.2">
      <c r="A14" s="89">
        <v>1</v>
      </c>
      <c r="B14" s="90" t="s">
        <v>55</v>
      </c>
      <c r="C14" s="91" t="s">
        <v>56</v>
      </c>
      <c r="D14" s="74"/>
      <c r="E14" s="92"/>
      <c r="F14" s="93" t="s">
        <v>28</v>
      </c>
      <c r="G14" s="94">
        <v>40</v>
      </c>
      <c r="H14" s="95"/>
      <c r="I14" s="67"/>
      <c r="J14" s="8">
        <f t="shared" ref="J14:J16" si="4">H14*I14+H14</f>
        <v>0</v>
      </c>
      <c r="K14" s="7">
        <f t="shared" ref="K14:K16" si="5">G14*H14</f>
        <v>0</v>
      </c>
      <c r="L14" s="8">
        <f t="shared" ref="L14:L16" si="6">M14-K14</f>
        <v>0</v>
      </c>
      <c r="M14" s="37">
        <f t="shared" ref="M14:M16" si="7">G14*J14</f>
        <v>0</v>
      </c>
      <c r="N14" s="53" t="s">
        <v>21</v>
      </c>
    </row>
    <row r="15" spans="1:14" ht="96" x14ac:dyDescent="0.2">
      <c r="A15" s="89">
        <v>2</v>
      </c>
      <c r="B15" s="90" t="s">
        <v>57</v>
      </c>
      <c r="C15" s="91"/>
      <c r="D15" s="74"/>
      <c r="E15" s="92"/>
      <c r="F15" s="93" t="s">
        <v>28</v>
      </c>
      <c r="G15" s="94">
        <v>10</v>
      </c>
      <c r="H15" s="95"/>
      <c r="I15" s="67"/>
      <c r="J15" s="8">
        <f t="shared" si="4"/>
        <v>0</v>
      </c>
      <c r="K15" s="7">
        <f t="shared" si="5"/>
        <v>0</v>
      </c>
      <c r="L15" s="8">
        <f t="shared" si="6"/>
        <v>0</v>
      </c>
      <c r="M15" s="37">
        <f t="shared" si="7"/>
        <v>0</v>
      </c>
      <c r="N15" s="53" t="s">
        <v>20</v>
      </c>
    </row>
    <row r="16" spans="1:14" ht="108" x14ac:dyDescent="0.2">
      <c r="A16" s="89">
        <v>3</v>
      </c>
      <c r="B16" s="90" t="s">
        <v>58</v>
      </c>
      <c r="C16" s="91"/>
      <c r="D16" s="74"/>
      <c r="E16" s="92"/>
      <c r="F16" s="93" t="s">
        <v>28</v>
      </c>
      <c r="G16" s="94">
        <v>50</v>
      </c>
      <c r="H16" s="95"/>
      <c r="I16" s="67"/>
      <c r="J16" s="8">
        <f t="shared" si="4"/>
        <v>0</v>
      </c>
      <c r="K16" s="7">
        <f t="shared" si="5"/>
        <v>0</v>
      </c>
      <c r="L16" s="8">
        <f t="shared" si="6"/>
        <v>0</v>
      </c>
      <c r="M16" s="37">
        <f t="shared" si="7"/>
        <v>0</v>
      </c>
      <c r="N16" s="53" t="s">
        <v>20</v>
      </c>
    </row>
    <row r="17" spans="1:14" x14ac:dyDescent="0.2">
      <c r="A17" s="11"/>
      <c r="B17" s="17"/>
      <c r="C17" s="17"/>
      <c r="D17" s="11"/>
      <c r="E17" s="11"/>
      <c r="F17" s="11"/>
      <c r="G17" s="96"/>
      <c r="H17" s="97" t="s">
        <v>11</v>
      </c>
      <c r="I17" s="18"/>
      <c r="J17" s="30"/>
      <c r="K17" s="65">
        <f>SUM(K14:K16)</f>
        <v>0</v>
      </c>
      <c r="L17" s="66">
        <f>SUM(L14:L16)</f>
        <v>0</v>
      </c>
      <c r="M17" s="66">
        <f>SUM(M14:M16)</f>
        <v>0</v>
      </c>
      <c r="N17" s="53"/>
    </row>
    <row r="18" spans="1:14" ht="15.75" x14ac:dyDescent="0.25">
      <c r="A18" s="4"/>
      <c r="B18" s="79"/>
      <c r="C18" s="35"/>
      <c r="H18" s="33"/>
      <c r="K18" s="3"/>
      <c r="L18" s="3"/>
    </row>
    <row r="19" spans="1:14" x14ac:dyDescent="0.2">
      <c r="A19" s="98"/>
      <c r="B19" s="99" t="s">
        <v>73</v>
      </c>
      <c r="C19" s="99"/>
      <c r="D19" s="100"/>
      <c r="E19" s="100"/>
      <c r="F19" s="101"/>
      <c r="G19" s="102"/>
      <c r="H19" s="103"/>
      <c r="I19" s="101"/>
      <c r="J19" s="104"/>
      <c r="K19" s="104"/>
      <c r="L19" s="104"/>
      <c r="M19" s="105"/>
      <c r="N19" s="106"/>
    </row>
    <row r="20" spans="1:14" ht="36" x14ac:dyDescent="0.2">
      <c r="A20" s="107" t="s">
        <v>0</v>
      </c>
      <c r="B20" s="107" t="s">
        <v>1</v>
      </c>
      <c r="C20" s="107" t="s">
        <v>19</v>
      </c>
      <c r="D20" s="108" t="s">
        <v>2</v>
      </c>
      <c r="E20" s="109" t="s">
        <v>18</v>
      </c>
      <c r="F20" s="107" t="s">
        <v>3</v>
      </c>
      <c r="G20" s="110" t="s">
        <v>4</v>
      </c>
      <c r="H20" s="111" t="s">
        <v>5</v>
      </c>
      <c r="I20" s="112" t="s">
        <v>6</v>
      </c>
      <c r="J20" s="113" t="s">
        <v>17</v>
      </c>
      <c r="K20" s="114" t="s">
        <v>7</v>
      </c>
      <c r="L20" s="115" t="s">
        <v>8</v>
      </c>
      <c r="M20" s="115" t="s">
        <v>9</v>
      </c>
      <c r="N20" s="116" t="s">
        <v>10</v>
      </c>
    </row>
    <row r="21" spans="1:14" ht="120" x14ac:dyDescent="0.2">
      <c r="A21" s="117">
        <v>1</v>
      </c>
      <c r="B21" s="118" t="s">
        <v>59</v>
      </c>
      <c r="C21" s="119" t="s">
        <v>60</v>
      </c>
      <c r="D21" s="120"/>
      <c r="E21" s="121"/>
      <c r="F21" s="122" t="s">
        <v>28</v>
      </c>
      <c r="G21" s="123">
        <v>50</v>
      </c>
      <c r="H21" s="124"/>
      <c r="I21" s="125"/>
      <c r="J21" s="160">
        <f t="shared" ref="J21" si="8">H21*I21+H21</f>
        <v>0</v>
      </c>
      <c r="K21" s="7">
        <f t="shared" ref="K21" si="9">G21*H21</f>
        <v>0</v>
      </c>
      <c r="L21" s="8">
        <f t="shared" ref="L21" si="10">M21-K21</f>
        <v>0</v>
      </c>
      <c r="M21" s="37">
        <f t="shared" ref="M21" si="11">G21*J21</f>
        <v>0</v>
      </c>
      <c r="N21" s="129" t="s">
        <v>21</v>
      </c>
    </row>
    <row r="22" spans="1:14" x14ac:dyDescent="0.2">
      <c r="A22" s="98"/>
      <c r="B22" s="130"/>
      <c r="C22" s="130"/>
      <c r="D22" s="98"/>
      <c r="E22" s="98"/>
      <c r="F22" s="131"/>
      <c r="G22" s="132"/>
      <c r="H22" s="133" t="s">
        <v>11</v>
      </c>
      <c r="I22" s="134"/>
      <c r="J22" s="135"/>
      <c r="K22" s="136">
        <f>SUM(K21)</f>
        <v>0</v>
      </c>
      <c r="L22" s="137">
        <f>SUM(L21)</f>
        <v>0</v>
      </c>
      <c r="M22" s="137">
        <f>SUM(M21)</f>
        <v>0</v>
      </c>
      <c r="N22" s="138"/>
    </row>
    <row r="23" spans="1:14" x14ac:dyDescent="0.2">
      <c r="A23" s="98"/>
      <c r="B23" s="130"/>
      <c r="C23" s="130"/>
      <c r="D23" s="98"/>
      <c r="E23" s="98"/>
      <c r="F23" s="131"/>
      <c r="G23" s="132"/>
      <c r="H23" s="187"/>
      <c r="I23" s="188"/>
      <c r="J23" s="189"/>
      <c r="K23" s="190"/>
      <c r="L23" s="191"/>
      <c r="M23" s="191"/>
      <c r="N23" s="138"/>
    </row>
    <row r="24" spans="1:14" x14ac:dyDescent="0.2">
      <c r="A24" s="12"/>
      <c r="B24" s="192" t="s">
        <v>74</v>
      </c>
      <c r="C24" s="192"/>
      <c r="D24" s="193"/>
      <c r="E24" s="193"/>
      <c r="F24" s="194"/>
      <c r="G24" s="195"/>
      <c r="H24" s="196"/>
      <c r="I24" s="194"/>
      <c r="J24" s="197"/>
      <c r="K24" s="197"/>
      <c r="L24" s="197"/>
      <c r="M24" s="198"/>
    </row>
    <row r="25" spans="1:14" ht="36" x14ac:dyDescent="0.2">
      <c r="A25" s="34" t="s">
        <v>0</v>
      </c>
      <c r="B25" s="34" t="s">
        <v>1</v>
      </c>
      <c r="C25" s="34" t="s">
        <v>19</v>
      </c>
      <c r="D25" s="42" t="s">
        <v>2</v>
      </c>
      <c r="E25" s="9" t="s">
        <v>18</v>
      </c>
      <c r="F25" s="34" t="s">
        <v>3</v>
      </c>
      <c r="G25" s="43" t="s">
        <v>4</v>
      </c>
      <c r="H25" s="21" t="s">
        <v>5</v>
      </c>
      <c r="I25" s="45" t="s">
        <v>6</v>
      </c>
      <c r="J25" s="6" t="s">
        <v>17</v>
      </c>
      <c r="K25" s="46" t="s">
        <v>7</v>
      </c>
      <c r="L25" s="44" t="s">
        <v>8</v>
      </c>
      <c r="M25" s="44" t="s">
        <v>9</v>
      </c>
      <c r="N25" s="47" t="s">
        <v>10</v>
      </c>
    </row>
    <row r="26" spans="1:14" ht="60" x14ac:dyDescent="0.2">
      <c r="A26" s="199">
        <v>1</v>
      </c>
      <c r="B26" s="50" t="s">
        <v>61</v>
      </c>
      <c r="C26" s="50" t="s">
        <v>62</v>
      </c>
      <c r="D26" s="75"/>
      <c r="E26" s="72"/>
      <c r="F26" s="72" t="s">
        <v>12</v>
      </c>
      <c r="G26" s="163">
        <v>3000</v>
      </c>
      <c r="H26" s="97"/>
      <c r="I26" s="164"/>
      <c r="J26" s="160">
        <f t="shared" ref="J26:J29" si="12">H26*I26+H26</f>
        <v>0</v>
      </c>
      <c r="K26" s="7">
        <f t="shared" ref="K26:K29" si="13">G26*H26</f>
        <v>0</v>
      </c>
      <c r="L26" s="8">
        <f t="shared" ref="L26:L29" si="14">M26-K26</f>
        <v>0</v>
      </c>
      <c r="M26" s="37">
        <f t="shared" ref="M26:M29" si="15">G26*J26</f>
        <v>0</v>
      </c>
      <c r="N26" s="72" t="s">
        <v>20</v>
      </c>
    </row>
    <row r="27" spans="1:14" ht="60" x14ac:dyDescent="0.2">
      <c r="A27" s="199">
        <v>2</v>
      </c>
      <c r="B27" s="50" t="s">
        <v>63</v>
      </c>
      <c r="C27" s="50"/>
      <c r="D27" s="75"/>
      <c r="E27" s="72"/>
      <c r="F27" s="72" t="s">
        <v>12</v>
      </c>
      <c r="G27" s="163">
        <v>100</v>
      </c>
      <c r="H27" s="97"/>
      <c r="I27" s="164"/>
      <c r="J27" s="160">
        <f t="shared" si="12"/>
        <v>0</v>
      </c>
      <c r="K27" s="7">
        <f t="shared" si="13"/>
        <v>0</v>
      </c>
      <c r="L27" s="8">
        <f t="shared" si="14"/>
        <v>0</v>
      </c>
      <c r="M27" s="37">
        <f t="shared" si="15"/>
        <v>0</v>
      </c>
      <c r="N27" s="72" t="s">
        <v>20</v>
      </c>
    </row>
    <row r="28" spans="1:14" ht="60" x14ac:dyDescent="0.2">
      <c r="A28" s="199">
        <v>3</v>
      </c>
      <c r="B28" s="50" t="s">
        <v>64</v>
      </c>
      <c r="C28" s="50"/>
      <c r="D28" s="75"/>
      <c r="E28" s="72"/>
      <c r="F28" s="72" t="s">
        <v>12</v>
      </c>
      <c r="G28" s="163">
        <v>50</v>
      </c>
      <c r="H28" s="97"/>
      <c r="I28" s="164"/>
      <c r="J28" s="160">
        <f t="shared" si="12"/>
        <v>0</v>
      </c>
      <c r="K28" s="7">
        <f t="shared" si="13"/>
        <v>0</v>
      </c>
      <c r="L28" s="8">
        <f t="shared" si="14"/>
        <v>0</v>
      </c>
      <c r="M28" s="37">
        <f t="shared" si="15"/>
        <v>0</v>
      </c>
      <c r="N28" s="72" t="s">
        <v>20</v>
      </c>
    </row>
    <row r="29" spans="1:14" ht="60" x14ac:dyDescent="0.2">
      <c r="A29" s="199">
        <v>4</v>
      </c>
      <c r="B29" s="50" t="s">
        <v>65</v>
      </c>
      <c r="C29" s="50"/>
      <c r="D29" s="75"/>
      <c r="E29" s="72"/>
      <c r="F29" s="72" t="s">
        <v>12</v>
      </c>
      <c r="G29" s="163">
        <v>10</v>
      </c>
      <c r="H29" s="97"/>
      <c r="I29" s="164"/>
      <c r="J29" s="160">
        <f t="shared" si="12"/>
        <v>0</v>
      </c>
      <c r="K29" s="7">
        <f t="shared" si="13"/>
        <v>0</v>
      </c>
      <c r="L29" s="8">
        <f t="shared" si="14"/>
        <v>0</v>
      </c>
      <c r="M29" s="37">
        <f t="shared" si="15"/>
        <v>0</v>
      </c>
      <c r="N29" s="72" t="s">
        <v>20</v>
      </c>
    </row>
    <row r="30" spans="1:14" x14ac:dyDescent="0.2">
      <c r="A30" s="12"/>
      <c r="B30" s="17"/>
      <c r="C30" s="17"/>
      <c r="D30" s="12"/>
      <c r="E30" s="12"/>
      <c r="F30" s="200"/>
      <c r="G30" s="201"/>
      <c r="H30" s="78" t="s">
        <v>11</v>
      </c>
      <c r="I30" s="202"/>
      <c r="J30" s="203"/>
      <c r="K30" s="204">
        <f>SUM(K26:K29)</f>
        <v>0</v>
      </c>
      <c r="L30" s="205">
        <f>SUM(L26:L29)</f>
        <v>0</v>
      </c>
      <c r="M30" s="205">
        <f>SUM(M26:M29)</f>
        <v>0</v>
      </c>
      <c r="N30" s="55"/>
    </row>
    <row r="31" spans="1:14" x14ac:dyDescent="0.2">
      <c r="A31" s="98"/>
      <c r="B31" s="130"/>
      <c r="C31" s="130"/>
      <c r="D31" s="98"/>
      <c r="E31" s="98"/>
      <c r="F31" s="131"/>
      <c r="G31" s="132"/>
      <c r="H31" s="187"/>
      <c r="I31" s="188"/>
      <c r="J31" s="189"/>
      <c r="K31" s="190"/>
      <c r="L31" s="191"/>
      <c r="M31" s="191"/>
      <c r="N31" s="138"/>
    </row>
    <row r="32" spans="1:14" x14ac:dyDescent="0.2">
      <c r="A32" s="206"/>
      <c r="B32" s="207" t="s">
        <v>75</v>
      </c>
      <c r="C32" s="207"/>
      <c r="D32" s="208"/>
      <c r="E32" s="208"/>
      <c r="F32" s="209"/>
      <c r="G32" s="210"/>
      <c r="H32" s="211"/>
      <c r="I32" s="212"/>
      <c r="J32" s="212"/>
      <c r="K32" s="213"/>
      <c r="L32" s="214"/>
      <c r="M32" s="215"/>
      <c r="N32" s="216"/>
    </row>
    <row r="33" spans="1:16" ht="36" x14ac:dyDescent="0.2">
      <c r="A33" s="34" t="s">
        <v>0</v>
      </c>
      <c r="B33" s="34" t="s">
        <v>1</v>
      </c>
      <c r="C33" s="34" t="s">
        <v>19</v>
      </c>
      <c r="D33" s="42" t="s">
        <v>2</v>
      </c>
      <c r="E33" s="9" t="s">
        <v>18</v>
      </c>
      <c r="F33" s="34" t="s">
        <v>3</v>
      </c>
      <c r="G33" s="43" t="s">
        <v>4</v>
      </c>
      <c r="H33" s="21" t="s">
        <v>5</v>
      </c>
      <c r="I33" s="45" t="s">
        <v>6</v>
      </c>
      <c r="J33" s="6" t="s">
        <v>17</v>
      </c>
      <c r="K33" s="46" t="s">
        <v>7</v>
      </c>
      <c r="L33" s="44" t="s">
        <v>8</v>
      </c>
      <c r="M33" s="44" t="s">
        <v>9</v>
      </c>
      <c r="N33" s="47" t="s">
        <v>10</v>
      </c>
    </row>
    <row r="34" spans="1:16" ht="84" x14ac:dyDescent="0.2">
      <c r="A34" s="217" t="s">
        <v>45</v>
      </c>
      <c r="B34" s="218" t="s">
        <v>66</v>
      </c>
      <c r="C34" s="219" t="s">
        <v>67</v>
      </c>
      <c r="D34" s="220"/>
      <c r="E34" s="221"/>
      <c r="F34" s="217" t="s">
        <v>28</v>
      </c>
      <c r="G34" s="222">
        <v>300</v>
      </c>
      <c r="H34" s="223"/>
      <c r="I34" s="224"/>
      <c r="J34" s="8">
        <f t="shared" ref="J34:J35" si="16">H34*I34+H34</f>
        <v>0</v>
      </c>
      <c r="K34" s="7">
        <f t="shared" ref="K34:K35" si="17">G34*H34</f>
        <v>0</v>
      </c>
      <c r="L34" s="8">
        <f t="shared" ref="L34:L35" si="18">M34-K34</f>
        <v>0</v>
      </c>
      <c r="M34" s="37">
        <f t="shared" ref="M34:M35" si="19">G34*J34</f>
        <v>0</v>
      </c>
      <c r="N34" s="72" t="s">
        <v>20</v>
      </c>
    </row>
    <row r="35" spans="1:16" ht="60" x14ac:dyDescent="0.2">
      <c r="A35" s="225" t="s">
        <v>49</v>
      </c>
      <c r="B35" s="226" t="s">
        <v>68</v>
      </c>
      <c r="C35" s="177" t="s">
        <v>69</v>
      </c>
      <c r="D35" s="227"/>
      <c r="E35" s="228"/>
      <c r="F35" s="225" t="s">
        <v>28</v>
      </c>
      <c r="G35" s="229">
        <v>30</v>
      </c>
      <c r="H35" s="230"/>
      <c r="I35" s="231"/>
      <c r="J35" s="8">
        <f t="shared" si="16"/>
        <v>0</v>
      </c>
      <c r="K35" s="7">
        <f t="shared" si="17"/>
        <v>0</v>
      </c>
      <c r="L35" s="8">
        <f t="shared" si="18"/>
        <v>0</v>
      </c>
      <c r="M35" s="37">
        <f t="shared" si="19"/>
        <v>0</v>
      </c>
      <c r="N35" s="72" t="s">
        <v>21</v>
      </c>
    </row>
    <row r="36" spans="1:16" x14ac:dyDescent="0.2">
      <c r="A36" s="206"/>
      <c r="B36" s="57"/>
      <c r="C36" s="57"/>
      <c r="D36" s="232"/>
      <c r="E36" s="232"/>
      <c r="F36" s="233"/>
      <c r="G36" s="234"/>
      <c r="H36" s="97" t="s">
        <v>11</v>
      </c>
      <c r="I36" s="235"/>
      <c r="J36" s="235"/>
      <c r="K36" s="236">
        <f>SUM(K34:K35)</f>
        <v>0</v>
      </c>
      <c r="L36" s="237">
        <f>SUM(L34:L35)</f>
        <v>0</v>
      </c>
      <c r="M36" s="237">
        <f>SUM(M34:M35)</f>
        <v>0</v>
      </c>
      <c r="N36" s="72"/>
    </row>
    <row r="37" spans="1:16" ht="15.75" x14ac:dyDescent="0.25">
      <c r="A37" s="4"/>
      <c r="B37" s="79"/>
      <c r="C37" s="35"/>
      <c r="H37" s="33"/>
      <c r="K37" s="3"/>
      <c r="L37" s="3"/>
    </row>
    <row r="38" spans="1:16" x14ac:dyDescent="0.2">
      <c r="A38" s="139"/>
      <c r="B38" s="140" t="s">
        <v>76</v>
      </c>
      <c r="C38" s="140"/>
      <c r="D38" s="141"/>
      <c r="E38" s="141"/>
      <c r="F38" s="142"/>
      <c r="G38" s="143"/>
      <c r="H38" s="84"/>
      <c r="I38" s="144"/>
      <c r="J38" s="145"/>
      <c r="K38" s="257"/>
      <c r="L38" s="258"/>
      <c r="M38" s="259"/>
      <c r="N38" s="146"/>
    </row>
    <row r="39" spans="1:16" ht="36" x14ac:dyDescent="0.2">
      <c r="A39" s="147" t="s">
        <v>0</v>
      </c>
      <c r="B39" s="147" t="s">
        <v>1</v>
      </c>
      <c r="C39" s="147" t="s">
        <v>19</v>
      </c>
      <c r="D39" s="148" t="s">
        <v>2</v>
      </c>
      <c r="E39" s="149" t="s">
        <v>18</v>
      </c>
      <c r="F39" s="147" t="s">
        <v>3</v>
      </c>
      <c r="G39" s="150" t="s">
        <v>4</v>
      </c>
      <c r="H39" s="21" t="s">
        <v>5</v>
      </c>
      <c r="I39" s="151" t="s">
        <v>6</v>
      </c>
      <c r="J39" s="152" t="s">
        <v>17</v>
      </c>
      <c r="K39" s="46" t="s">
        <v>7</v>
      </c>
      <c r="L39" s="44" t="s">
        <v>8</v>
      </c>
      <c r="M39" s="44" t="s">
        <v>9</v>
      </c>
      <c r="N39" s="153" t="s">
        <v>10</v>
      </c>
    </row>
    <row r="40" spans="1:16" ht="24" x14ac:dyDescent="0.2">
      <c r="A40" s="154">
        <v>1</v>
      </c>
      <c r="B40" s="155" t="s">
        <v>35</v>
      </c>
      <c r="C40" s="265" t="s">
        <v>36</v>
      </c>
      <c r="D40" s="156"/>
      <c r="E40" s="157"/>
      <c r="F40" s="157" t="s">
        <v>28</v>
      </c>
      <c r="G40" s="158">
        <v>2500</v>
      </c>
      <c r="H40" s="97"/>
      <c r="I40" s="159"/>
      <c r="J40" s="160">
        <f t="shared" ref="J40:J45" si="20">H40*I40+H40</f>
        <v>0</v>
      </c>
      <c r="K40" s="7">
        <f t="shared" ref="K40:K45" si="21">G40*H40</f>
        <v>0</v>
      </c>
      <c r="L40" s="8">
        <f t="shared" ref="L40:L45" si="22">M40-K40</f>
        <v>0</v>
      </c>
      <c r="M40" s="37">
        <f t="shared" ref="M40:M45" si="23">G40*J40</f>
        <v>0</v>
      </c>
      <c r="N40" s="161" t="s">
        <v>21</v>
      </c>
    </row>
    <row r="41" spans="1:16" ht="24" x14ac:dyDescent="0.2">
      <c r="A41" s="154">
        <v>2</v>
      </c>
      <c r="B41" s="155" t="s">
        <v>37</v>
      </c>
      <c r="C41" s="266"/>
      <c r="D41" s="156"/>
      <c r="E41" s="157"/>
      <c r="F41" s="157" t="s">
        <v>28</v>
      </c>
      <c r="G41" s="158">
        <v>5000</v>
      </c>
      <c r="H41" s="97"/>
      <c r="I41" s="159"/>
      <c r="J41" s="160">
        <f t="shared" si="20"/>
        <v>0</v>
      </c>
      <c r="K41" s="7">
        <f t="shared" si="21"/>
        <v>0</v>
      </c>
      <c r="L41" s="8">
        <f t="shared" si="22"/>
        <v>0</v>
      </c>
      <c r="M41" s="37">
        <f t="shared" si="23"/>
        <v>0</v>
      </c>
      <c r="N41" s="161" t="s">
        <v>21</v>
      </c>
    </row>
    <row r="42" spans="1:16" x14ac:dyDescent="0.2">
      <c r="A42" s="154">
        <v>3</v>
      </c>
      <c r="B42" s="50" t="s">
        <v>38</v>
      </c>
      <c r="C42" s="50"/>
      <c r="D42" s="162"/>
      <c r="E42" s="72"/>
      <c r="F42" s="72" t="s">
        <v>28</v>
      </c>
      <c r="G42" s="163">
        <v>30</v>
      </c>
      <c r="H42" s="97"/>
      <c r="I42" s="164"/>
      <c r="J42" s="8">
        <f t="shared" si="20"/>
        <v>0</v>
      </c>
      <c r="K42" s="7">
        <f t="shared" si="21"/>
        <v>0</v>
      </c>
      <c r="L42" s="8">
        <f t="shared" si="22"/>
        <v>0</v>
      </c>
      <c r="M42" s="37">
        <f t="shared" si="23"/>
        <v>0</v>
      </c>
      <c r="N42" s="165" t="s">
        <v>21</v>
      </c>
    </row>
    <row r="43" spans="1:16" ht="108" x14ac:dyDescent="0.2">
      <c r="A43" s="154">
        <v>4</v>
      </c>
      <c r="B43" s="155" t="s">
        <v>39</v>
      </c>
      <c r="C43" s="155"/>
      <c r="D43" s="156"/>
      <c r="E43" s="157"/>
      <c r="F43" s="157" t="s">
        <v>12</v>
      </c>
      <c r="G43" s="158">
        <v>3000</v>
      </c>
      <c r="H43" s="97"/>
      <c r="I43" s="159"/>
      <c r="J43" s="160">
        <f t="shared" si="20"/>
        <v>0</v>
      </c>
      <c r="K43" s="7">
        <f t="shared" si="21"/>
        <v>0</v>
      </c>
      <c r="L43" s="8">
        <f t="shared" si="22"/>
        <v>0</v>
      </c>
      <c r="M43" s="37">
        <f t="shared" si="23"/>
        <v>0</v>
      </c>
      <c r="N43" s="161" t="s">
        <v>21</v>
      </c>
    </row>
    <row r="44" spans="1:16" ht="144" x14ac:dyDescent="0.2">
      <c r="A44" s="154">
        <v>5</v>
      </c>
      <c r="B44" s="155" t="s">
        <v>40</v>
      </c>
      <c r="C44" s="155" t="s">
        <v>41</v>
      </c>
      <c r="D44" s="156"/>
      <c r="E44" s="157"/>
      <c r="F44" s="157" t="s">
        <v>12</v>
      </c>
      <c r="G44" s="158">
        <v>80000</v>
      </c>
      <c r="H44" s="97"/>
      <c r="I44" s="159"/>
      <c r="J44" s="160">
        <f t="shared" si="20"/>
        <v>0</v>
      </c>
      <c r="K44" s="7">
        <f t="shared" si="21"/>
        <v>0</v>
      </c>
      <c r="L44" s="8">
        <f t="shared" si="22"/>
        <v>0</v>
      </c>
      <c r="M44" s="37">
        <f t="shared" si="23"/>
        <v>0</v>
      </c>
      <c r="N44" s="161" t="s">
        <v>42</v>
      </c>
    </row>
    <row r="45" spans="1:16" ht="132" x14ac:dyDescent="0.2">
      <c r="A45" s="154">
        <v>6</v>
      </c>
      <c r="B45" s="155" t="s">
        <v>43</v>
      </c>
      <c r="C45" s="155" t="s">
        <v>41</v>
      </c>
      <c r="D45" s="156"/>
      <c r="E45" s="157"/>
      <c r="F45" s="157" t="s">
        <v>28</v>
      </c>
      <c r="G45" s="158">
        <v>1000</v>
      </c>
      <c r="H45" s="97"/>
      <c r="I45" s="159"/>
      <c r="J45" s="160">
        <f t="shared" si="20"/>
        <v>0</v>
      </c>
      <c r="K45" s="7">
        <f t="shared" si="21"/>
        <v>0</v>
      </c>
      <c r="L45" s="8">
        <f t="shared" si="22"/>
        <v>0</v>
      </c>
      <c r="M45" s="37">
        <f t="shared" si="23"/>
        <v>0</v>
      </c>
      <c r="N45" s="161" t="s">
        <v>21</v>
      </c>
      <c r="P45" s="3"/>
    </row>
    <row r="46" spans="1:16" x14ac:dyDescent="0.2">
      <c r="A46" s="166"/>
      <c r="B46" s="167"/>
      <c r="C46" s="167"/>
      <c r="D46" s="167"/>
      <c r="E46" s="167"/>
      <c r="F46" s="168"/>
      <c r="G46" s="169"/>
      <c r="H46" s="97" t="s">
        <v>11</v>
      </c>
      <c r="I46" s="170"/>
      <c r="J46" s="171"/>
      <c r="K46" s="236">
        <f>SUM(K40:K45)</f>
        <v>0</v>
      </c>
      <c r="L46" s="237">
        <f>SUM(L40:L45)</f>
        <v>0</v>
      </c>
      <c r="M46" s="237">
        <f>SUM(M40:M45)</f>
        <v>0</v>
      </c>
      <c r="N46" s="157"/>
    </row>
    <row r="47" spans="1:16" ht="15.75" x14ac:dyDescent="0.25">
      <c r="A47" s="4"/>
      <c r="B47" s="79"/>
      <c r="C47" s="35"/>
      <c r="H47" s="33"/>
      <c r="K47" s="3"/>
      <c r="L47" s="3"/>
    </row>
    <row r="48" spans="1:16" x14ac:dyDescent="0.2">
      <c r="A48" s="98"/>
      <c r="B48" s="99" t="s">
        <v>77</v>
      </c>
      <c r="C48" s="99"/>
      <c r="D48" s="100"/>
      <c r="E48" s="100"/>
      <c r="F48" s="101"/>
      <c r="G48" s="102"/>
      <c r="H48" s="103"/>
      <c r="I48" s="101"/>
      <c r="J48" s="104"/>
      <c r="K48" s="104"/>
      <c r="L48" s="104"/>
      <c r="M48" s="105"/>
      <c r="N48" s="106"/>
    </row>
    <row r="49" spans="1:14" ht="36" x14ac:dyDescent="0.2">
      <c r="A49" s="107" t="s">
        <v>0</v>
      </c>
      <c r="B49" s="107" t="s">
        <v>1</v>
      </c>
      <c r="C49" s="107" t="s">
        <v>19</v>
      </c>
      <c r="D49" s="108" t="s">
        <v>2</v>
      </c>
      <c r="E49" s="109" t="s">
        <v>18</v>
      </c>
      <c r="F49" s="107" t="s">
        <v>3</v>
      </c>
      <c r="G49" s="110" t="s">
        <v>4</v>
      </c>
      <c r="H49" s="111" t="s">
        <v>5</v>
      </c>
      <c r="I49" s="112" t="s">
        <v>6</v>
      </c>
      <c r="J49" s="113" t="s">
        <v>17</v>
      </c>
      <c r="K49" s="114" t="s">
        <v>7</v>
      </c>
      <c r="L49" s="115" t="s">
        <v>8</v>
      </c>
      <c r="M49" s="115" t="s">
        <v>9</v>
      </c>
      <c r="N49" s="116" t="s">
        <v>10</v>
      </c>
    </row>
    <row r="50" spans="1:14" ht="36" x14ac:dyDescent="0.2">
      <c r="A50" s="117">
        <v>1</v>
      </c>
      <c r="B50" s="118" t="s">
        <v>33</v>
      </c>
      <c r="C50" s="119" t="s">
        <v>34</v>
      </c>
      <c r="D50" s="120"/>
      <c r="E50" s="121"/>
      <c r="F50" s="122" t="s">
        <v>28</v>
      </c>
      <c r="G50" s="123">
        <v>2500</v>
      </c>
      <c r="H50" s="124"/>
      <c r="I50" s="125"/>
      <c r="J50" s="126">
        <f>H50*I50+H50</f>
        <v>0</v>
      </c>
      <c r="K50" s="127">
        <f>G50*H50</f>
        <v>0</v>
      </c>
      <c r="L50" s="126">
        <v>40</v>
      </c>
      <c r="M50" s="128">
        <f>G50*J50</f>
        <v>0</v>
      </c>
      <c r="N50" s="129" t="s">
        <v>21</v>
      </c>
    </row>
    <row r="51" spans="1:14" x14ac:dyDescent="0.2">
      <c r="A51" s="98"/>
      <c r="B51" s="130"/>
      <c r="C51" s="130"/>
      <c r="D51" s="98"/>
      <c r="E51" s="98"/>
      <c r="F51" s="131"/>
      <c r="G51" s="132"/>
      <c r="H51" s="133" t="s">
        <v>11</v>
      </c>
      <c r="I51" s="134"/>
      <c r="J51" s="135"/>
      <c r="K51" s="136">
        <f>SUM(K50)</f>
        <v>0</v>
      </c>
      <c r="L51" s="137">
        <f>SUM(L50)</f>
        <v>40</v>
      </c>
      <c r="M51" s="137">
        <f>SUM(M50)</f>
        <v>0</v>
      </c>
      <c r="N51" s="138"/>
    </row>
    <row r="52" spans="1:14" ht="15.75" x14ac:dyDescent="0.25">
      <c r="A52" s="4"/>
      <c r="B52" s="79"/>
      <c r="C52" s="35"/>
      <c r="H52" s="33"/>
      <c r="K52" s="3"/>
      <c r="L52" s="3"/>
    </row>
    <row r="53" spans="1:14" x14ac:dyDescent="0.2">
      <c r="A53" s="10"/>
      <c r="B53" s="22" t="s">
        <v>78</v>
      </c>
      <c r="C53" s="22"/>
      <c r="D53" s="82"/>
      <c r="E53" s="82"/>
      <c r="F53" s="10"/>
      <c r="G53" s="83"/>
      <c r="H53" s="84"/>
      <c r="I53" s="10"/>
      <c r="J53" s="85"/>
      <c r="K53" s="86"/>
      <c r="L53" s="86"/>
      <c r="M53" s="87"/>
      <c r="N53" s="88"/>
    </row>
    <row r="54" spans="1:14" ht="36" x14ac:dyDescent="0.2">
      <c r="A54" s="34" t="s">
        <v>0</v>
      </c>
      <c r="B54" s="34" t="s">
        <v>1</v>
      </c>
      <c r="C54" s="34" t="s">
        <v>19</v>
      </c>
      <c r="D54" s="42" t="s">
        <v>2</v>
      </c>
      <c r="E54" s="9" t="s">
        <v>18</v>
      </c>
      <c r="F54" s="34" t="s">
        <v>3</v>
      </c>
      <c r="G54" s="43" t="s">
        <v>4</v>
      </c>
      <c r="H54" s="21" t="s">
        <v>5</v>
      </c>
      <c r="I54" s="45" t="s">
        <v>6</v>
      </c>
      <c r="J54" s="6" t="s">
        <v>17</v>
      </c>
      <c r="K54" s="46" t="s">
        <v>7</v>
      </c>
      <c r="L54" s="44" t="s">
        <v>8</v>
      </c>
      <c r="M54" s="44" t="s">
        <v>9</v>
      </c>
      <c r="N54" s="47" t="s">
        <v>10</v>
      </c>
    </row>
    <row r="55" spans="1:14" ht="84" x14ac:dyDescent="0.2">
      <c r="A55" s="89">
        <v>1</v>
      </c>
      <c r="B55" s="90" t="s">
        <v>27</v>
      </c>
      <c r="C55" s="91"/>
      <c r="D55" s="74"/>
      <c r="E55" s="92"/>
      <c r="F55" s="93" t="s">
        <v>28</v>
      </c>
      <c r="G55" s="94">
        <v>500</v>
      </c>
      <c r="H55" s="95"/>
      <c r="I55" s="67"/>
      <c r="J55" s="8">
        <f t="shared" ref="J55:J58" si="24">H55*I55+H55</f>
        <v>0</v>
      </c>
      <c r="K55" s="7">
        <f t="shared" ref="K55:K57" si="25">G55*H55</f>
        <v>0</v>
      </c>
      <c r="L55" s="8">
        <f t="shared" ref="L55:L57" si="26">M55-K55</f>
        <v>0</v>
      </c>
      <c r="M55" s="37">
        <f t="shared" ref="M55:M57" si="27">G55*J55</f>
        <v>0</v>
      </c>
      <c r="N55" s="53" t="s">
        <v>21</v>
      </c>
    </row>
    <row r="56" spans="1:14" ht="60" x14ac:dyDescent="0.2">
      <c r="A56" s="89">
        <v>2</v>
      </c>
      <c r="B56" s="90" t="s">
        <v>29</v>
      </c>
      <c r="C56" s="91" t="s">
        <v>30</v>
      </c>
      <c r="D56" s="74"/>
      <c r="E56" s="92"/>
      <c r="F56" s="93" t="s">
        <v>28</v>
      </c>
      <c r="G56" s="94">
        <v>1200</v>
      </c>
      <c r="H56" s="95"/>
      <c r="I56" s="67"/>
      <c r="J56" s="8">
        <f t="shared" si="24"/>
        <v>0</v>
      </c>
      <c r="K56" s="7">
        <f t="shared" si="25"/>
        <v>0</v>
      </c>
      <c r="L56" s="8">
        <f t="shared" si="26"/>
        <v>0</v>
      </c>
      <c r="M56" s="37">
        <f t="shared" si="27"/>
        <v>0</v>
      </c>
      <c r="N56" s="53" t="s">
        <v>20</v>
      </c>
    </row>
    <row r="57" spans="1:14" x14ac:dyDescent="0.2">
      <c r="A57" s="89">
        <v>3</v>
      </c>
      <c r="B57" s="90" t="s">
        <v>31</v>
      </c>
      <c r="C57" s="91"/>
      <c r="D57" s="74"/>
      <c r="E57" s="92"/>
      <c r="F57" s="93" t="s">
        <v>28</v>
      </c>
      <c r="G57" s="94">
        <v>300</v>
      </c>
      <c r="H57" s="95"/>
      <c r="I57" s="67"/>
      <c r="J57" s="8">
        <f t="shared" si="24"/>
        <v>0</v>
      </c>
      <c r="K57" s="7">
        <f t="shared" si="25"/>
        <v>0</v>
      </c>
      <c r="L57" s="8">
        <f t="shared" si="26"/>
        <v>0</v>
      </c>
      <c r="M57" s="37">
        <f t="shared" si="27"/>
        <v>0</v>
      </c>
      <c r="N57" s="53" t="s">
        <v>20</v>
      </c>
    </row>
    <row r="58" spans="1:14" ht="60" x14ac:dyDescent="0.2">
      <c r="A58" s="89">
        <v>4</v>
      </c>
      <c r="B58" s="90" t="s">
        <v>32</v>
      </c>
      <c r="C58" s="91"/>
      <c r="D58" s="74"/>
      <c r="E58" s="92"/>
      <c r="F58" s="93" t="s">
        <v>12</v>
      </c>
      <c r="G58" s="94">
        <v>5000</v>
      </c>
      <c r="H58" s="95"/>
      <c r="I58" s="67"/>
      <c r="J58" s="8">
        <f t="shared" si="24"/>
        <v>0</v>
      </c>
      <c r="K58" s="7">
        <f>G58*H58</f>
        <v>0</v>
      </c>
      <c r="L58" s="8">
        <f>M58-K58</f>
        <v>0</v>
      </c>
      <c r="M58" s="37">
        <f>G58*J58</f>
        <v>0</v>
      </c>
      <c r="N58" s="73" t="s">
        <v>20</v>
      </c>
    </row>
    <row r="59" spans="1:14" x14ac:dyDescent="0.2">
      <c r="A59" s="11"/>
      <c r="B59" s="17"/>
      <c r="C59" s="17"/>
      <c r="D59" s="11"/>
      <c r="E59" s="11"/>
      <c r="F59" s="11"/>
      <c r="G59" s="96"/>
      <c r="H59" s="97" t="s">
        <v>11</v>
      </c>
      <c r="I59" s="18"/>
      <c r="J59" s="30"/>
      <c r="K59" s="65">
        <f>SUM(K55:K58)</f>
        <v>0</v>
      </c>
      <c r="L59" s="66">
        <f>SUM(L55:L58)</f>
        <v>0</v>
      </c>
      <c r="M59" s="66">
        <f>SUM(M55:M58)</f>
        <v>0</v>
      </c>
      <c r="N59" s="53"/>
    </row>
    <row r="60" spans="1:14" x14ac:dyDescent="0.2">
      <c r="A60" s="11"/>
      <c r="B60" s="17"/>
      <c r="C60" s="17"/>
      <c r="D60" s="11"/>
      <c r="E60" s="11"/>
      <c r="F60" s="11"/>
      <c r="G60" s="96"/>
      <c r="H60" s="23"/>
      <c r="I60" s="18"/>
      <c r="J60" s="30"/>
      <c r="K60" s="69"/>
      <c r="L60" s="39"/>
      <c r="M60" s="39"/>
      <c r="N60" s="63"/>
    </row>
    <row r="61" spans="1:14" x14ac:dyDescent="0.2">
      <c r="A61" s="166"/>
      <c r="B61" s="238" t="s">
        <v>79</v>
      </c>
      <c r="C61" s="238"/>
      <c r="D61" s="239"/>
      <c r="E61" s="239"/>
      <c r="F61" s="240"/>
      <c r="G61" s="169"/>
      <c r="H61" s="23"/>
      <c r="I61" s="144"/>
      <c r="J61" s="145"/>
      <c r="K61" s="257"/>
      <c r="L61" s="258"/>
      <c r="M61" s="259"/>
      <c r="N61" s="146"/>
    </row>
    <row r="62" spans="1:14" ht="36" x14ac:dyDescent="0.2">
      <c r="A62" s="147" t="s">
        <v>0</v>
      </c>
      <c r="B62" s="147" t="s">
        <v>1</v>
      </c>
      <c r="C62" s="147" t="s">
        <v>19</v>
      </c>
      <c r="D62" s="148" t="s">
        <v>2</v>
      </c>
      <c r="E62" s="149" t="s">
        <v>18</v>
      </c>
      <c r="F62" s="147" t="s">
        <v>3</v>
      </c>
      <c r="G62" s="150" t="s">
        <v>4</v>
      </c>
      <c r="H62" s="21" t="s">
        <v>5</v>
      </c>
      <c r="I62" s="151" t="s">
        <v>6</v>
      </c>
      <c r="J62" s="152" t="s">
        <v>17</v>
      </c>
      <c r="K62" s="46" t="s">
        <v>7</v>
      </c>
      <c r="L62" s="44" t="s">
        <v>8</v>
      </c>
      <c r="M62" s="44" t="s">
        <v>9</v>
      </c>
      <c r="N62" s="153" t="s">
        <v>10</v>
      </c>
    </row>
    <row r="63" spans="1:14" ht="36" x14ac:dyDescent="0.2">
      <c r="A63" s="241">
        <v>1</v>
      </c>
      <c r="B63" s="155" t="s">
        <v>70</v>
      </c>
      <c r="C63" s="155" t="s">
        <v>71</v>
      </c>
      <c r="D63" s="157"/>
      <c r="E63" s="157"/>
      <c r="F63" s="157" t="s">
        <v>28</v>
      </c>
      <c r="G63" s="242">
        <v>700</v>
      </c>
      <c r="H63" s="97"/>
      <c r="I63" s="159"/>
      <c r="J63" s="160">
        <f>H63*I63+H63</f>
        <v>0</v>
      </c>
      <c r="K63" s="7">
        <f>G63*H63</f>
        <v>0</v>
      </c>
      <c r="L63" s="8">
        <f>M63-K63</f>
        <v>0</v>
      </c>
      <c r="M63" s="37">
        <f>G63*J63</f>
        <v>0</v>
      </c>
      <c r="N63" s="157" t="s">
        <v>20</v>
      </c>
    </row>
    <row r="64" spans="1:14" x14ac:dyDescent="0.2">
      <c r="A64" s="166"/>
      <c r="B64" s="243"/>
      <c r="C64" s="243"/>
      <c r="D64" s="146"/>
      <c r="E64" s="146"/>
      <c r="F64" s="146"/>
      <c r="G64" s="169"/>
      <c r="H64" s="97" t="s">
        <v>11</v>
      </c>
      <c r="I64" s="170"/>
      <c r="J64" s="171"/>
      <c r="K64" s="236">
        <f>SUM(K63)</f>
        <v>0</v>
      </c>
      <c r="L64" s="237">
        <f>SUM(L63)</f>
        <v>0</v>
      </c>
      <c r="M64" s="237">
        <f>SUM(M63)</f>
        <v>0</v>
      </c>
      <c r="N64" s="146"/>
    </row>
    <row r="65" spans="1:14" x14ac:dyDescent="0.2">
      <c r="A65" s="11"/>
      <c r="B65" s="17"/>
      <c r="C65" s="17"/>
      <c r="D65" s="11"/>
      <c r="E65" s="11"/>
      <c r="F65" s="11"/>
      <c r="G65" s="96"/>
      <c r="H65" s="23"/>
      <c r="I65" s="18"/>
      <c r="J65" s="30"/>
      <c r="K65" s="69"/>
      <c r="L65" s="39"/>
      <c r="M65" s="39"/>
      <c r="N65" s="63"/>
    </row>
    <row r="66" spans="1:14" x14ac:dyDescent="0.2">
      <c r="A66" s="12"/>
      <c r="B66" s="22" t="s">
        <v>80</v>
      </c>
      <c r="C66" s="22"/>
      <c r="D66" s="244"/>
      <c r="E66" s="244"/>
      <c r="F66" s="12"/>
      <c r="G66" s="13"/>
      <c r="H66" s="84"/>
      <c r="I66" s="245"/>
      <c r="J66" s="29"/>
      <c r="K66" s="246"/>
      <c r="L66" s="247"/>
      <c r="M66" s="248"/>
    </row>
    <row r="67" spans="1:14" ht="36" x14ac:dyDescent="0.2">
      <c r="A67" s="34" t="s">
        <v>0</v>
      </c>
      <c r="B67" s="34" t="s">
        <v>1</v>
      </c>
      <c r="C67" s="34" t="s">
        <v>19</v>
      </c>
      <c r="D67" s="42" t="s">
        <v>2</v>
      </c>
      <c r="E67" s="9" t="s">
        <v>18</v>
      </c>
      <c r="F67" s="34" t="s">
        <v>3</v>
      </c>
      <c r="G67" s="43" t="s">
        <v>4</v>
      </c>
      <c r="H67" s="21" t="s">
        <v>5</v>
      </c>
      <c r="I67" s="45" t="s">
        <v>6</v>
      </c>
      <c r="J67" s="6" t="s">
        <v>17</v>
      </c>
      <c r="K67" s="46" t="s">
        <v>7</v>
      </c>
      <c r="L67" s="44" t="s">
        <v>8</v>
      </c>
      <c r="M67" s="44" t="s">
        <v>9</v>
      </c>
      <c r="N67" s="47" t="s">
        <v>10</v>
      </c>
    </row>
    <row r="68" spans="1:14" ht="60" x14ac:dyDescent="0.2">
      <c r="A68" s="89">
        <v>1</v>
      </c>
      <c r="B68" s="255" t="s">
        <v>82</v>
      </c>
      <c r="C68" s="255" t="s">
        <v>83</v>
      </c>
      <c r="D68" s="93"/>
      <c r="E68" s="254"/>
      <c r="F68" s="93" t="s">
        <v>12</v>
      </c>
      <c r="G68" s="249">
        <v>300</v>
      </c>
      <c r="H68" s="95"/>
      <c r="I68" s="67"/>
      <c r="J68" s="8">
        <f t="shared" ref="J68" si="28">H68*I68+H68</f>
        <v>0</v>
      </c>
      <c r="K68" s="7">
        <f t="shared" ref="K68" si="29">G68*H68</f>
        <v>0</v>
      </c>
      <c r="L68" s="8">
        <f t="shared" ref="L68" si="30">M68-K68</f>
        <v>0</v>
      </c>
      <c r="M68" s="37">
        <f t="shared" ref="M68" si="31">G68*J68</f>
        <v>0</v>
      </c>
      <c r="N68" s="250" t="s">
        <v>20</v>
      </c>
    </row>
    <row r="69" spans="1:14" x14ac:dyDescent="0.2">
      <c r="A69" s="19"/>
      <c r="B69" s="251"/>
      <c r="C69" s="251"/>
      <c r="D69" s="11"/>
      <c r="E69" s="11"/>
      <c r="F69" s="26"/>
      <c r="G69" s="27"/>
      <c r="H69" s="97" t="s">
        <v>11</v>
      </c>
      <c r="I69" s="18"/>
      <c r="J69" s="30"/>
      <c r="K69" s="252">
        <f>SUM(K68)</f>
        <v>0</v>
      </c>
      <c r="L69" s="253">
        <f>SUM(L68)</f>
        <v>0</v>
      </c>
      <c r="M69" s="253">
        <f>SUM(M68)</f>
        <v>0</v>
      </c>
      <c r="N69" s="55"/>
    </row>
    <row r="70" spans="1:14" x14ac:dyDescent="0.2">
      <c r="A70" s="11"/>
      <c r="B70" s="17"/>
      <c r="C70" s="17"/>
      <c r="D70" s="11"/>
      <c r="E70" s="11"/>
      <c r="F70" s="11"/>
      <c r="G70" s="96"/>
      <c r="H70" s="23"/>
      <c r="I70" s="18"/>
      <c r="J70" s="30"/>
      <c r="K70" s="69"/>
      <c r="L70" s="39"/>
      <c r="M70" s="39"/>
      <c r="N70" s="63"/>
    </row>
    <row r="71" spans="1:14" x14ac:dyDescent="0.2">
      <c r="A71" s="19"/>
      <c r="B71" s="64" t="s">
        <v>81</v>
      </c>
      <c r="C71" s="64"/>
      <c r="D71" s="11"/>
      <c r="E71" s="11"/>
      <c r="F71" s="26"/>
      <c r="G71" s="27"/>
      <c r="H71" s="20"/>
      <c r="I71" s="18"/>
      <c r="J71" s="30"/>
      <c r="K71" s="24"/>
      <c r="L71" s="25"/>
      <c r="M71" s="39"/>
      <c r="N71" s="55"/>
    </row>
    <row r="72" spans="1:14" ht="36" x14ac:dyDescent="0.2">
      <c r="A72" s="34" t="s">
        <v>0</v>
      </c>
      <c r="B72" s="34" t="s">
        <v>1</v>
      </c>
      <c r="C72" s="34" t="s">
        <v>19</v>
      </c>
      <c r="D72" s="42" t="s">
        <v>2</v>
      </c>
      <c r="E72" s="9" t="s">
        <v>18</v>
      </c>
      <c r="F72" s="34" t="s">
        <v>3</v>
      </c>
      <c r="G72" s="43" t="s">
        <v>4</v>
      </c>
      <c r="H72" s="21" t="s">
        <v>5</v>
      </c>
      <c r="I72" s="45" t="s">
        <v>6</v>
      </c>
      <c r="J72" s="6" t="s">
        <v>17</v>
      </c>
      <c r="K72" s="46" t="s">
        <v>7</v>
      </c>
      <c r="L72" s="44" t="s">
        <v>8</v>
      </c>
      <c r="M72" s="44" t="s">
        <v>9</v>
      </c>
      <c r="N72" s="47" t="s">
        <v>10</v>
      </c>
    </row>
    <row r="73" spans="1:14" ht="36" x14ac:dyDescent="0.2">
      <c r="A73" s="51">
        <v>1</v>
      </c>
      <c r="B73" s="50" t="s">
        <v>22</v>
      </c>
      <c r="C73" s="50" t="s">
        <v>23</v>
      </c>
      <c r="D73" s="74"/>
      <c r="E73" s="70"/>
      <c r="F73" s="70" t="s">
        <v>12</v>
      </c>
      <c r="G73" s="48">
        <v>1500</v>
      </c>
      <c r="H73" s="52"/>
      <c r="I73" s="67"/>
      <c r="J73" s="8">
        <f t="shared" ref="J73" si="32">H73*I73+H73</f>
        <v>0</v>
      </c>
      <c r="K73" s="7">
        <f t="shared" ref="K73" si="33">G73*H73</f>
        <v>0</v>
      </c>
      <c r="L73" s="8">
        <f t="shared" ref="L73" si="34">M73-K73</f>
        <v>0</v>
      </c>
      <c r="M73" s="37">
        <f t="shared" ref="M73" si="35">G73*J73</f>
        <v>0</v>
      </c>
      <c r="N73" s="71" t="s">
        <v>20</v>
      </c>
    </row>
    <row r="74" spans="1:14" x14ac:dyDescent="0.2">
      <c r="A74" s="5"/>
      <c r="B74" s="57"/>
      <c r="C74" s="57"/>
      <c r="D74" s="57"/>
      <c r="E74" s="57"/>
      <c r="F74" s="58"/>
      <c r="G74" s="59"/>
      <c r="H74" s="78" t="s">
        <v>11</v>
      </c>
      <c r="I74" s="68"/>
      <c r="J74" s="60"/>
      <c r="K74" s="65">
        <f>SUM(K73:K73)</f>
        <v>0</v>
      </c>
      <c r="L74" s="66">
        <f>SUM(L73:L73)</f>
        <v>0</v>
      </c>
      <c r="M74" s="66">
        <f>SUM(M73:M73)</f>
        <v>0</v>
      </c>
      <c r="N74" s="53"/>
    </row>
    <row r="75" spans="1:14" x14ac:dyDescent="0.2">
      <c r="A75" s="5"/>
      <c r="B75" s="57"/>
      <c r="C75" s="57"/>
      <c r="D75" s="57"/>
      <c r="E75" s="57"/>
      <c r="F75" s="58"/>
      <c r="G75" s="59"/>
      <c r="H75" s="23"/>
      <c r="I75" s="49"/>
      <c r="J75" s="49"/>
      <c r="K75" s="69"/>
      <c r="L75" s="39"/>
      <c r="M75" s="39"/>
      <c r="N75" s="63"/>
    </row>
    <row r="76" spans="1:14" x14ac:dyDescent="0.2">
      <c r="A76" s="5"/>
      <c r="B76" s="57"/>
      <c r="C76" s="57"/>
      <c r="D76" s="57"/>
      <c r="E76" s="57"/>
      <c r="F76" s="58"/>
      <c r="G76" s="59"/>
      <c r="H76" s="23"/>
      <c r="I76" s="49"/>
      <c r="J76" s="49"/>
      <c r="K76" s="69"/>
      <c r="L76" s="39"/>
      <c r="M76" s="39"/>
      <c r="N76" s="63"/>
    </row>
    <row r="77" spans="1:14" x14ac:dyDescent="0.2">
      <c r="A77" s="19"/>
      <c r="B77" s="64" t="s">
        <v>84</v>
      </c>
      <c r="C77" s="64"/>
      <c r="D77" s="11"/>
      <c r="E77" s="11"/>
      <c r="F77" s="26"/>
      <c r="G77" s="27"/>
      <c r="H77" s="20"/>
      <c r="I77" s="18"/>
      <c r="J77" s="30"/>
      <c r="K77" s="24"/>
      <c r="L77" s="25"/>
      <c r="M77" s="39"/>
      <c r="N77" s="55"/>
    </row>
    <row r="78" spans="1:14" ht="36" x14ac:dyDescent="0.2">
      <c r="A78" s="34" t="s">
        <v>0</v>
      </c>
      <c r="B78" s="34" t="s">
        <v>1</v>
      </c>
      <c r="C78" s="34" t="s">
        <v>19</v>
      </c>
      <c r="D78" s="42" t="s">
        <v>2</v>
      </c>
      <c r="E78" s="9" t="s">
        <v>18</v>
      </c>
      <c r="F78" s="34" t="s">
        <v>3</v>
      </c>
      <c r="G78" s="43" t="s">
        <v>4</v>
      </c>
      <c r="H78" s="21" t="s">
        <v>5</v>
      </c>
      <c r="I78" s="45" t="s">
        <v>6</v>
      </c>
      <c r="J78" s="6" t="s">
        <v>17</v>
      </c>
      <c r="K78" s="46" t="s">
        <v>7</v>
      </c>
      <c r="L78" s="44" t="s">
        <v>8</v>
      </c>
      <c r="M78" s="44" t="s">
        <v>9</v>
      </c>
      <c r="N78" s="47" t="s">
        <v>10</v>
      </c>
    </row>
    <row r="79" spans="1:14" ht="72" x14ac:dyDescent="0.2">
      <c r="A79" s="51">
        <v>1</v>
      </c>
      <c r="B79" s="50" t="s">
        <v>26</v>
      </c>
      <c r="C79" s="50" t="s">
        <v>25</v>
      </c>
      <c r="D79" s="75"/>
      <c r="E79" s="72"/>
      <c r="F79" s="72" t="s">
        <v>12</v>
      </c>
      <c r="G79" s="48">
        <v>10</v>
      </c>
      <c r="H79" s="52"/>
      <c r="I79" s="67"/>
      <c r="J79" s="8">
        <f t="shared" ref="J79" si="36">H79*I79+H79</f>
        <v>0</v>
      </c>
      <c r="K79" s="7">
        <f t="shared" ref="K79" si="37">G79*H79</f>
        <v>0</v>
      </c>
      <c r="L79" s="8">
        <f t="shared" ref="L79" si="38">M79-K79</f>
        <v>0</v>
      </c>
      <c r="M79" s="37">
        <f t="shared" ref="M79" si="39">G79*J79</f>
        <v>0</v>
      </c>
      <c r="N79" s="73" t="s">
        <v>21</v>
      </c>
    </row>
    <row r="80" spans="1:14" x14ac:dyDescent="0.2">
      <c r="A80" s="5"/>
      <c r="B80" s="57"/>
      <c r="C80" s="57"/>
      <c r="D80" s="57"/>
      <c r="E80" s="57"/>
      <c r="F80" s="58"/>
      <c r="G80" s="59"/>
      <c r="H80" s="78" t="s">
        <v>11</v>
      </c>
      <c r="I80" s="68"/>
      <c r="J80" s="60"/>
      <c r="K80" s="65">
        <f>SUM(K79:K79)</f>
        <v>0</v>
      </c>
      <c r="L80" s="66">
        <f>SUM(L79:L79)</f>
        <v>0</v>
      </c>
      <c r="M80" s="66">
        <f>SUM(M79:M79)</f>
        <v>0</v>
      </c>
      <c r="N80" s="53"/>
    </row>
    <row r="81" spans="1:14" x14ac:dyDescent="0.2">
      <c r="A81" s="5"/>
      <c r="B81" s="57"/>
      <c r="C81" s="57"/>
      <c r="D81" s="57"/>
      <c r="E81" s="57"/>
      <c r="F81" s="58"/>
      <c r="G81" s="59"/>
      <c r="H81" s="23"/>
      <c r="I81" s="49"/>
      <c r="J81" s="49"/>
      <c r="K81" s="69"/>
      <c r="L81" s="39"/>
      <c r="M81" s="39"/>
      <c r="N81" s="63"/>
    </row>
    <row r="82" spans="1:14" x14ac:dyDescent="0.2">
      <c r="A82" s="206"/>
      <c r="B82" s="207" t="s">
        <v>87</v>
      </c>
      <c r="C82" s="207"/>
      <c r="D82" s="208"/>
      <c r="E82" s="208"/>
      <c r="F82" s="209"/>
      <c r="G82" s="210"/>
      <c r="H82" s="211"/>
      <c r="I82" s="212"/>
      <c r="J82" s="212"/>
      <c r="K82" s="213"/>
      <c r="L82" s="214"/>
      <c r="M82" s="215"/>
      <c r="N82" s="216"/>
    </row>
    <row r="83" spans="1:14" ht="36" x14ac:dyDescent="0.2">
      <c r="A83" s="34" t="s">
        <v>0</v>
      </c>
      <c r="B83" s="34" t="s">
        <v>1</v>
      </c>
      <c r="C83" s="34" t="s">
        <v>19</v>
      </c>
      <c r="D83" s="42" t="s">
        <v>2</v>
      </c>
      <c r="E83" s="9" t="s">
        <v>18</v>
      </c>
      <c r="F83" s="34" t="s">
        <v>3</v>
      </c>
      <c r="G83" s="43" t="s">
        <v>4</v>
      </c>
      <c r="H83" s="21" t="s">
        <v>5</v>
      </c>
      <c r="I83" s="45" t="s">
        <v>6</v>
      </c>
      <c r="J83" s="6" t="s">
        <v>17</v>
      </c>
      <c r="K83" s="46" t="s">
        <v>7</v>
      </c>
      <c r="L83" s="44" t="s">
        <v>8</v>
      </c>
      <c r="M83" s="44" t="s">
        <v>9</v>
      </c>
      <c r="N83" s="47" t="s">
        <v>10</v>
      </c>
    </row>
    <row r="84" spans="1:14" ht="48" x14ac:dyDescent="0.2">
      <c r="A84" s="217" t="s">
        <v>45</v>
      </c>
      <c r="B84" s="218" t="s">
        <v>85</v>
      </c>
      <c r="C84" s="219" t="s">
        <v>88</v>
      </c>
      <c r="D84" s="220"/>
      <c r="E84" s="221"/>
      <c r="F84" s="217" t="s">
        <v>28</v>
      </c>
      <c r="G84" s="222">
        <v>800</v>
      </c>
      <c r="H84" s="223"/>
      <c r="I84" s="224"/>
      <c r="J84" s="8">
        <f t="shared" ref="J84:J85" si="40">H84*I84+H84</f>
        <v>0</v>
      </c>
      <c r="K84" s="7">
        <f t="shared" ref="K84:K85" si="41">G84*H84</f>
        <v>0</v>
      </c>
      <c r="L84" s="8">
        <f t="shared" ref="L84:L85" si="42">M84-K84</f>
        <v>0</v>
      </c>
      <c r="M84" s="37">
        <f t="shared" ref="M84:M85" si="43">G84*J84</f>
        <v>0</v>
      </c>
      <c r="N84" s="72" t="s">
        <v>20</v>
      </c>
    </row>
    <row r="85" spans="1:14" ht="60" x14ac:dyDescent="0.2">
      <c r="A85" s="225" t="s">
        <v>49</v>
      </c>
      <c r="B85" s="226" t="s">
        <v>86</v>
      </c>
      <c r="C85" s="177" t="s">
        <v>89</v>
      </c>
      <c r="D85" s="227"/>
      <c r="E85" s="228"/>
      <c r="F85" s="225" t="s">
        <v>28</v>
      </c>
      <c r="G85" s="229">
        <v>1500</v>
      </c>
      <c r="H85" s="230"/>
      <c r="I85" s="231"/>
      <c r="J85" s="8">
        <f t="shared" si="40"/>
        <v>0</v>
      </c>
      <c r="K85" s="7">
        <f t="shared" si="41"/>
        <v>0</v>
      </c>
      <c r="L85" s="8">
        <f t="shared" si="42"/>
        <v>0</v>
      </c>
      <c r="M85" s="37">
        <f t="shared" si="43"/>
        <v>0</v>
      </c>
      <c r="N85" s="72" t="s">
        <v>21</v>
      </c>
    </row>
    <row r="86" spans="1:14" x14ac:dyDescent="0.2">
      <c r="A86" s="206"/>
      <c r="B86" s="57"/>
      <c r="C86" s="57"/>
      <c r="D86" s="232"/>
      <c r="E86" s="232"/>
      <c r="F86" s="233"/>
      <c r="G86" s="234"/>
      <c r="H86" s="97" t="s">
        <v>11</v>
      </c>
      <c r="I86" s="235"/>
      <c r="J86" s="235"/>
      <c r="K86" s="236">
        <f>SUM(K84:K85)</f>
        <v>0</v>
      </c>
      <c r="L86" s="237">
        <f>SUM(L84:L85)</f>
        <v>0</v>
      </c>
      <c r="M86" s="237">
        <f>SUM(M84:M85)</f>
        <v>0</v>
      </c>
      <c r="N86" s="72"/>
    </row>
    <row r="87" spans="1:14" x14ac:dyDescent="0.2">
      <c r="A87" s="5"/>
      <c r="B87" s="57"/>
      <c r="C87" s="57"/>
      <c r="D87" s="57"/>
      <c r="E87" s="57"/>
      <c r="F87" s="58"/>
      <c r="G87" s="59"/>
      <c r="H87" s="23"/>
      <c r="I87" s="49"/>
      <c r="J87" s="49"/>
      <c r="K87" s="69"/>
      <c r="L87" s="39"/>
      <c r="M87" s="39"/>
      <c r="N87" s="63"/>
    </row>
    <row r="88" spans="1:14" x14ac:dyDescent="0.2">
      <c r="A88" s="10"/>
      <c r="B88" s="22" t="s">
        <v>90</v>
      </c>
      <c r="C88" s="22"/>
      <c r="D88" s="82"/>
      <c r="E88" s="82"/>
      <c r="F88" s="10"/>
      <c r="G88" s="83"/>
      <c r="H88" s="84"/>
      <c r="I88" s="10"/>
      <c r="J88" s="85"/>
      <c r="K88" s="86"/>
      <c r="L88" s="86"/>
      <c r="M88" s="87"/>
      <c r="N88" s="88"/>
    </row>
    <row r="89" spans="1:14" ht="36" x14ac:dyDescent="0.2">
      <c r="A89" s="34" t="s">
        <v>0</v>
      </c>
      <c r="B89" s="34" t="s">
        <v>1</v>
      </c>
      <c r="C89" s="34" t="s">
        <v>19</v>
      </c>
      <c r="D89" s="42" t="s">
        <v>2</v>
      </c>
      <c r="E89" s="9" t="s">
        <v>18</v>
      </c>
      <c r="F89" s="34" t="s">
        <v>3</v>
      </c>
      <c r="G89" s="43" t="s">
        <v>4</v>
      </c>
      <c r="H89" s="21" t="s">
        <v>5</v>
      </c>
      <c r="I89" s="45" t="s">
        <v>6</v>
      </c>
      <c r="J89" s="6" t="s">
        <v>17</v>
      </c>
      <c r="K89" s="46" t="s">
        <v>7</v>
      </c>
      <c r="L89" s="44" t="s">
        <v>8</v>
      </c>
      <c r="M89" s="44" t="s">
        <v>9</v>
      </c>
      <c r="N89" s="47" t="s">
        <v>10</v>
      </c>
    </row>
    <row r="90" spans="1:14" ht="202.5" customHeight="1" x14ac:dyDescent="0.2">
      <c r="A90" s="89">
        <v>1</v>
      </c>
      <c r="B90" s="90" t="s">
        <v>91</v>
      </c>
      <c r="C90" s="264" t="s">
        <v>102</v>
      </c>
      <c r="D90" s="74"/>
      <c r="E90" s="92"/>
      <c r="F90" s="93" t="s">
        <v>95</v>
      </c>
      <c r="G90" s="94">
        <v>50000</v>
      </c>
      <c r="H90" s="95"/>
      <c r="I90" s="67"/>
      <c r="J90" s="8">
        <f t="shared" ref="J90:J93" si="44">H90*I90+H90</f>
        <v>0</v>
      </c>
      <c r="K90" s="7">
        <f t="shared" ref="K90:K92" si="45">G90*H90</f>
        <v>0</v>
      </c>
      <c r="L90" s="8">
        <f t="shared" ref="L90:L92" si="46">M90-K90</f>
        <v>0</v>
      </c>
      <c r="M90" s="37">
        <f t="shared" ref="M90:M92" si="47">G90*J90</f>
        <v>0</v>
      </c>
      <c r="N90" s="53" t="s">
        <v>100</v>
      </c>
    </row>
    <row r="91" spans="1:14" ht="210" customHeight="1" x14ac:dyDescent="0.2">
      <c r="A91" s="89">
        <v>2</v>
      </c>
      <c r="B91" s="90" t="s">
        <v>92</v>
      </c>
      <c r="C91" s="264" t="s">
        <v>102</v>
      </c>
      <c r="D91" s="74"/>
      <c r="E91" s="92"/>
      <c r="F91" s="93" t="s">
        <v>95</v>
      </c>
      <c r="G91" s="94">
        <v>1000</v>
      </c>
      <c r="H91" s="95"/>
      <c r="I91" s="67"/>
      <c r="J91" s="8">
        <f t="shared" si="44"/>
        <v>0</v>
      </c>
      <c r="K91" s="7">
        <f t="shared" si="45"/>
        <v>0</v>
      </c>
      <c r="L91" s="8">
        <f t="shared" si="46"/>
        <v>0</v>
      </c>
      <c r="M91" s="37">
        <f t="shared" si="47"/>
        <v>0</v>
      </c>
      <c r="N91" s="53" t="s">
        <v>100</v>
      </c>
    </row>
    <row r="92" spans="1:14" ht="234.75" customHeight="1" x14ac:dyDescent="0.2">
      <c r="A92" s="89">
        <v>3</v>
      </c>
      <c r="B92" s="90" t="s">
        <v>93</v>
      </c>
      <c r="C92" s="264" t="s">
        <v>102</v>
      </c>
      <c r="D92" s="74"/>
      <c r="E92" s="92"/>
      <c r="F92" s="93" t="s">
        <v>95</v>
      </c>
      <c r="G92" s="94">
        <v>2500</v>
      </c>
      <c r="H92" s="95"/>
      <c r="I92" s="67"/>
      <c r="J92" s="8">
        <f t="shared" si="44"/>
        <v>0</v>
      </c>
      <c r="K92" s="7">
        <f t="shared" si="45"/>
        <v>0</v>
      </c>
      <c r="L92" s="8">
        <f t="shared" si="46"/>
        <v>0</v>
      </c>
      <c r="M92" s="37">
        <f t="shared" si="47"/>
        <v>0</v>
      </c>
      <c r="N92" s="53" t="s">
        <v>100</v>
      </c>
    </row>
    <row r="93" spans="1:14" ht="246.75" customHeight="1" x14ac:dyDescent="0.2">
      <c r="A93" s="89">
        <v>4</v>
      </c>
      <c r="B93" s="90" t="s">
        <v>94</v>
      </c>
      <c r="C93" s="264" t="s">
        <v>102</v>
      </c>
      <c r="D93" s="74"/>
      <c r="E93" s="92"/>
      <c r="F93" s="93" t="s">
        <v>95</v>
      </c>
      <c r="G93" s="94">
        <v>240</v>
      </c>
      <c r="H93" s="95"/>
      <c r="I93" s="67"/>
      <c r="J93" s="8">
        <f t="shared" si="44"/>
        <v>0</v>
      </c>
      <c r="K93" s="7">
        <f>G93*H93</f>
        <v>0</v>
      </c>
      <c r="L93" s="8">
        <f>M93-K93</f>
        <v>0</v>
      </c>
      <c r="M93" s="37">
        <f>G93*J93</f>
        <v>0</v>
      </c>
      <c r="N93" s="73" t="s">
        <v>99</v>
      </c>
    </row>
    <row r="94" spans="1:14" x14ac:dyDescent="0.2">
      <c r="A94" s="11"/>
      <c r="B94" s="17"/>
      <c r="C94" s="17"/>
      <c r="D94" s="11"/>
      <c r="E94" s="11"/>
      <c r="F94" s="11"/>
      <c r="G94" s="96"/>
      <c r="H94" s="97" t="s">
        <v>11</v>
      </c>
      <c r="I94" s="18"/>
      <c r="J94" s="30"/>
      <c r="K94" s="65">
        <f>SUM(K90:K93)</f>
        <v>0</v>
      </c>
      <c r="L94" s="66">
        <f>SUM(L90:L93)</f>
        <v>0</v>
      </c>
      <c r="M94" s="66">
        <f>SUM(M90:M93)</f>
        <v>0</v>
      </c>
      <c r="N94" s="53"/>
    </row>
    <row r="95" spans="1:14" x14ac:dyDescent="0.2">
      <c r="A95" s="260"/>
      <c r="B95" s="261" t="s">
        <v>96</v>
      </c>
      <c r="C95" s="17"/>
      <c r="D95" s="11"/>
      <c r="E95" s="11"/>
      <c r="F95" s="11"/>
      <c r="G95" s="96"/>
      <c r="H95" s="23"/>
      <c r="I95" s="18"/>
      <c r="J95" s="30"/>
      <c r="K95" s="69"/>
      <c r="L95" s="39"/>
      <c r="M95" s="39"/>
      <c r="N95" s="63"/>
    </row>
    <row r="96" spans="1:14" ht="24" x14ac:dyDescent="0.2">
      <c r="A96" s="262" t="s">
        <v>45</v>
      </c>
      <c r="B96" s="263" t="s">
        <v>97</v>
      </c>
      <c r="C96" s="17"/>
      <c r="D96" s="11"/>
      <c r="E96" s="11"/>
      <c r="F96" s="11"/>
      <c r="G96" s="96"/>
      <c r="H96" s="23"/>
      <c r="I96" s="18"/>
      <c r="J96" s="30"/>
      <c r="K96" s="69"/>
      <c r="L96" s="39"/>
      <c r="M96" s="39"/>
      <c r="N96" s="63"/>
    </row>
    <row r="97" spans="1:14" ht="36" x14ac:dyDescent="0.2">
      <c r="A97" s="262" t="s">
        <v>49</v>
      </c>
      <c r="B97" s="263" t="s">
        <v>98</v>
      </c>
      <c r="C97" s="17"/>
      <c r="D97" s="11"/>
      <c r="E97" s="11"/>
      <c r="F97" s="11"/>
      <c r="G97" s="96"/>
      <c r="H97" s="23"/>
      <c r="I97" s="18"/>
      <c r="J97" s="30"/>
      <c r="K97" s="69"/>
      <c r="L97" s="39"/>
      <c r="M97" s="39"/>
      <c r="N97" s="63"/>
    </row>
    <row r="98" spans="1:14" x14ac:dyDescent="0.2">
      <c r="A98" s="11"/>
      <c r="B98" s="17"/>
      <c r="C98" s="17"/>
      <c r="D98" s="11"/>
      <c r="E98" s="11"/>
      <c r="F98" s="11"/>
      <c r="G98" s="96"/>
      <c r="H98" s="23"/>
      <c r="I98" s="18"/>
      <c r="J98" s="30"/>
      <c r="K98" s="69"/>
      <c r="L98" s="39"/>
      <c r="M98" s="39"/>
      <c r="N98" s="63"/>
    </row>
    <row r="99" spans="1:14" x14ac:dyDescent="0.2">
      <c r="A99" s="19"/>
      <c r="B99" s="64" t="s">
        <v>103</v>
      </c>
      <c r="C99" s="64"/>
      <c r="D99" s="11"/>
      <c r="E99" s="11"/>
      <c r="F99" s="26"/>
      <c r="G99" s="27"/>
      <c r="H99" s="20"/>
      <c r="I99" s="18"/>
      <c r="J99" s="30"/>
      <c r="K99" s="24"/>
      <c r="L99" s="25"/>
      <c r="M99" s="39"/>
      <c r="N99" s="55"/>
    </row>
    <row r="100" spans="1:14" ht="36" x14ac:dyDescent="0.2">
      <c r="A100" s="34" t="s">
        <v>0</v>
      </c>
      <c r="B100" s="34" t="s">
        <v>1</v>
      </c>
      <c r="C100" s="34" t="s">
        <v>19</v>
      </c>
      <c r="D100" s="42" t="s">
        <v>2</v>
      </c>
      <c r="E100" s="9" t="s">
        <v>18</v>
      </c>
      <c r="F100" s="34" t="s">
        <v>3</v>
      </c>
      <c r="G100" s="43" t="s">
        <v>4</v>
      </c>
      <c r="H100" s="21" t="s">
        <v>5</v>
      </c>
      <c r="I100" s="45" t="s">
        <v>6</v>
      </c>
      <c r="J100" s="6" t="s">
        <v>17</v>
      </c>
      <c r="K100" s="46" t="s">
        <v>7</v>
      </c>
      <c r="L100" s="44" t="s">
        <v>8</v>
      </c>
      <c r="M100" s="44" t="s">
        <v>9</v>
      </c>
      <c r="N100" s="47" t="s">
        <v>10</v>
      </c>
    </row>
    <row r="101" spans="1:14" ht="60" x14ac:dyDescent="0.2">
      <c r="A101" s="51">
        <v>1</v>
      </c>
      <c r="B101" s="50" t="s">
        <v>104</v>
      </c>
      <c r="C101" s="50" t="s">
        <v>105</v>
      </c>
      <c r="D101" s="75"/>
      <c r="E101" s="72"/>
      <c r="F101" s="72" t="s">
        <v>12</v>
      </c>
      <c r="G101" s="48">
        <v>40</v>
      </c>
      <c r="H101" s="52"/>
      <c r="I101" s="67"/>
      <c r="J101" s="8">
        <f t="shared" ref="J101" si="48">H101*I101+H101</f>
        <v>0</v>
      </c>
      <c r="K101" s="7">
        <f t="shared" ref="K101" si="49">G101*H101</f>
        <v>0</v>
      </c>
      <c r="L101" s="8">
        <f t="shared" ref="L101" si="50">M101-K101</f>
        <v>0</v>
      </c>
      <c r="M101" s="37">
        <f t="shared" ref="M101" si="51">G101*J101</f>
        <v>0</v>
      </c>
      <c r="N101" s="73" t="s">
        <v>20</v>
      </c>
    </row>
    <row r="102" spans="1:14" x14ac:dyDescent="0.2">
      <c r="A102" s="5"/>
      <c r="B102" s="57"/>
      <c r="C102" s="57"/>
      <c r="D102" s="57"/>
      <c r="E102" s="57"/>
      <c r="F102" s="58"/>
      <c r="G102" s="59"/>
      <c r="H102" s="78" t="s">
        <v>11</v>
      </c>
      <c r="I102" s="68"/>
      <c r="J102" s="60"/>
      <c r="K102" s="65">
        <f>SUM(K101:K101)</f>
        <v>0</v>
      </c>
      <c r="L102" s="66">
        <f>SUM(L101:L101)</f>
        <v>0</v>
      </c>
      <c r="M102" s="66">
        <f>SUM(M101:M101)</f>
        <v>0</v>
      </c>
      <c r="N102" s="53"/>
    </row>
    <row r="103" spans="1:14" x14ac:dyDescent="0.2">
      <c r="A103" s="11"/>
      <c r="B103" s="17"/>
      <c r="C103" s="17"/>
      <c r="D103" s="11"/>
      <c r="E103" s="11"/>
      <c r="F103" s="11"/>
      <c r="G103" s="96"/>
      <c r="H103" s="23"/>
      <c r="I103" s="18"/>
      <c r="J103" s="30"/>
      <c r="K103" s="69"/>
      <c r="L103" s="39"/>
      <c r="M103" s="39"/>
      <c r="N103" s="63"/>
    </row>
    <row r="104" spans="1:14" x14ac:dyDescent="0.2">
      <c r="A104" s="19"/>
      <c r="B104" s="64" t="s">
        <v>107</v>
      </c>
      <c r="C104" s="64"/>
      <c r="D104" s="11"/>
      <c r="E104" s="11"/>
      <c r="F104" s="26"/>
      <c r="G104" s="27"/>
      <c r="H104" s="20"/>
      <c r="I104" s="18"/>
      <c r="J104" s="30"/>
      <c r="K104" s="24"/>
      <c r="L104" s="25"/>
      <c r="M104" s="39"/>
      <c r="N104" s="55"/>
    </row>
    <row r="105" spans="1:14" ht="36" x14ac:dyDescent="0.2">
      <c r="A105" s="34" t="s">
        <v>0</v>
      </c>
      <c r="B105" s="34" t="s">
        <v>1</v>
      </c>
      <c r="C105" s="34" t="s">
        <v>19</v>
      </c>
      <c r="D105" s="42" t="s">
        <v>2</v>
      </c>
      <c r="E105" s="9" t="s">
        <v>18</v>
      </c>
      <c r="F105" s="34" t="s">
        <v>3</v>
      </c>
      <c r="G105" s="43" t="s">
        <v>4</v>
      </c>
      <c r="H105" s="21" t="s">
        <v>5</v>
      </c>
      <c r="I105" s="45" t="s">
        <v>6</v>
      </c>
      <c r="J105" s="6" t="s">
        <v>17</v>
      </c>
      <c r="K105" s="46" t="s">
        <v>7</v>
      </c>
      <c r="L105" s="44" t="s">
        <v>8</v>
      </c>
      <c r="M105" s="44" t="s">
        <v>9</v>
      </c>
      <c r="N105" s="47" t="s">
        <v>10</v>
      </c>
    </row>
    <row r="106" spans="1:14" ht="48" x14ac:dyDescent="0.2">
      <c r="A106" s="51">
        <v>1</v>
      </c>
      <c r="B106" s="50" t="s">
        <v>106</v>
      </c>
      <c r="C106" s="50" t="s">
        <v>105</v>
      </c>
      <c r="D106" s="75"/>
      <c r="E106" s="72"/>
      <c r="F106" s="72" t="s">
        <v>12</v>
      </c>
      <c r="G106" s="48">
        <v>40</v>
      </c>
      <c r="H106" s="52"/>
      <c r="I106" s="67"/>
      <c r="J106" s="8">
        <f t="shared" ref="J106" si="52">H106*I106+H106</f>
        <v>0</v>
      </c>
      <c r="K106" s="7">
        <f t="shared" ref="K106" si="53">G106*H106</f>
        <v>0</v>
      </c>
      <c r="L106" s="8">
        <f t="shared" ref="L106" si="54">M106-K106</f>
        <v>0</v>
      </c>
      <c r="M106" s="37">
        <f t="shared" ref="M106" si="55">G106*J106</f>
        <v>0</v>
      </c>
      <c r="N106" s="73" t="s">
        <v>20</v>
      </c>
    </row>
    <row r="107" spans="1:14" x14ac:dyDescent="0.2">
      <c r="A107" s="5"/>
      <c r="B107" s="57"/>
      <c r="C107" s="57"/>
      <c r="D107" s="57"/>
      <c r="E107" s="57"/>
      <c r="F107" s="58"/>
      <c r="G107" s="59"/>
      <c r="H107" s="78" t="s">
        <v>11</v>
      </c>
      <c r="I107" s="68"/>
      <c r="J107" s="60"/>
      <c r="K107" s="65">
        <f>SUM(K106:K106)</f>
        <v>0</v>
      </c>
      <c r="L107" s="66">
        <f>SUM(L106:L106)</f>
        <v>0</v>
      </c>
      <c r="M107" s="66">
        <f>SUM(M106:M106)</f>
        <v>0</v>
      </c>
      <c r="N107" s="53"/>
    </row>
    <row r="108" spans="1:14" x14ac:dyDescent="0.2">
      <c r="A108" s="11"/>
      <c r="B108" s="17"/>
      <c r="C108" s="17"/>
      <c r="D108" s="11"/>
      <c r="E108" s="11"/>
      <c r="F108" s="11"/>
      <c r="G108" s="96"/>
      <c r="H108" s="23"/>
      <c r="I108" s="18"/>
      <c r="J108" s="30"/>
      <c r="K108" s="69"/>
      <c r="L108" s="39"/>
      <c r="M108" s="39"/>
      <c r="N108" s="63"/>
    </row>
    <row r="109" spans="1:14" x14ac:dyDescent="0.2">
      <c r="A109" s="19"/>
      <c r="B109" s="64" t="s">
        <v>109</v>
      </c>
      <c r="C109" s="64"/>
      <c r="D109" s="11"/>
      <c r="E109" s="11"/>
      <c r="F109" s="26"/>
      <c r="G109" s="27"/>
      <c r="H109" s="20"/>
      <c r="I109" s="18"/>
      <c r="J109" s="30"/>
      <c r="K109" s="24"/>
      <c r="L109" s="25"/>
      <c r="M109" s="39"/>
      <c r="N109" s="55"/>
    </row>
    <row r="110" spans="1:14" ht="36" x14ac:dyDescent="0.2">
      <c r="A110" s="34" t="s">
        <v>0</v>
      </c>
      <c r="B110" s="34" t="s">
        <v>1</v>
      </c>
      <c r="C110" s="34" t="s">
        <v>19</v>
      </c>
      <c r="D110" s="42" t="s">
        <v>2</v>
      </c>
      <c r="E110" s="9" t="s">
        <v>18</v>
      </c>
      <c r="F110" s="34" t="s">
        <v>3</v>
      </c>
      <c r="G110" s="43" t="s">
        <v>4</v>
      </c>
      <c r="H110" s="21" t="s">
        <v>5</v>
      </c>
      <c r="I110" s="45" t="s">
        <v>6</v>
      </c>
      <c r="J110" s="6" t="s">
        <v>17</v>
      </c>
      <c r="K110" s="46" t="s">
        <v>7</v>
      </c>
      <c r="L110" s="44" t="s">
        <v>8</v>
      </c>
      <c r="M110" s="44" t="s">
        <v>9</v>
      </c>
      <c r="N110" s="47" t="s">
        <v>10</v>
      </c>
    </row>
    <row r="111" spans="1:14" ht="37.5" customHeight="1" x14ac:dyDescent="0.2">
      <c r="A111" s="51">
        <v>1</v>
      </c>
      <c r="B111" s="50" t="s">
        <v>108</v>
      </c>
      <c r="C111" s="50" t="s">
        <v>105</v>
      </c>
      <c r="D111" s="75"/>
      <c r="E111" s="72"/>
      <c r="F111" s="72" t="s">
        <v>12</v>
      </c>
      <c r="G111" s="48">
        <v>20</v>
      </c>
      <c r="H111" s="52"/>
      <c r="I111" s="67"/>
      <c r="J111" s="8">
        <f t="shared" ref="J111" si="56">H111*I111+H111</f>
        <v>0</v>
      </c>
      <c r="K111" s="7">
        <f t="shared" ref="K111" si="57">G111*H111</f>
        <v>0</v>
      </c>
      <c r="L111" s="8">
        <f t="shared" ref="L111" si="58">M111-K111</f>
        <v>0</v>
      </c>
      <c r="M111" s="37">
        <f t="shared" ref="M111" si="59">G111*J111</f>
        <v>0</v>
      </c>
      <c r="N111" s="73" t="s">
        <v>20</v>
      </c>
    </row>
    <row r="112" spans="1:14" x14ac:dyDescent="0.2">
      <c r="A112" s="5"/>
      <c r="B112" s="57"/>
      <c r="C112" s="57"/>
      <c r="D112" s="57"/>
      <c r="E112" s="57"/>
      <c r="F112" s="58"/>
      <c r="G112" s="59"/>
      <c r="H112" s="78" t="s">
        <v>11</v>
      </c>
      <c r="I112" s="68"/>
      <c r="J112" s="60"/>
      <c r="K112" s="65">
        <f>SUM(K111:K111)</f>
        <v>0</v>
      </c>
      <c r="L112" s="66">
        <f>SUM(L111:L111)</f>
        <v>0</v>
      </c>
      <c r="M112" s="66">
        <f>SUM(M111:M111)</f>
        <v>0</v>
      </c>
      <c r="N112" s="53"/>
    </row>
    <row r="113" spans="1:14" x14ac:dyDescent="0.2">
      <c r="A113" s="5"/>
      <c r="B113" s="57"/>
      <c r="C113" s="57"/>
      <c r="D113" s="57"/>
      <c r="E113" s="57"/>
      <c r="F113" s="58"/>
      <c r="G113" s="59"/>
      <c r="H113" s="23"/>
      <c r="I113" s="49"/>
      <c r="J113" s="49"/>
      <c r="K113" s="69"/>
      <c r="L113" s="39"/>
      <c r="M113" s="39"/>
      <c r="N113" s="63"/>
    </row>
    <row r="114" spans="1:14" x14ac:dyDescent="0.2">
      <c r="A114" s="206"/>
      <c r="B114" s="207" t="s">
        <v>110</v>
      </c>
      <c r="C114" s="207"/>
      <c r="D114" s="208"/>
      <c r="E114" s="208"/>
      <c r="F114" s="209"/>
      <c r="G114" s="210"/>
      <c r="H114" s="211"/>
      <c r="I114" s="212"/>
      <c r="J114" s="212"/>
      <c r="K114" s="213"/>
      <c r="L114" s="214"/>
      <c r="M114" s="215"/>
      <c r="N114" s="216"/>
    </row>
    <row r="115" spans="1:14" ht="36" x14ac:dyDescent="0.2">
      <c r="A115" s="34" t="s">
        <v>0</v>
      </c>
      <c r="B115" s="34" t="s">
        <v>1</v>
      </c>
      <c r="C115" s="34" t="s">
        <v>19</v>
      </c>
      <c r="D115" s="42" t="s">
        <v>2</v>
      </c>
      <c r="E115" s="9" t="s">
        <v>18</v>
      </c>
      <c r="F115" s="34" t="s">
        <v>3</v>
      </c>
      <c r="G115" s="43" t="s">
        <v>4</v>
      </c>
      <c r="H115" s="21" t="s">
        <v>5</v>
      </c>
      <c r="I115" s="45" t="s">
        <v>6</v>
      </c>
      <c r="J115" s="6" t="s">
        <v>17</v>
      </c>
      <c r="K115" s="46" t="s">
        <v>7</v>
      </c>
      <c r="L115" s="44" t="s">
        <v>8</v>
      </c>
      <c r="M115" s="44" t="s">
        <v>9</v>
      </c>
      <c r="N115" s="47" t="s">
        <v>10</v>
      </c>
    </row>
    <row r="116" spans="1:14" ht="24" x14ac:dyDescent="0.2">
      <c r="A116" s="217" t="s">
        <v>45</v>
      </c>
      <c r="B116" s="218" t="s">
        <v>111</v>
      </c>
      <c r="C116" s="50" t="s">
        <v>105</v>
      </c>
      <c r="D116" s="220"/>
      <c r="E116" s="221"/>
      <c r="F116" s="217" t="s">
        <v>28</v>
      </c>
      <c r="G116" s="222">
        <v>15</v>
      </c>
      <c r="H116" s="223"/>
      <c r="I116" s="224"/>
      <c r="J116" s="8">
        <f t="shared" ref="J116:J117" si="60">H116*I116+H116</f>
        <v>0</v>
      </c>
      <c r="K116" s="7">
        <f t="shared" ref="K116:K117" si="61">G116*H116</f>
        <v>0</v>
      </c>
      <c r="L116" s="8">
        <f t="shared" ref="L116:L117" si="62">M116-K116</f>
        <v>0</v>
      </c>
      <c r="M116" s="37">
        <f t="shared" ref="M116:M117" si="63">G116*J116</f>
        <v>0</v>
      </c>
      <c r="N116" s="72" t="s">
        <v>20</v>
      </c>
    </row>
    <row r="117" spans="1:14" ht="36" x14ac:dyDescent="0.2">
      <c r="A117" s="225" t="s">
        <v>49</v>
      </c>
      <c r="B117" s="226" t="s">
        <v>112</v>
      </c>
      <c r="C117" s="50" t="s">
        <v>105</v>
      </c>
      <c r="D117" s="227"/>
      <c r="E117" s="228"/>
      <c r="F117" s="225" t="s">
        <v>28</v>
      </c>
      <c r="G117" s="229">
        <v>15</v>
      </c>
      <c r="H117" s="230"/>
      <c r="I117" s="231"/>
      <c r="J117" s="8">
        <f t="shared" si="60"/>
        <v>0</v>
      </c>
      <c r="K117" s="7">
        <f t="shared" si="61"/>
        <v>0</v>
      </c>
      <c r="L117" s="8">
        <f t="shared" si="62"/>
        <v>0</v>
      </c>
      <c r="M117" s="37">
        <f t="shared" si="63"/>
        <v>0</v>
      </c>
      <c r="N117" s="72" t="s">
        <v>20</v>
      </c>
    </row>
    <row r="118" spans="1:14" x14ac:dyDescent="0.2">
      <c r="A118" s="206"/>
      <c r="B118" s="57"/>
      <c r="C118" s="57"/>
      <c r="D118" s="232"/>
      <c r="E118" s="232"/>
      <c r="F118" s="233"/>
      <c r="G118" s="234"/>
      <c r="H118" s="97" t="s">
        <v>11</v>
      </c>
      <c r="I118" s="235"/>
      <c r="J118" s="235"/>
      <c r="K118" s="236">
        <f>SUM(K116:K117)</f>
        <v>0</v>
      </c>
      <c r="L118" s="237">
        <f>SUM(L116:L117)</f>
        <v>0</v>
      </c>
      <c r="M118" s="237">
        <f>SUM(M116:M117)</f>
        <v>0</v>
      </c>
      <c r="N118" s="72"/>
    </row>
    <row r="119" spans="1:14" x14ac:dyDescent="0.2">
      <c r="A119" s="19"/>
      <c r="B119" s="64" t="s">
        <v>114</v>
      </c>
      <c r="C119" s="64"/>
      <c r="D119" s="11"/>
      <c r="E119" s="11"/>
      <c r="F119" s="26"/>
      <c r="G119" s="27"/>
      <c r="H119" s="20"/>
      <c r="I119" s="18"/>
      <c r="J119" s="30"/>
      <c r="K119" s="24"/>
      <c r="L119" s="25"/>
      <c r="M119" s="39"/>
      <c r="N119" s="55"/>
    </row>
    <row r="120" spans="1:14" ht="36" x14ac:dyDescent="0.2">
      <c r="A120" s="34" t="s">
        <v>0</v>
      </c>
      <c r="B120" s="34" t="s">
        <v>1</v>
      </c>
      <c r="C120" s="34" t="s">
        <v>19</v>
      </c>
      <c r="D120" s="42" t="s">
        <v>2</v>
      </c>
      <c r="E120" s="9" t="s">
        <v>18</v>
      </c>
      <c r="F120" s="34" t="s">
        <v>3</v>
      </c>
      <c r="G120" s="43" t="s">
        <v>4</v>
      </c>
      <c r="H120" s="21" t="s">
        <v>5</v>
      </c>
      <c r="I120" s="45" t="s">
        <v>6</v>
      </c>
      <c r="J120" s="6" t="s">
        <v>17</v>
      </c>
      <c r="K120" s="46" t="s">
        <v>7</v>
      </c>
      <c r="L120" s="44" t="s">
        <v>8</v>
      </c>
      <c r="M120" s="44" t="s">
        <v>9</v>
      </c>
      <c r="N120" s="47" t="s">
        <v>10</v>
      </c>
    </row>
    <row r="121" spans="1:14" ht="59.25" customHeight="1" x14ac:dyDescent="0.2">
      <c r="A121" s="51">
        <v>1</v>
      </c>
      <c r="B121" s="50" t="s">
        <v>115</v>
      </c>
      <c r="C121" s="50" t="s">
        <v>116</v>
      </c>
      <c r="D121" s="75"/>
      <c r="E121" s="72"/>
      <c r="F121" s="72" t="s">
        <v>12</v>
      </c>
      <c r="G121" s="48">
        <v>6000</v>
      </c>
      <c r="H121" s="52"/>
      <c r="I121" s="67"/>
      <c r="J121" s="8">
        <f t="shared" ref="J121" si="64">H121*I121+H121</f>
        <v>0</v>
      </c>
      <c r="K121" s="7">
        <f t="shared" ref="K121" si="65">G121*H121</f>
        <v>0</v>
      </c>
      <c r="L121" s="8">
        <f t="shared" ref="L121" si="66">M121-K121</f>
        <v>0</v>
      </c>
      <c r="M121" s="37">
        <f t="shared" ref="M121" si="67">G121*J121</f>
        <v>0</v>
      </c>
      <c r="N121" s="73" t="s">
        <v>20</v>
      </c>
    </row>
    <row r="122" spans="1:14" x14ac:dyDescent="0.2">
      <c r="A122" s="5"/>
      <c r="B122" s="57"/>
      <c r="C122" s="57"/>
      <c r="D122" s="57"/>
      <c r="E122" s="57"/>
      <c r="F122" s="58"/>
      <c r="G122" s="59"/>
      <c r="H122" s="78" t="s">
        <v>11</v>
      </c>
      <c r="I122" s="68"/>
      <c r="J122" s="60"/>
      <c r="K122" s="65">
        <f>SUM(K121:K121)</f>
        <v>0</v>
      </c>
      <c r="L122" s="66">
        <f>SUM(L121:L121)</f>
        <v>0</v>
      </c>
      <c r="M122" s="66">
        <f>SUM(M121:M121)</f>
        <v>0</v>
      </c>
      <c r="N122" s="53"/>
    </row>
    <row r="123" spans="1:14" x14ac:dyDescent="0.2">
      <c r="A123" s="5"/>
      <c r="B123" s="22" t="s">
        <v>13</v>
      </c>
      <c r="C123" s="57"/>
      <c r="D123" s="57" t="s">
        <v>24</v>
      </c>
      <c r="E123" s="57"/>
      <c r="F123" s="58"/>
      <c r="G123" s="59"/>
      <c r="H123" s="28"/>
      <c r="I123" s="49"/>
      <c r="J123" s="49"/>
      <c r="K123" s="61"/>
      <c r="L123" s="62"/>
      <c r="M123" s="39"/>
      <c r="N123" s="63"/>
    </row>
    <row r="124" spans="1:14" ht="48" x14ac:dyDescent="0.2">
      <c r="A124" s="12"/>
      <c r="B124" s="36" t="s">
        <v>15</v>
      </c>
      <c r="C124" s="17"/>
      <c r="D124" s="12"/>
      <c r="E124" s="12"/>
      <c r="F124" s="12"/>
      <c r="G124" s="13"/>
      <c r="H124" s="80" t="s">
        <v>14</v>
      </c>
      <c r="I124" s="14"/>
      <c r="J124" s="29"/>
      <c r="K124" s="31">
        <f>K122+K118+K112+K107+K102+K94+K86+K80+K74+K69+K64+K59+K51+K46+K36+K30+K22+K17+K10</f>
        <v>0</v>
      </c>
      <c r="L124" s="32">
        <f>M124-K124</f>
        <v>0</v>
      </c>
      <c r="M124" s="40">
        <f>M122+M118+M112+M107+M102+M94+M86+M80+M74+M69+M64+M59+M51+M46+M36+M30+M22+M17+M10</f>
        <v>0</v>
      </c>
      <c r="N124" s="55"/>
    </row>
    <row r="125" spans="1:14" x14ac:dyDescent="0.2">
      <c r="B125" s="22"/>
      <c r="C125" s="22"/>
      <c r="H125" s="33"/>
      <c r="I125" s="16"/>
      <c r="J125" s="15"/>
      <c r="K125" s="15"/>
      <c r="L125" s="15"/>
      <c r="M125" s="41"/>
    </row>
    <row r="126" spans="1:14" x14ac:dyDescent="0.2">
      <c r="B126" s="36"/>
      <c r="C126" s="36"/>
      <c r="H126" s="33" t="s">
        <v>16</v>
      </c>
      <c r="I126" s="16"/>
      <c r="J126" s="15"/>
      <c r="K126" s="15">
        <f>K124/4.3117</f>
        <v>0</v>
      </c>
      <c r="L126" s="3"/>
    </row>
    <row r="127" spans="1:14" x14ac:dyDescent="0.2">
      <c r="H127" s="33"/>
      <c r="I127" s="16"/>
      <c r="J127" s="15"/>
      <c r="K127" s="15"/>
      <c r="L127" s="3"/>
    </row>
    <row r="128" spans="1:14" x14ac:dyDescent="0.2">
      <c r="H128" s="33"/>
      <c r="K128" s="3"/>
      <c r="L128" s="3"/>
    </row>
    <row r="129" spans="7:14" x14ac:dyDescent="0.2">
      <c r="G129" s="1"/>
      <c r="H129" s="77"/>
      <c r="J129" s="1"/>
      <c r="K129" s="1"/>
      <c r="L129" s="1"/>
      <c r="N129" s="56"/>
    </row>
    <row r="130" spans="7:14" x14ac:dyDescent="0.2">
      <c r="G130" s="1"/>
      <c r="H130" s="77"/>
      <c r="J130" s="1"/>
      <c r="K130" s="1"/>
      <c r="L130" s="1"/>
      <c r="N130" s="56"/>
    </row>
    <row r="131" spans="7:14" x14ac:dyDescent="0.2">
      <c r="G131" s="1"/>
      <c r="H131" s="77"/>
      <c r="J131" s="1"/>
      <c r="K131" s="1"/>
      <c r="L131" s="1"/>
      <c r="N131" s="56"/>
    </row>
    <row r="132" spans="7:14" x14ac:dyDescent="0.2">
      <c r="G132" s="1"/>
      <c r="H132" s="77"/>
      <c r="J132" s="1"/>
      <c r="K132" s="1"/>
      <c r="L132" s="1"/>
      <c r="N132" s="56"/>
    </row>
  </sheetData>
  <mergeCells count="1">
    <mergeCell ref="C40:C41"/>
  </mergeCells>
  <pageMargins left="0.44" right="0.43" top="0.39370078740157483" bottom="0.39370078740157483" header="0" footer="0.51181102362204722"/>
  <pageSetup paperSize="9" scale="59" orientation="landscape" r:id="rId1"/>
  <headerFooter alignWithMargins="0">
    <oddHeader>&amp;C&amp;P</oddHeader>
  </headerFooter>
  <rowBreaks count="4" manualBreakCount="4">
    <brk id="22" max="13" man="1"/>
    <brk id="37" max="13" man="1"/>
    <brk id="60" max="13" man="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2019-04-09T06:14:33Z</cp:lastPrinted>
  <dcterms:created xsi:type="dcterms:W3CDTF">2014-01-27T14:03:12Z</dcterms:created>
  <dcterms:modified xsi:type="dcterms:W3CDTF">2019-04-18T10:40:10Z</dcterms:modified>
</cp:coreProperties>
</file>