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500" windowWidth="20730" windowHeight="10650"/>
  </bookViews>
  <sheets>
    <sheet name="Arkusz1" sheetId="1" r:id="rId1"/>
  </sheets>
  <definedNames>
    <definedName name="_xlnm._FilterDatabase" localSheetId="0" hidden="1">Arkusz1!$H$1:$H$136</definedName>
    <definedName name="_xlnm.Print_Area" localSheetId="0">Arkusz1!$A$1:$N$130</definedName>
  </definedNames>
  <calcPr calcId="145621" iterateDelta="1E-4"/>
</workbook>
</file>

<file path=xl/calcChain.xml><?xml version="1.0" encoding="utf-8"?>
<calcChain xmlns="http://schemas.openxmlformats.org/spreadsheetml/2006/main">
  <c r="K62" i="1" l="1"/>
  <c r="J62" i="1"/>
  <c r="M62" i="1" s="1"/>
  <c r="K61" i="1"/>
  <c r="K63" i="1" s="1"/>
  <c r="J61" i="1"/>
  <c r="M61" i="1" s="1"/>
  <c r="M63" i="1" s="1"/>
  <c r="L62" i="1" l="1"/>
  <c r="L61" i="1"/>
  <c r="L63" i="1" s="1"/>
  <c r="K125" i="1"/>
  <c r="K126" i="1" s="1"/>
  <c r="J125" i="1"/>
  <c r="M125" i="1" s="1"/>
  <c r="M126" i="1" l="1"/>
  <c r="L125" i="1"/>
  <c r="L126" i="1" s="1"/>
  <c r="K21" i="1"/>
  <c r="K22" i="1" s="1"/>
  <c r="J21" i="1"/>
  <c r="M21" i="1" s="1"/>
  <c r="L21" i="1" l="1"/>
  <c r="L22" i="1" s="1"/>
  <c r="M22" i="1"/>
  <c r="K121" i="1"/>
  <c r="J121" i="1"/>
  <c r="M121" i="1" s="1"/>
  <c r="K120" i="1"/>
  <c r="J120" i="1"/>
  <c r="M120" i="1" s="1"/>
  <c r="K115" i="1"/>
  <c r="K116" i="1" s="1"/>
  <c r="J115" i="1"/>
  <c r="M115" i="1" s="1"/>
  <c r="M116" i="1" s="1"/>
  <c r="K110" i="1"/>
  <c r="K111" i="1" s="1"/>
  <c r="J110" i="1"/>
  <c r="M110" i="1" s="1"/>
  <c r="M111" i="1" s="1"/>
  <c r="K122" i="1" l="1"/>
  <c r="L121" i="1"/>
  <c r="M122" i="1"/>
  <c r="L120" i="1"/>
  <c r="L115" i="1"/>
  <c r="L116" i="1" s="1"/>
  <c r="L110" i="1"/>
  <c r="L111" i="1" s="1"/>
  <c r="L122" i="1" l="1"/>
  <c r="K105" i="1" l="1"/>
  <c r="K106" i="1" s="1"/>
  <c r="J105" i="1"/>
  <c r="M105" i="1" s="1"/>
  <c r="M106" i="1" l="1"/>
  <c r="L105" i="1"/>
  <c r="L106" i="1" s="1"/>
  <c r="K97" i="1"/>
  <c r="J97" i="1"/>
  <c r="M97" i="1" s="1"/>
  <c r="K96" i="1"/>
  <c r="J96" i="1"/>
  <c r="M96" i="1" s="1"/>
  <c r="K95" i="1"/>
  <c r="J95" i="1"/>
  <c r="M95" i="1" s="1"/>
  <c r="K94" i="1"/>
  <c r="J94" i="1"/>
  <c r="M94" i="1" s="1"/>
  <c r="L96" i="1" l="1"/>
  <c r="L97" i="1"/>
  <c r="K98" i="1"/>
  <c r="L95" i="1"/>
  <c r="M98" i="1"/>
  <c r="L94" i="1"/>
  <c r="K89" i="1"/>
  <c r="J89" i="1"/>
  <c r="M89" i="1" s="1"/>
  <c r="K88" i="1"/>
  <c r="J88" i="1"/>
  <c r="M88" i="1" s="1"/>
  <c r="K90" i="1" l="1"/>
  <c r="L98" i="1"/>
  <c r="L89" i="1"/>
  <c r="M90" i="1"/>
  <c r="L88" i="1"/>
  <c r="L90" i="1" l="1"/>
  <c r="K72" i="1"/>
  <c r="K73" i="1" s="1"/>
  <c r="J72" i="1"/>
  <c r="M72" i="1" s="1"/>
  <c r="K67" i="1"/>
  <c r="K68" i="1" s="1"/>
  <c r="J67" i="1"/>
  <c r="M67" i="1" s="1"/>
  <c r="K35" i="1"/>
  <c r="J35" i="1"/>
  <c r="M35" i="1" s="1"/>
  <c r="K34" i="1"/>
  <c r="J34" i="1"/>
  <c r="M34" i="1" s="1"/>
  <c r="K29" i="1"/>
  <c r="J29" i="1"/>
  <c r="M29" i="1" s="1"/>
  <c r="K28" i="1"/>
  <c r="J28" i="1"/>
  <c r="M28" i="1" s="1"/>
  <c r="K27" i="1"/>
  <c r="J27" i="1"/>
  <c r="M27" i="1" s="1"/>
  <c r="K26" i="1"/>
  <c r="J26" i="1"/>
  <c r="M26" i="1" s="1"/>
  <c r="K16" i="1"/>
  <c r="J16" i="1"/>
  <c r="M16" i="1" s="1"/>
  <c r="K15" i="1"/>
  <c r="J15" i="1"/>
  <c r="M15" i="1" s="1"/>
  <c r="K14" i="1"/>
  <c r="J14" i="1"/>
  <c r="M14" i="1" s="1"/>
  <c r="K30" i="1" l="1"/>
  <c r="K36" i="1"/>
  <c r="L35" i="1"/>
  <c r="L15" i="1"/>
  <c r="L28" i="1"/>
  <c r="M36" i="1"/>
  <c r="L16" i="1"/>
  <c r="L27" i="1"/>
  <c r="L29" i="1"/>
  <c r="M73" i="1"/>
  <c r="L72" i="1"/>
  <c r="L73" i="1" s="1"/>
  <c r="M68" i="1"/>
  <c r="L67" i="1"/>
  <c r="L68" i="1" s="1"/>
  <c r="L34" i="1"/>
  <c r="M30" i="1"/>
  <c r="L26" i="1"/>
  <c r="K17" i="1"/>
  <c r="M17" i="1"/>
  <c r="L14" i="1"/>
  <c r="L36" i="1" l="1"/>
  <c r="L17" i="1"/>
  <c r="L30" i="1"/>
  <c r="K9" i="1"/>
  <c r="J9" i="1"/>
  <c r="M9" i="1" s="1"/>
  <c r="K8" i="1"/>
  <c r="J8" i="1"/>
  <c r="M8" i="1" s="1"/>
  <c r="K7" i="1"/>
  <c r="J7" i="1"/>
  <c r="M7" i="1" s="1"/>
  <c r="L9" i="1" l="1"/>
  <c r="K10" i="1"/>
  <c r="L8" i="1"/>
  <c r="M10" i="1"/>
  <c r="L7" i="1"/>
  <c r="L10" i="1" l="1"/>
  <c r="K45" i="1"/>
  <c r="J45" i="1"/>
  <c r="M45" i="1" s="1"/>
  <c r="K44" i="1"/>
  <c r="J44" i="1"/>
  <c r="M44" i="1" s="1"/>
  <c r="K43" i="1"/>
  <c r="J43" i="1"/>
  <c r="M43" i="1" s="1"/>
  <c r="K42" i="1"/>
  <c r="J42" i="1"/>
  <c r="M42" i="1" s="1"/>
  <c r="K41" i="1"/>
  <c r="J41" i="1"/>
  <c r="M41" i="1" s="1"/>
  <c r="K40" i="1"/>
  <c r="J40" i="1"/>
  <c r="M40" i="1" s="1"/>
  <c r="K46" i="1" l="1"/>
  <c r="L41" i="1"/>
  <c r="L43" i="1"/>
  <c r="L45" i="1"/>
  <c r="L42" i="1"/>
  <c r="L44" i="1"/>
  <c r="L40" i="1"/>
  <c r="M46" i="1"/>
  <c r="L46" i="1" l="1"/>
  <c r="L51" i="1" l="1"/>
  <c r="K50" i="1"/>
  <c r="K51" i="1" s="1"/>
  <c r="J50" i="1"/>
  <c r="M50" i="1" s="1"/>
  <c r="M51" i="1" s="1"/>
  <c r="K56" i="1" l="1"/>
  <c r="J56" i="1"/>
  <c r="M56" i="1" s="1"/>
  <c r="K55" i="1"/>
  <c r="J55" i="1"/>
  <c r="M55" i="1" s="1"/>
  <c r="K57" i="1" l="1"/>
  <c r="L56" i="1"/>
  <c r="M57" i="1"/>
  <c r="L55" i="1"/>
  <c r="L57" i="1" l="1"/>
  <c r="K83" i="1" l="1"/>
  <c r="K84" i="1" s="1"/>
  <c r="J83" i="1"/>
  <c r="M83" i="1" s="1"/>
  <c r="M84" i="1" l="1"/>
  <c r="L83" i="1"/>
  <c r="L84" i="1" s="1"/>
  <c r="K77" i="1" l="1"/>
  <c r="K78" i="1" s="1"/>
  <c r="K128" i="1" s="1"/>
  <c r="J77" i="1"/>
  <c r="M77" i="1" s="1"/>
  <c r="M78" i="1" s="1"/>
  <c r="M128" i="1" s="1"/>
  <c r="L77" i="1" l="1"/>
  <c r="L78" i="1" s="1"/>
  <c r="K130" i="1" l="1"/>
  <c r="L128" i="1" l="1"/>
</calcChain>
</file>

<file path=xl/sharedStrings.xml><?xml version="1.0" encoding="utf-8"?>
<sst xmlns="http://schemas.openxmlformats.org/spreadsheetml/2006/main" count="491" uniqueCount="119">
  <si>
    <t>Lp.</t>
  </si>
  <si>
    <t>opis towaru</t>
  </si>
  <si>
    <t>Nr katalogowy  /Nazwa jak na fakturze</t>
  </si>
  <si>
    <t>jm</t>
  </si>
  <si>
    <t>Ilość</t>
  </si>
  <si>
    <t>cena jednostkowa netto</t>
  </si>
  <si>
    <t>VAT %</t>
  </si>
  <si>
    <t>Wartość netto</t>
  </si>
  <si>
    <t>Wartość VAT</t>
  </si>
  <si>
    <t>Wartość brutto</t>
  </si>
  <si>
    <t>Próbki</t>
  </si>
  <si>
    <t>RAZEM</t>
  </si>
  <si>
    <t>szt.</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</si>
  <si>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</si>
  <si>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</si>
  <si>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</si>
  <si>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</si>
  <si>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cena jednostkowa brutto</t>
  </si>
  <si>
    <t>Wielkość opakowania handlowego</t>
  </si>
  <si>
    <t>Kryterium jakościowe</t>
  </si>
  <si>
    <t>1 szt.</t>
  </si>
  <si>
    <t>Na żądanie</t>
  </si>
  <si>
    <t>Majtki higieniczne dla pacjentów dorosłych, jednorazowe, z fizeliny o gramaturze w zakresie od min. 50 g/m² do max. 75 g/m², rozm. 2XL oraz 3XL w kolorze białym lub innym dopuszczonym przez Zamawiającego</t>
  </si>
  <si>
    <t>Gramatura 50 g/m² - 30 pkt.              Gramatura powyżej 50 g/m² - 0 pkt.</t>
  </si>
  <si>
    <t xml:space="preserve">  </t>
  </si>
  <si>
    <t>Długość protezy 80 cm - 30 pkt.             Długość protezy poniżej 80 cm - 0 pkt.</t>
  </si>
  <si>
    <t>Proteza naczyniowa tętniczo - żylna  z PTFE o jednowarstwowej strukturze ściany, proste, niezbrojone, wykonane w technice Stretch, grubość ściany 0,69mm; odporność szwów na wyrywanie 0,6 Ibs, wytrzymałość radialna na rozsciąganie 18 Ibs; ciśnienie wejścia wody 215 mmHg. Możliwość powtórnej sterylizacji protezy potwierdzona standardami w instrukcji użycia. Długość w zakresie od min. 60 cm do max.  80 cm, średnica 6 mm.</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</si>
  <si>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</si>
  <si>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szt</t>
  </si>
  <si>
    <t>Maska tlenowa z nebulizatorem i drenem 210 cm, wykonana z nietoksycznego PCV, bez lateksu, posiada regulowaną blaszkę na nos i gumke mocującą, dren zakończony uniwersalnymi łącznikami i odporny na zagięcia o przekroju gwiazdkowym, Nebulizator o poj. 6-10 ml i skalowany co 1 ml. Jednorazowa, sterylizowana tlenkiem etylenu.</t>
  </si>
  <si>
    <t>Pojemność nebulizatora 6 ml - 30 pkt. powyżej 6 ml - 0 pkt.</t>
  </si>
  <si>
    <t xml:space="preserve">Maska z osłoną na oczy </t>
  </si>
  <si>
    <t xml:space="preserve">Maska chirurgiczna trójwarstwowa pełnobarierowa z gumkami,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 </t>
  </si>
  <si>
    <t>Maska twarzowa, jednorazowa z otwartym mankietem, z drabinką lub bez na masce, umożliwiającą pewny uchwyt, kodowana kolorystycznie, w rozmiarach 3, 4, 5 w zależności od zapotrzebowania Zamawiającego</t>
  </si>
  <si>
    <t>Z drabinką - 30 pkt. Bez drabinki - 0 pkt.</t>
  </si>
  <si>
    <t>Przedłużacz do pomp infuzyjnych do leków światłoczułych (nie przezroczysty), Długość w zakresie 150-200 cm.</t>
  </si>
  <si>
    <t>Długość 200 cm - 30 pkt.          Długość poniżej 200 cm - 0 pkt.</t>
  </si>
  <si>
    <t xml:space="preserve">Przedłużacz do pomp infuzyjnych przezroczysty, długość drenu 150-200cm, opakowanie jednostkowe typu blister - pack </t>
  </si>
  <si>
    <t>Aparat do szybkiego przetaczania płynów</t>
  </si>
  <si>
    <t>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dren medyczny z PVC nie zawierający ftalanów o długości 150 cm, łącznik stożkowy typ luer-lock, osłonka łącznika. Opakowanie jednostkowe typ blister-pack, sterylizowane EO. Nazwa producenta na opakowaniu.</t>
  </si>
  <si>
    <t>Przyrząd do przetaczania płynów infuzyjnych, jałowy, niepirogenny, nietoksyczny, nie zawiera lateksu. W składzie: igła biorcza dwukanałowa ścieta dwupłaszczyznowo, osłonka igły biorczej, hydrofobowy filtr powietrza, zatyczka filtra, komora kroplowa o dł. min. 60mm w części przeźroczystej;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</si>
  <si>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Długość drenu 150 cm - 30 - pkt.     Poniżej 150 cm i dopuszczony przez Zamawiającego - 0 pkt.</t>
  </si>
  <si>
    <t>5 szt.</t>
  </si>
  <si>
    <t>Przyrząd do przetoczeń płynów infuzyjnych - bursztynowy.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</si>
  <si>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Pakiet 1 - Łącznik karbowany</t>
  </si>
  <si>
    <t>1.</t>
  </si>
  <si>
    <t>Łącznik martwa przestrzeń zespolony z łącznikiem kątowym, podwójnie obrotowym, ze zmiennym kształcie lub karbowany prosty, złącza 22F - 22M/15F, objętość martwej przestrzeni od 20 do 50ml, długość od 8 do 15 cm, jednorazowy, sterylny</t>
  </si>
  <si>
    <t>Zmienny kształt - 30 pkt.   Karbowany prosty - 0 pkt.</t>
  </si>
  <si>
    <t>1 szt</t>
  </si>
  <si>
    <t>2.</t>
  </si>
  <si>
    <t>Opaska do mocowania rurek tracheostomijnych, niebieska, dla dorosłych, z możliwością regulacji długości mocowania lub bez.</t>
  </si>
  <si>
    <t>Możliwość regulacji - 30 pkt. Bez możliwości regulacji - 0 pkt.</t>
  </si>
  <si>
    <t>3.</t>
  </si>
  <si>
    <t>Wymiennik ciepła i wilgoci - "sztuczny nos" - do użytku przy oddechu własnym pacjenta w celu redukcji strat ciepła; ma standardowe wyjście 15 F pasujące do złącza  z rurką trecheostomijną pacjenta, wyposażony w port umożliwiający lub nie odsysanie i pobieranie próbek bez odłączenia urządzenia, pozwala na ogrzewanie i nawilżanie gazów</t>
  </si>
  <si>
    <t>Z możliwością odsysania - 30 pkt. Bez możliwości odsysania - 0 pkt.</t>
  </si>
  <si>
    <t xml:space="preserve">Rurka tracheostomijna z ruchomym szyldem, wykonana z termoplastycznego PVC, silikonowana, z mankietem niskociśnieniowym, wysokoobjętosciowym, linia RTG na całej długości rurki; miękkie, przezroczyste skrzydełka szyldu, z prowadnicą lub bez prowadnicy, dwie tasiemki mocujące, balonik kontrolny znakowany rozmiarem rurki, znacznik głębokości wprowadzenia, bez lateksu, bez ftalanów, jałowa, jednorazowego użytku, rozmiar 8.0  lub 9.0 w zależności od potrzeb zamawiającego.
</t>
  </si>
  <si>
    <t>Z prowadnicą - 30 pkt. Bez prowadnicy - 0 pkt.</t>
  </si>
  <si>
    <t xml:space="preserve">Rurka tracheostomijna z ruchomym szyldem, długa, dłuższa część proksymalna i dystalna, ruchomy szyld, wykonana z termoplastycznego PVC, silikonowana, linia RTG na całej długości rurki, prowadnica, miękkie, gładkie przezroczyste skrzydełka szyldu, dwie tasiemki mocujące, balonik kontrolny znakowany rozmiarem rurki, znacznik głębokości wprowadzenia, bez lateksu, bez ftalanów, jałowa, jednorazowego użytku, rozmiar 8.0 lub 9.0 w zależności od potrzeb zamawiającego.
</t>
  </si>
  <si>
    <t xml:space="preserve">Rurka tracheostomijna z odsysaniem znad mankietu do długotrwałej wentylacji, wykonana z termoplastycznego PVC, silikonowana, kanał wbudowany w ściankę rurki do odsysania wydzieliny znad mankietu, dren odsysający zakończony uniwersalnym łącznikiem,
mankiet niskociśnieniowy, wysokoobjętościowy;  linia RTG na całej długości rurki, miękkie, przezroczyste skrzydełka szyldu, z prowadnicą, dwie tasiemki mocujące balonik kontrolny znakowany rozmiarem rurki, znacznik głębokości wprowadzenia,  rozmiar 8.0 lub 9.0  w zależności od potrzeb Zamawiającego.
</t>
  </si>
  <si>
    <t>Stabilizator do rurek intubacyjnych, wykonany z wysokiej jakości tworzywa sztucznego, wewnętrzna strona wyściełana miękką gąbką, taśmy stabilizujące zapinane na rzepy, umożliwiajace szybkie i skuteeczne umocowanie stabilizatora wokół głowy. Regulowany śrubą uchwyt pozwalający na łatwe i szybkie zamontowanie każdego rozmiaru rurki intubacyjnej, specjalnie zprojektowany gryzak, zapobiegający traumatyzacji pacjęta i uszkodzeniu (nadgryzieniu) rurki. Dodatkowy otwór umożliwiający odsysanie treści pokarmowej, śliny i krwii z jamy ustnej, z poziomym lub pionowym mocowaniem, jednorazowego użytku, sterylizowany EO, pakowany pojedyńczo w opakowanie typu papier - folia.</t>
  </si>
  <si>
    <t>Poziome mocowanie - 30 pkt. Pionowe mocowanie - 0 pkt.</t>
  </si>
  <si>
    <t>Uniwersalne ostrze jednorazowedo strzygarki chirurgicznej z nieruchomym ostrzem. Ostrza mikrobiologicznie czyste, szerokość ostrza tnącego 31,3 mm, konstrukcja ostrza wykluczająca jakiekolwiek uszkodzenia skóry - ostrze tnące nie ma kontaktu ze skórą pacjenta, wolne od lateksu, pakowane pojedyńczo, kompatybilne ze strzygarkami firmy MEDLINE, które Zamawiający posiada.</t>
  </si>
  <si>
    <t>Zamawiający będzie oceniał jakość ostrzy na podstawie subiektywnej oceny dostarczonych próbek w skali od 0 do 30.</t>
  </si>
  <si>
    <t>Ostrze jednorazowe strzygarek chirurgicznych do miejsc wrażliwych. Ostrza mikrobiologicznie czyste, szerokość ostrza tnącego 31,3 mm, konstrukcja ostrza wykluczająca jakiekolwiek uszkodzenia skóry - ostrze tnące nie ma kontaktu ze skórą pacjenta, wolne od lateksu, pakowane pojedyńczo, kompatybilne ze strzygarkami firmy MEDLINE, które Zamawiający posiada.</t>
  </si>
  <si>
    <t>Ostrze jednorazowe strzygarki chirurgicznej do włosów grubych. Ostrza mikrobiologicznie czyste, szerokość ostrza tnącego 36,2 mm, konstrukcja ostrza wykluczająca jakiekolwiek uszkodzenia skóry - ostrze tnące nie ma kontaktu ze skórą pacjenta, wolne od lateksu, pakowane pojedyńczo, kompatybilne ze strzygarkami firmy MEDLINE, które Zamawiający posiada.</t>
  </si>
  <si>
    <t xml:space="preserve">Strzygarki chirurgiczne, bezprzewodowa, wodoodporna, z nieruchomą głowicą, z możliwością dezynfekcji poprzez pełne zanurzenie w środku dezynfekującym (klasa szczelności IPX7). Strzygarka dostępna z co najmniej 3 różnymi typami kompatybilnych ostrzy jednorazowych. Wyposażona w ładowarkę indukcyjną. Gwarancja minimum  na okres trwnia umowy. </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</si>
  <si>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t>
  </si>
  <si>
    <t>Pojemność worka 1,5 litr - 30 pkt. Poniżej 1,5 litr - 0 pkt.</t>
  </si>
  <si>
    <t>Zgłębnik żołądkowy do karmienia z zatyczką, wykonany z PCV, produkt medyczny, dwa lub cztery otwory boczne naprzemianległe, cztery znaczniki głębokości. Odporny na zagięcia i załamania, jednorazowego użytku, pakowany pojedyńczo. Rozmiar 14, 16, 18. Ilość w poszczególnych rozmiarach w zależności od zapotrzebowan Zamawiającego</t>
  </si>
  <si>
    <t>4 otwory boczne - 30 pkt.                        2 otwory boczne  - 0 pkt.</t>
  </si>
  <si>
    <t>Butelki na pokarm matki z zakrętką, pojemność 80 do 100 ml z podziałko co 10 ml, wykonana z tworzywa do przechowywania żywności, jednorazowe, biologicznie czyste</t>
  </si>
  <si>
    <t>80 ml - 30 pkt.    100 ml - 0 pkt.</t>
  </si>
  <si>
    <t>Pakiet 2 - Rurki tracheostomijne</t>
  </si>
  <si>
    <t>Pakiet 3 - Stabilizator do rurek intubacyjnych</t>
  </si>
  <si>
    <t>Pakiet 4 - Ostrza do strzygarek</t>
  </si>
  <si>
    <t>Pakiet 5- Worek Kangaroo</t>
  </si>
  <si>
    <t>Pakiet 6 - Przyrządy do przetoczeń</t>
  </si>
  <si>
    <t>Pakiet 7 - Maska twarzowa</t>
  </si>
  <si>
    <t>Pakiet 8- Maski medyczne</t>
  </si>
  <si>
    <t>Pakiet 9 - Butelki na pokarm matki</t>
  </si>
  <si>
    <t>Pakiet 10 - Okularki do fototerapii</t>
  </si>
  <si>
    <t>Pakiet 11 - Majtki dla pacjenta</t>
  </si>
  <si>
    <t>Okularki ochronne do fototerapi noworodków. W kształcie litery "Y", wykonane z fizeliny lub materiału nie zawierającego lateksu, zapewniające całkowitą ochronę przed szkodliwym działaniem światła wykorzystywanym w fototerapii, zapinane na rzepy, rozmiar w zakresie 30-36 cm obwodu głowy, pakowane pojedyńczo, jednorazowego użytku.</t>
  </si>
  <si>
    <t>Wykonane z fizeliny - 30 pkt.  Wykonane z innego materiału dopuszczonego przez Zamawiającego - 0 pkt.</t>
  </si>
  <si>
    <t>Pakiet 12 - Protezy naczyniowe</t>
  </si>
  <si>
    <t>Szczoteczki z tworzywa sztucznego jednorazowego użytku sterylne do pobierania wymazów cytologicznych umożliwiających pobranie w rozmazie jednocześnie komórek szyjki macicy, kanału szyjki i strefy transformacji, Cervex-brush</t>
  </si>
  <si>
    <t>Szczoteczki z tworzywa sztucznego jednorazowego użytku sterylne do pobierania wymazów cytologicznych umożliwiających pobranie w rozmazie jednocześnie komórek szyjki macicy, kanału szyjki i strefy transformacji, Cervex-brush combi</t>
  </si>
  <si>
    <t>Pakiet 13 - Szczoteczki cytologiczne</t>
  </si>
  <si>
    <t>Pakowane pojedyńczo w sterylny blister - 15 pkt. Sprężystość włosia - max. 15 pkt. (subiektywna ocena na podstawie dostarczonych próbek)</t>
  </si>
  <si>
    <t>Inne opakowanie dopuszczone przez Zamawiającego 0 pkt. Sprężystość włosia - max. 15 pkt.(subiektywna ocena na podstawie dostarczonych próbek).</t>
  </si>
  <si>
    <t>Pakiet 14 - Rękawice chirurgiczne</t>
  </si>
  <si>
    <t>Rękawice chirurgiczne lateksowe sterylne, bezpudrowe, z rolowanym mankietem, polimerowane obustronnie, warstwa antypoślizgowa na całej powierzchni. Kształt anatomiczny. AQL 0,65. Odporne na przenikanie wirusów zgodnie z normą ASTM F1671; pozbawione tiuramów, MBT- potwierdzone badaniami z jednostki niezależnej dołączonymi do oferty. Zgodne z normą EN 374-1,2,3, odporne na przenikanie cytostatyków  zgodnie z EN 374-3 - potwierdzone certyfikatem z jednostki notyfikowanej dołączonym do oferty. Zarejestrowane jako wyrób medyczny oraz środek ochrony osobistej kategorii III. Grubość pojedynczej ścianki  na palcu 0,21mm(+/-0,02), dłoni 0,18mm(+/-0,01), mankiecie 0,17mm(+/-0,01), długość min. 280mm. Pakowane podwójnie  – opakowanie wewnętrzne papierowe z oznaczeniem rozmiaru rękawicy oraz rozróżnieniem lewej i prawej dłoni, opakowanie zewnętrzne foliowe. Nie składane na pół. Sterylizowane radiacyjnie promieniami gamma. Rozmiar 6,5; 7,0; 7,5; 8,0; 8,5. Opakowanie a' 50 par.</t>
  </si>
  <si>
    <t>Rękawice chirurgiczne, lateksowe, bezpudrowe, sterylne, z rolowanym mankietem, polimerowane obustronnie, kolor zielony. Wewnętrzna warstwa zawierająca środek pielęgnujący dłonie - żel aloesowy – potwierdzone oświadczeniem producenta dołączonym do oferty oraz formułę ułatwiająca zakładanie rękawic na wilgotną dłoń. Kształt anatomiczny. AQL 0,65.  Produkt zgodny ASTM F1671 – potwierdzone badaniami z jednostki niezależnej dołączonymi do oferty. Zgodne z normami: EN 374 1,2,3; EN 420- poziom zręczności 5 – potwierdzone certyfikatem z jednostki notyfikowanej dołączonym do oferty. Zarejestrowane jako wyrób medyczny oraz środek ochrony indywidualnej kategorii III. Grubość pojedynczej ścianki: na palcu 0,18mm(+/-0,03), dłoń min. 0,10mm, mankiet  min. 0,10mm. Długość minimalna rękawicy 280mm. Pakowane podwójnie – opakowanie wewnętrzne papierowe z oznaczeniem rozmiaru rękawicy oraz rozróżnieniem lewej i prawej dłoni, opakowanie zewnętrzne foliowe (nie składane na pół).  Sterylizowane radiacyjnie promieniami gamma.  Rozmiary 6,5; 7,0; 7,5; 8,0; 8,5. Opakowanie a'50 par</t>
  </si>
  <si>
    <t>Rękawice chirurgiczne lateksowe ortopedyczne sterylne, bezpudrowe, rolowany mankiet, obustronnie polimerowane, kolor brązowy, kształt anatomiczny, warstwa antypoślizgowa na całej powierzchni zewnętrznej rękawicy. Grubość pojedynczej ścianki na: palcu 0,33mm (+/-0,01), dłoni 0,27mm (+/-0,02), mankiecie 0,22mm (+/-0,01), długość min. 278mm, AQL: 0,65, średnia siła zrywu przed starzeniem min. 29N, po starzeniu min. 27N. Odporne na przenikanie wirusów zgodnie z normą ASTM F1671- potwierdzone badaniami z jednostki niezależnej od producenta dołączonymi do oferty. Odporne na przenikanie: substancji chemicznych zgodnie z normą EN 374-1, metakrylanu metylu wg EN 374-3- poziom 2, mikroorganizmów zgodnie z EN 374-2, cytostatyków zgodnie z EN 374-3 (min. 5 na min. 3 poziomie odporności), zgodne z normą EN 420 (zręczność – poziom 5) potwierdzone certyfikatem z jednostki notyfikowanej dołączonym do oferty. Zarejestrowane jako wyrób medyczny oraz środek ochrony indywidualnej kategorii III. Pakowane podwójnie – opakowanie wewnętrzne papierowe z oznaczeniem rozmiaru rękawicy oraz rozróżnieniem lewej i prawej dłoni, opakowanie zewnętrzne folia. Nie składane na pół. Sterylizowane radiacyjnie. Rozmiar 6,5; 7,0; 7,5; 8,0; 8,5. Opakowanie a'40 par.</t>
  </si>
  <si>
    <t>Rękawice chirurgiczne, bezlateksowe, syntetyczne wykonane z polichloroprenu, bezpudrowe, sterylne, kolor brązowy, kształt anatomiczny, prawidłowe przyleganie rękawicy, rolowany mankiet, obustronnie polimerowane. Zarejestrowane jako wyrób medyczny i środek ochrony indywidualnej kat. III. Odporne na przenikanie wirusów zgodnie z normą ASTM F1671 potwierdzone badaniami z jednostki niezależnej od producenta dołączonymi do oferty. Odporne na przenikanie mikroorganizmów zgodnie z EN 374-2, odporne na przenikanie substancji chemicznych zgodnie z normą EN 374-1,3, odporne na przenikanie cytostatyków zgodnie z normą EN 374-3 (min. 5 cytostatyków na min. 3 poziomie)- potwierdzone certyfikatem jednostki notyfikowanej dołączonym do oferty. Pozbawione  DPT, ZMBT, MBT- potwierdzone raportem z badań jednostki niezależnej dołączonym do oferty. Grubość pojedynczej ścianki na: palcu 0,20mm(+/-0,02), dłoni 0,18mm(+/-0,02), mankiecie 0,16mm(+/-0,02), długość min. 280mm. Siła zrywu: min. 13N; AQL 0,65. Rękawice pakowane podwójnie – opakowanie wewnętrzne papierowe z oznaczeniem rozmiaru rękawicy oraz rozróżnieniem lewej i prawej dłoni, opakowanie zewnętrzne foliowe. Nie składane na pół. Sterylizowane radiacyjnie promieniami Gamma. Rozmiar 6,5; 7,0; 7,5; 8,0; 8,5. Opakowanie a'40 par.</t>
  </si>
  <si>
    <t>par</t>
  </si>
  <si>
    <t>UWAGA do pakietu nr 14! - dokumenty wymagane wraz z ofertą</t>
  </si>
  <si>
    <t>Pozbawione tiuramów, MBT- potwierdzone badaniami z jednostki niezależnej dołączonymi do oferty</t>
  </si>
  <si>
    <t>Zgodne z normą EN 374-1,2,3, odporne na przenikanie cytostatyków  zgodnie z EN 374-3 - potwierdzone certyfikatem z jednostki notyfikowanej dołączonym do oferty.</t>
  </si>
  <si>
    <t>5 par</t>
  </si>
  <si>
    <t>1 op</t>
  </si>
  <si>
    <t>Sprawa P/25/04/2019/MED-RC</t>
  </si>
  <si>
    <t>Parametry jakościowe na podstawie dostarczonych próbek - zgodnie z SIWZ</t>
  </si>
  <si>
    <t>Pakiet 15 - Klipsownice hemostatyczne</t>
  </si>
  <si>
    <t>Klipsownice hemostatyczne jednorazowego użytku: z klipsem załadowanym do zestawu, szerokość rozwarcia ramion klipsa 11 mm, z możliwością kilkukrotnego otwarcia i zamknięcia ramion klipsa przed całkowitym uwolnieniem. Umożliwiajace uwolnienie w pozycji zagiętej elewatora duodenoskopu.</t>
  </si>
  <si>
    <t>Ocena próbek</t>
  </si>
  <si>
    <t>Pętle do polipektomii o średnicy 10-15 mm jednorazowego użycia,  o właściwej podatności (giętkości  podczas zagięcia w duodenoskopie, jednowłóknowe, rekomendowane  do mucosectomii guzów  brodawki vatera  monofilamentowe.</t>
  </si>
  <si>
    <t>Pakiet 16 - Pętle do polipektomi</t>
  </si>
  <si>
    <t>Protezy średnicy  10  Fr, typu  Tannenbaum. Długości pomiędzy zaczepami  5, 7, 9  cm. Rozmiary wg zapotrzebowań Zamawiającego.</t>
  </si>
  <si>
    <t>Pakiet 17 - Protezy Tannebaum</t>
  </si>
  <si>
    <t>Pakiet 18 - Szczoteczki cytologiczne</t>
  </si>
  <si>
    <t>Nasadki do ESD o stożkowym kształcie na posiadany gastroskop  Olympus GIF 2T 160 i kolonoskop zabiegowy CF 2T 160I</t>
  </si>
  <si>
    <t>Szczypce koagulacyjne do zamykania naczyń długość szczęki 5,00 mm, długość robocza 1800 mm, do kanału roboczego o srednicy 2,8 mm z uchwytem i przyłączem do posiadanej diatermi marki ERBE.</t>
  </si>
  <si>
    <t xml:space="preserve">Załącznik nr 5 do SIWZ - opis wymagań  minimalnych i ilość przewidywanego zużycia w okresie 12 miesięcy </t>
  </si>
  <si>
    <t>Pakiet 18 - Podkłady ginekologiczne</t>
  </si>
  <si>
    <t>Podklady ginekologiczne jałowe 34cm x 9cm</t>
  </si>
  <si>
    <t xml:space="preserve">Pakowane pojedyńczo - 30 pkt.                             Pakowane po 5 szt. - 20 pkt.   Pakowane po 10 szt. - 10 pkt.  Pakowane po 20 szt. - 0 pkt.  </t>
  </si>
  <si>
    <t>Pakiet 8A - Maski medyczne</t>
  </si>
  <si>
    <t>Kartonik a'50 szt. - 30 pkt.       Kartonik a'100 szt. - 0 pkt.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</si>
</sst>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_ ;[Red]\-#,##0.00,"/>
    <numFmt numFmtId="165" formatCode="#,###.00"/>
  </numFmts>
  <fonts count="26"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b/>
      <sz val="9"/>
      <name val="Arial"/>
      <family val="2"/>
      <charset val="238"/>
    </font>
    <font>
      <b/>
      <sz val="10"/>
      <name val="Arial"/>
      <family val="2"/>
      <charset val="238"/>
    </font>
    <font>
      <sz val="10"/>
      <name val="Arial CE"/>
      <charset val="238"/>
    </font>
    <font>
      <b/>
      <sz val="10"/>
      <color indexed="10"/>
      <name val="Arial"/>
      <family val="2"/>
      <charset val="238"/>
    </font>
    <font>
      <b/>
      <sz val="10"/>
      <color rgb="FFFF0000"/>
      <name val="Arial"/>
      <family val="2"/>
      <charset val="238"/>
    </font>
    <font>
      <b/>
      <sz val="9"/>
      <color rgb="FFFF0000"/>
      <name val="Arial"/>
      <family val="2"/>
      <charset val="238"/>
    </font>
    <font>
      <u/>
      <sz val="9"/>
      <name val="Arial"/>
      <family val="2"/>
    </font>
    <font>
      <sz val="12"/>
      <color theme="1"/>
      <name val="Calibri"/>
      <family val="2"/>
      <charset val="238"/>
      <scheme val="minor"/>
    </font>
    <font>
      <b/>
      <sz val="8"/>
      <color rgb="FFFF0000"/>
      <name val="Arial"/>
      <family val="2"/>
      <charset val="238"/>
    </font>
    <font>
      <b/>
      <sz val="12"/>
      <name val="Arial"/>
      <family val="2"/>
    </font>
    <font>
      <b/>
      <sz val="8"/>
      <name val="Arial"/>
      <family val="2"/>
      <charset val="238"/>
    </font>
    <font>
      <sz val="9"/>
      <name val="Arial"/>
      <family val="2"/>
      <charset val="238"/>
    </font>
    <font>
      <sz val="8"/>
      <name val="Arial"/>
      <family val="2"/>
      <charset val="238"/>
    </font>
    <font>
      <sz val="9"/>
      <color rgb="FF7030A0"/>
      <name val="Arial"/>
      <family val="2"/>
    </font>
    <font>
      <i/>
      <sz val="8"/>
      <name val="Arial"/>
      <family val="2"/>
    </font>
    <font>
      <sz val="8"/>
      <color rgb="FFFF0000"/>
      <name val="Arial"/>
      <family val="2"/>
    </font>
    <font>
      <sz val="9"/>
      <color rgb="FFFF0000"/>
      <name val="Arial"/>
      <family val="2"/>
    </font>
  </fonts>
  <fills count="4">
    <fill>
      <patternFill patternType="none"/>
    </fill>
    <fill>
      <patternFill patternType="gray125"/>
    </fill>
    <fill>
      <patternFill patternType="solid">
        <fgColor indexed="42"/>
        <bgColor indexed="27"/>
      </patternFill>
    </fill>
    <fill>
      <patternFill patternType="solid">
        <fgColor indexed="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right style="thin">
        <color indexed="64"/>
      </right>
      <top style="thin">
        <color indexed="64"/>
      </top>
      <bottom/>
      <diagonal/>
    </border>
    <border>
      <left style="thin">
        <color indexed="8"/>
      </left>
      <right/>
      <top style="thin">
        <color indexed="8"/>
      </top>
      <bottom/>
      <diagonal/>
    </border>
  </borders>
  <cellStyleXfs count="1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11" fillId="0" borderId="0"/>
    <xf numFmtId="0" fontId="2" fillId="0" borderId="0"/>
    <xf numFmtId="0" fontId="1" fillId="0" borderId="0"/>
    <xf numFmtId="0" fontId="16" fillId="0" borderId="0"/>
    <xf numFmtId="0" fontId="11" fillId="0" borderId="0"/>
    <xf numFmtId="43" fontId="11" fillId="0" borderId="0" applyFont="0" applyFill="0" applyBorder="0" applyAlignment="0" applyProtection="0"/>
    <xf numFmtId="0" fontId="11" fillId="0" borderId="0"/>
    <xf numFmtId="0" fontId="2" fillId="0" borderId="0"/>
    <xf numFmtId="43" fontId="2" fillId="0" borderId="0" applyFont="0" applyFill="0" applyBorder="0" applyAlignment="0" applyProtection="0"/>
    <xf numFmtId="0" fontId="2" fillId="0" borderId="0"/>
  </cellStyleXfs>
  <cellXfs count="268">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7" fillId="0" borderId="0" xfId="0" applyFont="1" applyFill="1" applyBorder="1"/>
    <xf numFmtId="4" fontId="6" fillId="2" borderId="1" xfId="0" applyNumberFormat="1" applyFont="1" applyFill="1" applyBorder="1" applyAlignment="1">
      <alignment horizontal="center" vertic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0" xfId="0" applyFont="1"/>
    <xf numFmtId="0" fontId="7" fillId="0" borderId="0" xfId="0" applyFont="1" applyBorder="1"/>
    <xf numFmtId="0" fontId="3" fillId="0" borderId="0" xfId="0" applyFont="1" applyBorder="1"/>
    <xf numFmtId="1" fontId="3" fillId="0" borderId="0" xfId="0" applyNumberFormat="1" applyFont="1" applyBorder="1"/>
    <xf numFmtId="1" fontId="5" fillId="0" borderId="0" xfId="3" applyNumberFormat="1" applyFont="1" applyFill="1" applyBorder="1" applyAlignment="1">
      <alignment horizontal="center" vertical="center"/>
    </xf>
    <xf numFmtId="4" fontId="12" fillId="0" borderId="0" xfId="0" applyNumberFormat="1" applyFont="1"/>
    <xf numFmtId="0" fontId="12" fillId="0" borderId="0" xfId="0" applyFont="1"/>
    <xf numFmtId="0" fontId="7" fillId="0" borderId="0" xfId="0" applyFont="1" applyBorder="1" applyAlignment="1">
      <alignment wrapText="1"/>
    </xf>
    <xf numFmtId="9" fontId="3" fillId="0" borderId="0" xfId="3" applyFont="1" applyFill="1" applyBorder="1" applyAlignment="1">
      <alignment horizontal="center" vertical="center"/>
    </xf>
    <xf numFmtId="0" fontId="7" fillId="0" borderId="0" xfId="0" applyFont="1" applyBorder="1" applyAlignment="1">
      <alignment vertical="center"/>
    </xf>
    <xf numFmtId="4" fontId="9" fillId="0" borderId="0" xfId="0" applyNumberFormat="1" applyFont="1" applyFill="1" applyBorder="1" applyAlignment="1">
      <alignment horizontal="center" vertical="center"/>
    </xf>
    <xf numFmtId="4" fontId="9" fillId="2" borderId="1" xfId="0" applyNumberFormat="1" applyFont="1" applyFill="1" applyBorder="1" applyAlignment="1">
      <alignment horizontal="center" vertical="center" wrapText="1"/>
    </xf>
    <xf numFmtId="0" fontId="8" fillId="0" borderId="0" xfId="0" applyFont="1" applyAlignment="1">
      <alignment wrapText="1"/>
    </xf>
    <xf numFmtId="4" fontId="9" fillId="0" borderId="0"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4" fontId="14" fillId="0" borderId="0" xfId="0" applyNumberFormat="1" applyFont="1" applyFill="1" applyBorder="1" applyAlignment="1" applyProtection="1">
      <alignment horizontal="center" vertical="center" wrapText="1"/>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13" fillId="0" borderId="0" xfId="2" applyNumberFormat="1" applyFont="1" applyFill="1" applyBorder="1" applyAlignment="1" applyProtection="1">
      <alignment horizontal="center" vertical="center"/>
    </xf>
    <xf numFmtId="4" fontId="13" fillId="0" borderId="0" xfId="2" applyNumberFormat="1" applyFont="1" applyFill="1" applyBorder="1" applyAlignment="1">
      <alignment horizontal="center" vertical="center"/>
    </xf>
    <xf numFmtId="4" fontId="14" fillId="0" borderId="0" xfId="0" applyNumberFormat="1" applyFont="1"/>
    <xf numFmtId="0" fontId="8" fillId="2" borderId="1" xfId="0" applyFont="1" applyFill="1" applyBorder="1" applyAlignment="1">
      <alignment horizontal="center" vertical="center"/>
    </xf>
    <xf numFmtId="0" fontId="8" fillId="0" borderId="0" xfId="0" applyFont="1" applyBorder="1"/>
    <xf numFmtId="0" fontId="15" fillId="0" borderId="0" xfId="0" applyFont="1" applyAlignment="1">
      <alignment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4" fillId="0" borderId="0" xfId="2" applyNumberFormat="1" applyFont="1" applyFill="1" applyBorder="1" applyAlignment="1">
      <alignment horizontal="right" vertical="center"/>
    </xf>
    <xf numFmtId="4" fontId="13" fillId="0" borderId="0" xfId="2" applyNumberFormat="1" applyFont="1" applyFill="1" applyBorder="1" applyAlignment="1">
      <alignment horizontal="right" vertical="center"/>
    </xf>
    <xf numFmtId="4" fontId="12" fillId="0" borderId="0" xfId="0" applyNumberFormat="1" applyFont="1" applyAlignment="1">
      <alignment horizontal="right" vertical="center"/>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1" fontId="7" fillId="0" borderId="1" xfId="0" applyNumberFormat="1" applyFont="1" applyFill="1" applyBorder="1" applyAlignment="1">
      <alignment horizontal="center" vertical="center"/>
    </xf>
    <xf numFmtId="4" fontId="4" fillId="0" borderId="0" xfId="0" applyNumberFormat="1" applyFont="1" applyFill="1" applyBorder="1" applyAlignment="1" applyProtection="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4" fontId="9" fillId="0" borderId="1" xfId="2" applyNumberFormat="1" applyFont="1" applyFill="1" applyBorder="1" applyAlignment="1">
      <alignment vertical="center"/>
    </xf>
    <xf numFmtId="0" fontId="7"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7" fillId="0" borderId="0" xfId="4" applyFont="1" applyFill="1" applyBorder="1" applyAlignment="1">
      <alignment wrapText="1"/>
    </xf>
    <xf numFmtId="0" fontId="7" fillId="0" borderId="0" xfId="4" applyFont="1" applyFill="1" applyBorder="1" applyAlignment="1">
      <alignment horizontal="center"/>
    </xf>
    <xf numFmtId="1" fontId="7" fillId="0" borderId="0" xfId="0" applyNumberFormat="1" applyFont="1" applyFill="1" applyBorder="1" applyAlignment="1">
      <alignment horizontal="center"/>
    </xf>
    <xf numFmtId="4" fontId="4" fillId="0" borderId="1"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xf numFmtId="4" fontId="4" fillId="0" borderId="0" xfId="2" applyNumberFormat="1" applyFont="1" applyFill="1" applyBorder="1"/>
    <xf numFmtId="0" fontId="7" fillId="0" borderId="0" xfId="0" applyFont="1" applyBorder="1" applyAlignment="1">
      <alignment horizontal="center" vertical="center" wrapText="1"/>
    </xf>
    <xf numFmtId="0" fontId="8" fillId="0" borderId="0" xfId="0" applyFont="1" applyBorder="1" applyAlignment="1">
      <alignment vertical="center" wrapText="1"/>
    </xf>
    <xf numFmtId="4" fontId="4" fillId="0" borderId="1" xfId="2" applyNumberFormat="1" applyFont="1" applyFill="1" applyBorder="1" applyAlignment="1" applyProtection="1">
      <alignment horizontal="right" vertical="center"/>
    </xf>
    <xf numFmtId="4" fontId="4" fillId="0" borderId="1" xfId="2" applyNumberFormat="1" applyFont="1" applyFill="1" applyBorder="1" applyAlignment="1">
      <alignment horizontal="right" vertical="center"/>
    </xf>
    <xf numFmtId="9" fontId="7" fillId="0" borderId="1" xfId="3" applyFont="1" applyFill="1" applyBorder="1" applyAlignment="1">
      <alignment horizontal="center" vertical="center"/>
    </xf>
    <xf numFmtId="4" fontId="4" fillId="0" borderId="3"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alignment horizontal="right" vertical="center"/>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 fontId="14" fillId="0" borderId="0" xfId="0" applyNumberFormat="1" applyFont="1" applyAlignment="1">
      <alignment horizontal="center" vertical="center"/>
    </xf>
    <xf numFmtId="0" fontId="14" fillId="0" borderId="0" xfId="0" applyFont="1"/>
    <xf numFmtId="4" fontId="9" fillId="0" borderId="3" xfId="0" applyNumberFormat="1" applyFont="1" applyFill="1" applyBorder="1" applyAlignment="1" applyProtection="1">
      <alignment horizontal="center" vertical="center" wrapText="1"/>
    </xf>
    <xf numFmtId="0" fontId="18" fillId="0" borderId="0" xfId="0" applyFont="1" applyBorder="1"/>
    <xf numFmtId="4" fontId="14" fillId="0" borderId="0" xfId="0" applyNumberFormat="1" applyFont="1" applyAlignment="1">
      <alignment vertical="center"/>
    </xf>
    <xf numFmtId="4" fontId="10" fillId="0" borderId="0" xfId="0" applyNumberFormat="1" applyFont="1" applyAlignment="1">
      <alignment horizontal="left" vertical="center"/>
    </xf>
    <xf numFmtId="0" fontId="6" fillId="0" borderId="0" xfId="0" applyFont="1"/>
    <xf numFmtId="1" fontId="7" fillId="0" borderId="0" xfId="0" applyNumberFormat="1" applyFont="1"/>
    <xf numFmtId="4" fontId="14" fillId="0" borderId="0" xfId="0" applyNumberFormat="1" applyFont="1" applyFill="1" applyBorder="1" applyAlignment="1">
      <alignment horizontal="center" vertical="center"/>
    </xf>
    <xf numFmtId="4" fontId="7" fillId="0" borderId="0" xfId="0" applyNumberFormat="1" applyFont="1"/>
    <xf numFmtId="4" fontId="8" fillId="0" borderId="0" xfId="0" applyNumberFormat="1" applyFont="1" applyBorder="1"/>
    <xf numFmtId="4" fontId="8" fillId="0" borderId="0" xfId="0" applyNumberFormat="1" applyFont="1" applyBorder="1" applyAlignment="1">
      <alignment horizontal="right" vertical="center"/>
    </xf>
    <xf numFmtId="0" fontId="7" fillId="0" borderId="0" xfId="0" applyFont="1" applyAlignment="1">
      <alignment horizontal="center" vertical="center" wrapText="1"/>
    </xf>
    <xf numFmtId="0" fontId="7" fillId="0" borderId="1" xfId="0" applyFont="1" applyBorder="1" applyAlignment="1">
      <alignment vertical="center"/>
    </xf>
    <xf numFmtId="0" fontId="7" fillId="0" borderId="1" xfId="7" applyFont="1" applyBorder="1" applyAlignment="1">
      <alignment vertical="center" wrapText="1"/>
    </xf>
    <xf numFmtId="0" fontId="7" fillId="0" borderId="1" xfId="7" applyFont="1" applyBorder="1" applyAlignment="1">
      <alignment wrapText="1"/>
    </xf>
    <xf numFmtId="0" fontId="7" fillId="0" borderId="1" xfId="0" applyFont="1" applyBorder="1"/>
    <xf numFmtId="0" fontId="7" fillId="0" borderId="1" xfId="0" applyFont="1" applyBorder="1" applyAlignment="1">
      <alignment horizontal="center" vertical="center"/>
    </xf>
    <xf numFmtId="1" fontId="7" fillId="0" borderId="1" xfId="0" applyNumberFormat="1" applyFont="1" applyBorder="1" applyAlignment="1">
      <alignment vertical="center"/>
    </xf>
    <xf numFmtId="4" fontId="9" fillId="0" borderId="1" xfId="0" applyNumberFormat="1" applyFont="1" applyFill="1" applyBorder="1" applyAlignment="1">
      <alignment horizontal="center" vertical="center"/>
    </xf>
    <xf numFmtId="1" fontId="7" fillId="0" borderId="0" xfId="0" applyNumberFormat="1" applyFont="1" applyBorder="1"/>
    <xf numFmtId="4" fontId="9" fillId="0" borderId="1" xfId="0" applyNumberFormat="1" applyFont="1" applyFill="1" applyBorder="1" applyAlignment="1" applyProtection="1">
      <alignment horizontal="center" vertical="center" wrapText="1"/>
    </xf>
    <xf numFmtId="0" fontId="3" fillId="0" borderId="0" xfId="12" applyFont="1" applyBorder="1"/>
    <xf numFmtId="0" fontId="8" fillId="0" borderId="0" xfId="12" applyFont="1" applyFill="1" applyBorder="1" applyAlignment="1">
      <alignment wrapText="1"/>
    </xf>
    <xf numFmtId="0" fontId="6" fillId="0" borderId="4" xfId="12" applyFont="1" applyBorder="1"/>
    <xf numFmtId="0" fontId="3" fillId="0" borderId="4" xfId="12" applyFont="1" applyBorder="1"/>
    <xf numFmtId="1" fontId="3" fillId="0" borderId="4" xfId="12" applyNumberFormat="1" applyFont="1" applyBorder="1"/>
    <xf numFmtId="4" fontId="9" fillId="0" borderId="4" xfId="12" applyNumberFormat="1" applyFont="1" applyBorder="1"/>
    <xf numFmtId="4" fontId="3" fillId="0" borderId="4" xfId="12" applyNumberFormat="1" applyFont="1" applyBorder="1"/>
    <xf numFmtId="4" fontId="3" fillId="0" borderId="4" xfId="12" applyNumberFormat="1" applyFont="1" applyBorder="1" applyAlignment="1">
      <alignment horizontal="right" vertical="center"/>
    </xf>
    <xf numFmtId="0" fontId="3" fillId="0" borderId="0" xfId="12" applyFont="1" applyAlignment="1">
      <alignment horizontal="center" vertical="center" wrapText="1"/>
    </xf>
    <xf numFmtId="0" fontId="8" fillId="2" borderId="1" xfId="12" applyFont="1" applyFill="1" applyBorder="1" applyAlignment="1">
      <alignment horizontal="center" vertical="center"/>
    </xf>
    <xf numFmtId="0" fontId="8" fillId="2" borderId="1" xfId="12" applyFont="1" applyFill="1" applyBorder="1" applyAlignment="1">
      <alignment horizontal="center" vertical="center" wrapText="1"/>
    </xf>
    <xf numFmtId="0" fontId="6" fillId="2" borderId="1" xfId="12" applyFont="1" applyFill="1" applyBorder="1" applyAlignment="1">
      <alignment horizontal="center" vertical="center" wrapText="1"/>
    </xf>
    <xf numFmtId="1" fontId="8" fillId="2" borderId="1" xfId="12" applyNumberFormat="1" applyFont="1" applyFill="1" applyBorder="1" applyAlignment="1">
      <alignment horizontal="center" vertical="center" wrapText="1"/>
    </xf>
    <xf numFmtId="4" fontId="9" fillId="2" borderId="1" xfId="12" applyNumberFormat="1" applyFont="1" applyFill="1" applyBorder="1" applyAlignment="1">
      <alignment horizontal="center" vertical="center" wrapText="1"/>
    </xf>
    <xf numFmtId="164" fontId="8" fillId="2" borderId="1" xfId="12" applyNumberFormat="1" applyFont="1" applyFill="1" applyBorder="1" applyAlignment="1">
      <alignment horizontal="center" vertical="center"/>
    </xf>
    <xf numFmtId="4" fontId="6" fillId="2" borderId="1" xfId="12" applyNumberFormat="1" applyFont="1" applyFill="1" applyBorder="1" applyAlignment="1">
      <alignment horizontal="center" vertical="center" wrapText="1"/>
    </xf>
    <xf numFmtId="4" fontId="8" fillId="2" borderId="1" xfId="13" applyNumberFormat="1" applyFont="1" applyFill="1" applyBorder="1" applyAlignment="1" applyProtection="1">
      <alignment horizontal="center" vertical="center" wrapText="1"/>
    </xf>
    <xf numFmtId="4" fontId="8" fillId="2" borderId="1" xfId="12" applyNumberFormat="1" applyFont="1" applyFill="1" applyBorder="1" applyAlignment="1">
      <alignment horizontal="center" vertical="center" wrapText="1"/>
    </xf>
    <xf numFmtId="0" fontId="8" fillId="3" borderId="1" xfId="12" applyFont="1" applyFill="1" applyBorder="1" applyAlignment="1">
      <alignment horizontal="center" vertical="center" wrapText="1"/>
    </xf>
    <xf numFmtId="0" fontId="3" fillId="0" borderId="1" xfId="12" applyFont="1" applyBorder="1" applyAlignment="1">
      <alignment vertical="center"/>
    </xf>
    <xf numFmtId="0" fontId="7" fillId="0" borderId="1" xfId="12" applyFont="1" applyBorder="1" applyAlignment="1">
      <alignment vertical="center" wrapText="1"/>
    </xf>
    <xf numFmtId="0" fontId="7" fillId="0" borderId="1" xfId="12" applyFont="1" applyBorder="1" applyAlignment="1">
      <alignment horizontal="left" vertical="center" wrapText="1"/>
    </xf>
    <xf numFmtId="3" fontId="13" fillId="0" borderId="1" xfId="12" applyNumberFormat="1" applyFont="1" applyFill="1" applyBorder="1" applyAlignment="1" applyProtection="1">
      <alignment horizontal="center" vertical="center" wrapText="1"/>
    </xf>
    <xf numFmtId="0" fontId="3" fillId="0" borderId="1" xfId="12" applyFont="1" applyBorder="1"/>
    <xf numFmtId="165" fontId="7" fillId="0" borderId="1" xfId="13" applyNumberFormat="1" applyFont="1" applyFill="1" applyBorder="1" applyAlignment="1" applyProtection="1">
      <alignment vertical="center"/>
    </xf>
    <xf numFmtId="1" fontId="7" fillId="0" borderId="1" xfId="13" applyNumberFormat="1" applyFont="1" applyFill="1" applyBorder="1" applyAlignment="1" applyProtection="1">
      <alignment vertical="center"/>
    </xf>
    <xf numFmtId="4" fontId="9" fillId="0" borderId="1" xfId="13" applyNumberFormat="1" applyFont="1" applyFill="1" applyBorder="1" applyAlignment="1" applyProtection="1">
      <alignment vertical="center"/>
    </xf>
    <xf numFmtId="9" fontId="7" fillId="0" borderId="5" xfId="13" applyNumberFormat="1" applyFont="1" applyFill="1" applyBorder="1" applyAlignment="1" applyProtection="1">
      <alignment vertical="center"/>
    </xf>
    <xf numFmtId="4" fontId="7" fillId="0" borderId="1" xfId="12" applyNumberFormat="1" applyFont="1" applyFill="1" applyBorder="1" applyAlignment="1">
      <alignment horizontal="center" vertical="center"/>
    </xf>
    <xf numFmtId="4" fontId="7" fillId="0" borderId="1" xfId="13" applyNumberFormat="1" applyFont="1" applyFill="1" applyBorder="1" applyAlignment="1" applyProtection="1">
      <alignment horizontal="center" vertical="center"/>
    </xf>
    <xf numFmtId="4" fontId="7" fillId="0" borderId="1" xfId="12" applyNumberFormat="1" applyFont="1" applyFill="1" applyBorder="1" applyAlignment="1">
      <alignment horizontal="right" vertical="center"/>
    </xf>
    <xf numFmtId="0" fontId="3" fillId="0" borderId="1" xfId="12" applyFont="1" applyBorder="1" applyAlignment="1">
      <alignment horizontal="center" vertical="center" wrapText="1"/>
    </xf>
    <xf numFmtId="0" fontId="7" fillId="0" borderId="0" xfId="12" applyFont="1" applyBorder="1" applyAlignment="1">
      <alignment wrapText="1"/>
    </xf>
    <xf numFmtId="165" fontId="7" fillId="0" borderId="0" xfId="13" applyNumberFormat="1" applyFont="1" applyFill="1" applyBorder="1" applyAlignment="1" applyProtection="1">
      <alignment vertical="center"/>
    </xf>
    <xf numFmtId="1" fontId="7" fillId="0" borderId="0" xfId="13" applyNumberFormat="1" applyFont="1" applyFill="1" applyBorder="1" applyAlignment="1" applyProtection="1">
      <alignment vertical="center"/>
    </xf>
    <xf numFmtId="4" fontId="9" fillId="0" borderId="3" xfId="13" applyNumberFormat="1" applyFont="1" applyFill="1" applyBorder="1" applyAlignment="1" applyProtection="1">
      <alignment horizontal="center" vertical="center"/>
    </xf>
    <xf numFmtId="165" fontId="3" fillId="0" borderId="1" xfId="13" applyNumberFormat="1" applyFont="1" applyFill="1" applyBorder="1" applyAlignment="1" applyProtection="1">
      <alignment vertical="center"/>
    </xf>
    <xf numFmtId="4" fontId="3" fillId="0" borderId="1" xfId="13" applyNumberFormat="1" applyFont="1" applyFill="1" applyBorder="1" applyAlignment="1" applyProtection="1">
      <alignment vertical="center"/>
    </xf>
    <xf numFmtId="4" fontId="4" fillId="0" borderId="1" xfId="13" applyNumberFormat="1" applyFont="1" applyFill="1" applyBorder="1" applyAlignment="1" applyProtection="1">
      <alignment horizontal="right" vertical="center"/>
    </xf>
    <xf numFmtId="4" fontId="4" fillId="0" borderId="1" xfId="12" applyNumberFormat="1" applyFont="1" applyFill="1" applyBorder="1" applyAlignment="1">
      <alignment horizontal="right" vertical="center"/>
    </xf>
    <xf numFmtId="0" fontId="3" fillId="0" borderId="0" xfId="12" applyFont="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19" fillId="0" borderId="0" xfId="0" applyFont="1" applyFill="1" applyBorder="1" applyAlignment="1">
      <alignment horizontal="center" vertical="center"/>
    </xf>
    <xf numFmtId="0" fontId="9" fillId="0" borderId="0" xfId="0" applyFont="1" applyFill="1" applyBorder="1" applyAlignment="1">
      <alignment horizontal="center" vertical="center"/>
    </xf>
    <xf numFmtId="1" fontId="9" fillId="0" borderId="0" xfId="0" applyNumberFormat="1" applyFont="1" applyFill="1" applyBorder="1" applyAlignment="1">
      <alignment horizontal="center" vertical="center" wrapText="1"/>
    </xf>
    <xf numFmtId="9" fontId="20" fillId="0" borderId="0" xfId="0" applyNumberFormat="1" applyFont="1" applyFill="1" applyBorder="1" applyAlignment="1">
      <alignment horizontal="center" vertical="center"/>
    </xf>
    <xf numFmtId="4"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xf>
    <xf numFmtId="4" fontId="19" fillId="2"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0" fillId="0" borderId="1" xfId="0" applyFont="1" applyFill="1" applyBorder="1" applyAlignment="1">
      <alignment vertical="center" wrapText="1"/>
    </xf>
    <xf numFmtId="0" fontId="14" fillId="0" borderId="1" xfId="0" applyFont="1" applyBorder="1" applyAlignment="1">
      <alignment vertical="center"/>
    </xf>
    <xf numFmtId="0" fontId="20" fillId="0" borderId="1" xfId="0" applyFont="1" applyFill="1" applyBorder="1" applyAlignment="1">
      <alignment horizontal="center" vertical="center" wrapText="1"/>
    </xf>
    <xf numFmtId="1" fontId="9" fillId="0" borderId="1" xfId="0" applyNumberFormat="1" applyFont="1" applyFill="1" applyBorder="1" applyAlignment="1">
      <alignment horizontal="center" vertical="center"/>
    </xf>
    <xf numFmtId="9" fontId="20" fillId="0" borderId="1" xfId="0" applyNumberFormat="1" applyFont="1" applyFill="1" applyBorder="1" applyAlignment="1">
      <alignment horizontal="center" vertical="center"/>
    </xf>
    <xf numFmtId="4" fontId="20" fillId="0" borderId="1" xfId="0" applyNumberFormat="1" applyFont="1" applyFill="1" applyBorder="1" applyAlignment="1">
      <alignment horizontal="center" vertical="center"/>
    </xf>
    <xf numFmtId="0" fontId="20" fillId="0" borderId="2" xfId="0"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20" fillId="0" borderId="0" xfId="0" applyFont="1" applyFill="1" applyBorder="1" applyAlignment="1">
      <alignment vertical="center"/>
    </xf>
    <xf numFmtId="0" fontId="20" fillId="0" borderId="0" xfId="4" applyFont="1" applyFill="1" applyBorder="1" applyAlignment="1">
      <alignment vertical="center" wrapText="1"/>
    </xf>
    <xf numFmtId="0" fontId="20" fillId="0" borderId="0" xfId="0" applyFont="1" applyFill="1" applyBorder="1" applyAlignment="1">
      <alignment horizontal="center" vertical="center"/>
    </xf>
    <xf numFmtId="1" fontId="20" fillId="0" borderId="0" xfId="0" applyNumberFormat="1" applyFont="1" applyFill="1" applyBorder="1" applyAlignment="1">
      <alignment horizontal="center" vertical="center"/>
    </xf>
    <xf numFmtId="4" fontId="10" fillId="0" borderId="1" xfId="0" applyNumberFormat="1" applyFont="1" applyFill="1" applyBorder="1" applyAlignment="1" applyProtection="1">
      <alignment vertical="center" wrapText="1"/>
    </xf>
    <xf numFmtId="4" fontId="10" fillId="0" borderId="1" xfId="0"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xf>
    <xf numFmtId="0" fontId="7" fillId="0" borderId="6" xfId="4" applyFont="1" applyFill="1" applyBorder="1" applyAlignment="1">
      <alignment vertical="center" wrapText="1"/>
    </xf>
    <xf numFmtId="0" fontId="23" fillId="0" borderId="7" xfId="0" applyFont="1" applyFill="1" applyBorder="1" applyAlignment="1">
      <alignment vertical="center" wrapText="1"/>
    </xf>
    <xf numFmtId="0" fontId="7" fillId="0" borderId="7" xfId="0" applyFont="1" applyFill="1" applyBorder="1" applyAlignment="1">
      <alignment horizontal="center" vertical="center"/>
    </xf>
    <xf numFmtId="9" fontId="7" fillId="0" borderId="6" xfId="0" applyNumberFormat="1" applyFont="1" applyFill="1" applyBorder="1" applyAlignment="1">
      <alignment horizontal="center" vertical="center"/>
    </xf>
    <xf numFmtId="0" fontId="7" fillId="0" borderId="1" xfId="4" applyFont="1" applyFill="1" applyBorder="1" applyAlignment="1">
      <alignment vertical="center" wrapText="1"/>
    </xf>
    <xf numFmtId="0" fontId="23" fillId="0" borderId="1" xfId="0" applyFont="1" applyFill="1" applyBorder="1" applyAlignment="1">
      <alignment vertical="center" wrapText="1"/>
    </xf>
    <xf numFmtId="0" fontId="7" fillId="0" borderId="1" xfId="0" applyFont="1" applyFill="1" applyBorder="1" applyAlignment="1">
      <alignment horizontal="center" vertical="center"/>
    </xf>
    <xf numFmtId="1" fontId="7" fillId="0" borderId="3" xfId="0" applyNumberFormat="1" applyFont="1" applyFill="1" applyBorder="1" applyAlignment="1">
      <alignment horizontal="center" vertical="center"/>
    </xf>
    <xf numFmtId="4" fontId="9" fillId="0" borderId="8" xfId="0" applyNumberFormat="1" applyFont="1" applyFill="1" applyBorder="1" applyAlignment="1" applyProtection="1">
      <alignment horizontal="center" vertical="center" wrapText="1"/>
    </xf>
    <xf numFmtId="9" fontId="7" fillId="0" borderId="0" xfId="0" applyNumberFormat="1" applyFont="1" applyFill="1" applyBorder="1" applyAlignment="1">
      <alignment horizontal="center" vertical="center"/>
    </xf>
    <xf numFmtId="4" fontId="7" fillId="0" borderId="3" xfId="0" applyNumberFormat="1" applyFont="1" applyFill="1" applyBorder="1" applyAlignment="1">
      <alignment horizontal="center" vertical="center"/>
    </xf>
    <xf numFmtId="4" fontId="3" fillId="0" borderId="3" xfId="13" applyNumberFormat="1" applyFont="1" applyFill="1" applyBorder="1" applyAlignment="1" applyProtection="1">
      <alignment vertical="center"/>
    </xf>
    <xf numFmtId="4" fontId="4" fillId="0" borderId="3" xfId="13" applyNumberFormat="1" applyFont="1" applyFill="1" applyBorder="1" applyAlignment="1" applyProtection="1">
      <alignment horizontal="right" vertical="center"/>
    </xf>
    <xf numFmtId="4" fontId="4" fillId="0" borderId="3" xfId="12" applyNumberFormat="1" applyFont="1" applyFill="1" applyBorder="1" applyAlignment="1">
      <alignment horizontal="right" vertical="center"/>
    </xf>
    <xf numFmtId="4" fontId="9" fillId="0" borderId="0" xfId="13" applyNumberFormat="1" applyFont="1" applyFill="1" applyBorder="1" applyAlignment="1" applyProtection="1">
      <alignment horizontal="center" vertical="center"/>
    </xf>
    <xf numFmtId="165" fontId="3" fillId="0" borderId="0" xfId="13" applyNumberFormat="1" applyFont="1" applyFill="1" applyBorder="1" applyAlignment="1" applyProtection="1">
      <alignment vertical="center"/>
    </xf>
    <xf numFmtId="4" fontId="3" fillId="0" borderId="0" xfId="13" applyNumberFormat="1" applyFont="1" applyFill="1" applyBorder="1" applyAlignment="1" applyProtection="1">
      <alignment vertical="center"/>
    </xf>
    <xf numFmtId="4" fontId="4" fillId="0" borderId="0" xfId="13" applyNumberFormat="1" applyFont="1" applyFill="1" applyBorder="1" applyAlignment="1" applyProtection="1">
      <alignment horizontal="right" vertical="center"/>
    </xf>
    <xf numFmtId="4" fontId="4" fillId="0" borderId="0" xfId="12" applyNumberFormat="1" applyFont="1" applyFill="1" applyBorder="1" applyAlignment="1">
      <alignment horizontal="right" vertical="center"/>
    </xf>
    <xf numFmtId="0" fontId="8" fillId="0" borderId="0" xfId="0" applyFont="1" applyFill="1" applyBorder="1" applyAlignment="1">
      <alignment wrapText="1"/>
    </xf>
    <xf numFmtId="0" fontId="6" fillId="0" borderId="4" xfId="0" applyFont="1" applyBorder="1"/>
    <xf numFmtId="0" fontId="3" fillId="0" borderId="4" xfId="0" applyFont="1" applyBorder="1"/>
    <xf numFmtId="1" fontId="3" fillId="0" borderId="4" xfId="0" applyNumberFormat="1" applyFont="1" applyBorder="1"/>
    <xf numFmtId="4" fontId="14" fillId="0" borderId="4" xfId="0" applyNumberFormat="1" applyFont="1" applyBorder="1"/>
    <xf numFmtId="4" fontId="3" fillId="0" borderId="4" xfId="0" applyNumberFormat="1" applyFont="1" applyBorder="1"/>
    <xf numFmtId="4" fontId="3" fillId="0" borderId="4" xfId="0" applyNumberFormat="1" applyFont="1" applyBorder="1" applyAlignment="1">
      <alignment horizontal="right" vertical="center"/>
    </xf>
    <xf numFmtId="0" fontId="3" fillId="0" borderId="1" xfId="0" applyFont="1" applyBorder="1" applyAlignment="1">
      <alignment vertical="center"/>
    </xf>
    <xf numFmtId="165"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165" fontId="3" fillId="0" borderId="3" xfId="1" applyNumberFormat="1" applyFont="1" applyFill="1" applyBorder="1" applyAlignment="1" applyProtection="1">
      <alignment vertical="center"/>
    </xf>
    <xf numFmtId="4" fontId="3" fillId="0" borderId="3" xfId="1" applyNumberFormat="1" applyFont="1" applyFill="1" applyBorder="1" applyAlignment="1" applyProtection="1">
      <alignment vertical="center"/>
    </xf>
    <xf numFmtId="4" fontId="4" fillId="0" borderId="3" xfId="1" applyNumberFormat="1" applyFont="1" applyFill="1" applyBorder="1" applyAlignment="1" applyProtection="1">
      <alignment horizontal="right" vertical="center"/>
    </xf>
    <xf numFmtId="4" fontId="4" fillId="0" borderId="3" xfId="0" applyNumberFormat="1" applyFont="1" applyFill="1" applyBorder="1" applyAlignment="1">
      <alignment horizontal="right" vertical="center"/>
    </xf>
    <xf numFmtId="0" fontId="5" fillId="0" borderId="0" xfId="0" applyFont="1" applyFill="1" applyBorder="1"/>
    <xf numFmtId="0" fontId="8" fillId="0" borderId="0" xfId="4" applyFont="1" applyFill="1" applyBorder="1" applyAlignment="1">
      <alignment vertical="top" wrapText="1"/>
    </xf>
    <xf numFmtId="0" fontId="6" fillId="0" borderId="0" xfId="4" applyFont="1" applyFill="1" applyBorder="1" applyAlignment="1">
      <alignment horizontal="center" vertical="center" wrapText="1"/>
    </xf>
    <xf numFmtId="0" fontId="5" fillId="0" borderId="0" xfId="4" applyFont="1" applyFill="1" applyBorder="1" applyAlignment="1">
      <alignment horizontal="center" vertical="center" wrapText="1"/>
    </xf>
    <xf numFmtId="1" fontId="5" fillId="0" borderId="0" xfId="4" applyNumberFormat="1" applyFont="1" applyFill="1" applyBorder="1" applyAlignment="1">
      <alignment horizontal="center"/>
    </xf>
    <xf numFmtId="4" fontId="9" fillId="0" borderId="0" xfId="0" applyNumberFormat="1" applyFont="1" applyFill="1" applyBorder="1" applyAlignment="1">
      <alignment horizontal="center"/>
    </xf>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4" fontId="5" fillId="0" borderId="0" xfId="0" applyNumberFormat="1" applyFont="1" applyFill="1" applyBorder="1" applyAlignment="1">
      <alignment horizontal="right" vertical="center"/>
    </xf>
    <xf numFmtId="0" fontId="7" fillId="0" borderId="0"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2" xfId="4" applyFont="1" applyFill="1" applyBorder="1" applyAlignment="1">
      <alignment wrapText="1"/>
    </xf>
    <xf numFmtId="0" fontId="7" fillId="0" borderId="2" xfId="4" applyFont="1" applyFill="1" applyBorder="1" applyAlignment="1">
      <alignment vertical="center" wrapText="1"/>
    </xf>
    <xf numFmtId="164" fontId="24" fillId="0" borderId="2" xfId="0" applyNumberFormat="1" applyFont="1" applyFill="1" applyBorder="1" applyAlignment="1">
      <alignment vertical="center" wrapText="1"/>
    </xf>
    <xf numFmtId="164" fontId="5" fillId="0" borderId="2" xfId="0" applyNumberFormat="1" applyFont="1" applyFill="1" applyBorder="1" applyAlignment="1">
      <alignment vertical="center" wrapText="1"/>
    </xf>
    <xf numFmtId="1" fontId="5" fillId="0" borderId="2" xfId="0" applyNumberFormat="1" applyFont="1" applyFill="1" applyBorder="1" applyAlignment="1">
      <alignment horizontal="center" vertical="center"/>
    </xf>
    <xf numFmtId="4" fontId="9" fillId="0" borderId="9" xfId="0" applyNumberFormat="1" applyFont="1" applyFill="1" applyBorder="1" applyAlignment="1" applyProtection="1">
      <alignment vertical="center" wrapText="1"/>
    </xf>
    <xf numFmtId="9" fontId="7" fillId="0" borderId="10" xfId="1" applyNumberFormat="1" applyFont="1" applyFill="1" applyBorder="1" applyAlignment="1" applyProtection="1">
      <alignment vertical="center"/>
    </xf>
    <xf numFmtId="0" fontId="5" fillId="0" borderId="1" xfId="0" applyFont="1" applyFill="1" applyBorder="1" applyAlignment="1">
      <alignment horizontal="center" vertical="center"/>
    </xf>
    <xf numFmtId="0" fontId="7" fillId="0" borderId="1" xfId="4" applyFont="1" applyFill="1" applyBorder="1" applyAlignment="1">
      <alignment wrapText="1"/>
    </xf>
    <xf numFmtId="164" fontId="24" fillId="0" borderId="1"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 fontId="5" fillId="0" borderId="1" xfId="0" applyNumberFormat="1" applyFont="1" applyFill="1" applyBorder="1" applyAlignment="1">
      <alignment horizontal="center" vertical="center"/>
    </xf>
    <xf numFmtId="4" fontId="9" fillId="0" borderId="1" xfId="0" applyNumberFormat="1" applyFont="1" applyFill="1" applyBorder="1" applyAlignment="1" applyProtection="1">
      <alignment vertical="center" wrapText="1"/>
    </xf>
    <xf numFmtId="9" fontId="7" fillId="0" borderId="1" xfId="1" applyNumberFormat="1" applyFont="1" applyFill="1" applyBorder="1" applyAlignment="1" applyProtection="1">
      <alignment vertical="center"/>
    </xf>
    <xf numFmtId="0" fontId="5" fillId="0" borderId="0" xfId="4" applyFont="1" applyFill="1" applyBorder="1" applyAlignment="1">
      <alignment wrapText="1"/>
    </xf>
    <xf numFmtId="0" fontId="5" fillId="0" borderId="0" xfId="0" applyFont="1" applyFill="1" applyBorder="1" applyAlignment="1">
      <alignment horizontal="center"/>
    </xf>
    <xf numFmtId="1" fontId="5" fillId="0" borderId="0" xfId="0" applyNumberFormat="1" applyFont="1" applyFill="1" applyBorder="1" applyAlignment="1">
      <alignment horizontal="center"/>
    </xf>
    <xf numFmtId="4" fontId="6" fillId="0" borderId="1"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right" vertical="center"/>
    </xf>
    <xf numFmtId="4" fontId="4" fillId="0" borderId="1" xfId="0" applyNumberFormat="1" applyFont="1" applyFill="1" applyBorder="1" applyAlignment="1">
      <alignment horizontal="right" vertical="center"/>
    </xf>
    <xf numFmtId="0" fontId="9" fillId="0" borderId="0" xfId="0" applyFont="1" applyFill="1" applyBorder="1" applyAlignment="1">
      <alignment vertical="center" wrapText="1"/>
    </xf>
    <xf numFmtId="0" fontId="19" fillId="0" borderId="0" xfId="0" applyFont="1" applyFill="1" applyBorder="1" applyAlignment="1">
      <alignment vertical="center"/>
    </xf>
    <xf numFmtId="0" fontId="20" fillId="0" borderId="0" xfId="14" applyFont="1" applyFill="1" applyBorder="1" applyAlignment="1">
      <alignment horizontal="center" vertical="center" wrapText="1"/>
    </xf>
    <xf numFmtId="0" fontId="20" fillId="0" borderId="1" xfId="0" applyFont="1" applyFill="1" applyBorder="1" applyAlignment="1">
      <alignment vertical="center"/>
    </xf>
    <xf numFmtId="1" fontId="20" fillId="0" borderId="1" xfId="0" applyNumberFormat="1" applyFont="1" applyFill="1" applyBorder="1" applyAlignment="1">
      <alignment horizontal="center" vertical="center"/>
    </xf>
    <xf numFmtId="0" fontId="20" fillId="0" borderId="0" xfId="0" applyFont="1" applyFill="1" applyBorder="1" applyAlignment="1">
      <alignment vertical="center" wrapText="1"/>
    </xf>
    <xf numFmtId="0" fontId="6" fillId="0" borderId="0" xfId="0" applyFont="1" applyBorder="1"/>
    <xf numFmtId="9" fontId="5" fillId="0" borderId="0" xfId="3" applyFont="1" applyFill="1" applyBorder="1" applyAlignment="1">
      <alignment horizontal="center"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4" fontId="5" fillId="0" borderId="0" xfId="2" applyNumberFormat="1" applyFont="1" applyFill="1" applyBorder="1" applyAlignment="1">
      <alignment horizontal="right" vertical="center"/>
    </xf>
    <xf numFmtId="1" fontId="7"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7" fillId="0" borderId="0" xfId="0" applyFont="1" applyBorder="1" applyAlignment="1">
      <alignment vertical="center" wrapText="1"/>
    </xf>
    <xf numFmtId="4" fontId="4" fillId="0" borderId="3" xfId="2" applyNumberFormat="1" applyFont="1" applyFill="1" applyBorder="1" applyAlignment="1" applyProtection="1">
      <alignment horizontal="right" vertical="center"/>
    </xf>
    <xf numFmtId="4" fontId="4" fillId="0" borderId="3" xfId="2" applyNumberFormat="1" applyFont="1" applyFill="1" applyBorder="1" applyAlignment="1">
      <alignment horizontal="right" vertical="center"/>
    </xf>
    <xf numFmtId="0" fontId="25" fillId="0" borderId="1" xfId="0" applyFont="1" applyBorder="1" applyAlignment="1">
      <alignment horizontal="center" vertical="center"/>
    </xf>
    <xf numFmtId="0" fontId="7" fillId="0" borderId="1" xfId="0" applyFont="1" applyBorder="1" applyAlignment="1">
      <alignment vertical="center" wrapText="1"/>
    </xf>
    <xf numFmtId="4" fontId="9" fillId="0" borderId="1" xfId="13" applyNumberFormat="1" applyFont="1" applyFill="1" applyBorder="1" applyAlignment="1" applyProtection="1">
      <alignment horizontal="center" vertical="center"/>
    </xf>
    <xf numFmtId="4" fontId="7" fillId="0" borderId="0" xfId="1" applyNumberFormat="1" applyFont="1" applyFill="1" applyBorder="1" applyAlignment="1" applyProtection="1">
      <alignment vertical="center"/>
    </xf>
    <xf numFmtId="4" fontId="7" fillId="0" borderId="0" xfId="0" applyNumberFormat="1" applyFont="1" applyFill="1" applyBorder="1" applyAlignment="1">
      <alignment vertical="center"/>
    </xf>
    <xf numFmtId="4" fontId="7" fillId="0" borderId="0" xfId="0" applyNumberFormat="1" applyFont="1" applyFill="1" applyBorder="1" applyAlignment="1">
      <alignment horizontal="right" vertical="center"/>
    </xf>
    <xf numFmtId="0" fontId="9" fillId="0" borderId="0" xfId="0" applyFont="1" applyBorder="1"/>
    <xf numFmtId="0" fontId="9" fillId="0" borderId="0" xfId="0" applyFont="1" applyBorder="1" applyAlignment="1">
      <alignment wrapText="1"/>
    </xf>
    <xf numFmtId="0" fontId="9" fillId="0" borderId="1" xfId="0" applyFont="1" applyBorder="1" applyAlignment="1">
      <alignment vertical="center"/>
    </xf>
    <xf numFmtId="0" fontId="9" fillId="0" borderId="1" xfId="0" applyFont="1" applyBorder="1" applyAlignment="1">
      <alignment wrapText="1"/>
    </xf>
    <xf numFmtId="0" fontId="7" fillId="0" borderId="1" xfId="7" applyFont="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7" fillId="0" borderId="1" xfId="7" applyFont="1" applyBorder="1" applyAlignment="1">
      <alignment horizontal="left" vertical="center" wrapText="1"/>
    </xf>
  </cellXfs>
  <cellStyles count="15">
    <cellStyle name="Dziesiętny" xfId="1" builtinId="3"/>
    <cellStyle name="Dziesiętny 2" xfId="13"/>
    <cellStyle name="Dziesiętny 2 2" xfId="10"/>
    <cellStyle name="Normalny" xfId="0" builtinId="0"/>
    <cellStyle name="Normalny 10" xfId="8"/>
    <cellStyle name="Normalny 2" xfId="6"/>
    <cellStyle name="Normalny 3" xfId="7"/>
    <cellStyle name="Normalny 3 2" xfId="9"/>
    <cellStyle name="Normalny 4" xfId="11"/>
    <cellStyle name="Normalny 5" xfId="12"/>
    <cellStyle name="Normalny 8" xfId="5"/>
    <cellStyle name="Normalny_pakiet cewniki" xfId="4"/>
    <cellStyle name="Normalny_Srarachowice 15 10 09 r " xfId="14"/>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6"/>
  <sheetViews>
    <sheetView tabSelected="1" topLeftCell="A42" zoomScale="85" zoomScaleNormal="85" zoomScaleSheetLayoutView="100" workbookViewId="0">
      <selection activeCell="B56" sqref="B56"/>
    </sheetView>
  </sheetViews>
  <sheetFormatPr defaultRowHeight="12.75" x14ac:dyDescent="0.2"/>
  <cols>
    <col min="1" max="1" width="2.85546875" style="1" customWidth="1"/>
    <col min="2" max="2" width="63.85546875" style="10" customWidth="1"/>
    <col min="3" max="3" width="29.7109375" style="10" customWidth="1"/>
    <col min="4" max="4" width="18.42578125" style="1" customWidth="1"/>
    <col min="5" max="5" width="13.42578125" style="1" customWidth="1"/>
    <col min="6" max="6" width="8.28515625" style="1" customWidth="1"/>
    <col min="7" max="7" width="6.7109375" style="2" customWidth="1"/>
    <col min="8" max="8" width="10" style="76" customWidth="1"/>
    <col min="9" max="9" width="11.28515625" style="1" customWidth="1"/>
    <col min="10" max="10" width="11.28515625" style="3" customWidth="1"/>
    <col min="11" max="11" width="12.42578125" style="38" customWidth="1"/>
    <col min="12" max="12" width="15.7109375" style="38" customWidth="1"/>
    <col min="13" max="13" width="15.5703125" style="38" customWidth="1"/>
    <col min="14" max="14" width="10.85546875" style="54" customWidth="1"/>
    <col min="15" max="15" width="9.140625" style="1"/>
    <col min="16" max="16" width="10.7109375" style="1" bestFit="1" customWidth="1"/>
    <col min="17" max="16384" width="9.140625" style="1"/>
  </cols>
  <sheetData>
    <row r="1" spans="1:14" x14ac:dyDescent="0.2">
      <c r="A1" s="1" t="s">
        <v>101</v>
      </c>
      <c r="L1" s="81"/>
    </row>
    <row r="2" spans="1:14" x14ac:dyDescent="0.2">
      <c r="H2" s="33"/>
      <c r="K2" s="3"/>
      <c r="L2" s="3"/>
    </row>
    <row r="3" spans="1:14" ht="15.75" x14ac:dyDescent="0.25">
      <c r="A3" s="4"/>
      <c r="B3" s="79" t="s">
        <v>113</v>
      </c>
      <c r="C3" s="35"/>
      <c r="H3" s="33"/>
      <c r="K3" s="3"/>
      <c r="L3" s="3"/>
    </row>
    <row r="4" spans="1:14" ht="15.75" x14ac:dyDescent="0.25">
      <c r="A4" s="4"/>
      <c r="B4" s="79"/>
      <c r="C4" s="35"/>
      <c r="H4" s="33"/>
      <c r="K4" s="3"/>
      <c r="L4" s="3"/>
    </row>
    <row r="5" spans="1:14" x14ac:dyDescent="0.2">
      <c r="A5" s="98"/>
      <c r="B5" s="99" t="s">
        <v>44</v>
      </c>
      <c r="C5" s="99"/>
      <c r="D5" s="100"/>
      <c r="E5" s="100"/>
      <c r="F5" s="101"/>
      <c r="G5" s="102"/>
      <c r="H5" s="103"/>
      <c r="I5" s="101"/>
      <c r="J5" s="104"/>
      <c r="K5" s="104"/>
      <c r="L5" s="104"/>
      <c r="M5" s="105"/>
      <c r="N5" s="106"/>
    </row>
    <row r="6" spans="1:14" ht="36" x14ac:dyDescent="0.2">
      <c r="A6" s="107" t="s">
        <v>0</v>
      </c>
      <c r="B6" s="107" t="s">
        <v>1</v>
      </c>
      <c r="C6" s="107" t="s">
        <v>19</v>
      </c>
      <c r="D6" s="108" t="s">
        <v>2</v>
      </c>
      <c r="E6" s="109" t="s">
        <v>18</v>
      </c>
      <c r="F6" s="107" t="s">
        <v>3</v>
      </c>
      <c r="G6" s="110" t="s">
        <v>4</v>
      </c>
      <c r="H6" s="111" t="s">
        <v>5</v>
      </c>
      <c r="I6" s="112" t="s">
        <v>6</v>
      </c>
      <c r="J6" s="113" t="s">
        <v>17</v>
      </c>
      <c r="K6" s="114" t="s">
        <v>7</v>
      </c>
      <c r="L6" s="115" t="s">
        <v>8</v>
      </c>
      <c r="M6" s="115" t="s">
        <v>9</v>
      </c>
      <c r="N6" s="116" t="s">
        <v>10</v>
      </c>
    </row>
    <row r="7" spans="1:14" ht="60" customHeight="1" x14ac:dyDescent="0.2">
      <c r="A7" s="172" t="s">
        <v>45</v>
      </c>
      <c r="B7" s="173" t="s">
        <v>46</v>
      </c>
      <c r="C7" s="173" t="s">
        <v>47</v>
      </c>
      <c r="D7" s="74"/>
      <c r="E7" s="174"/>
      <c r="F7" s="175" t="s">
        <v>28</v>
      </c>
      <c r="G7" s="48">
        <v>300</v>
      </c>
      <c r="H7" s="97"/>
      <c r="I7" s="176"/>
      <c r="J7" s="8">
        <f>H7*I7+H7</f>
        <v>0</v>
      </c>
      <c r="K7" s="127">
        <f>G7*H7</f>
        <v>0</v>
      </c>
      <c r="L7" s="8">
        <f>M7-K7</f>
        <v>0</v>
      </c>
      <c r="M7" s="37">
        <f>G7*J7</f>
        <v>0</v>
      </c>
      <c r="N7" s="72" t="s">
        <v>48</v>
      </c>
    </row>
    <row r="8" spans="1:14" ht="33.75" customHeight="1" x14ac:dyDescent="0.2">
      <c r="A8" s="172" t="s">
        <v>49</v>
      </c>
      <c r="B8" s="173" t="s">
        <v>50</v>
      </c>
      <c r="C8" s="173" t="s">
        <v>51</v>
      </c>
      <c r="D8" s="74"/>
      <c r="E8" s="174"/>
      <c r="F8" s="175" t="s">
        <v>12</v>
      </c>
      <c r="G8" s="48">
        <v>300</v>
      </c>
      <c r="H8" s="97"/>
      <c r="I8" s="164"/>
      <c r="J8" s="8">
        <f>H8*I8+H8</f>
        <v>0</v>
      </c>
      <c r="K8" s="127">
        <f>G8*H8</f>
        <v>0</v>
      </c>
      <c r="L8" s="8">
        <f>M8-K8</f>
        <v>0</v>
      </c>
      <c r="M8" s="37">
        <f>G8*J8</f>
        <v>0</v>
      </c>
      <c r="N8" s="72" t="s">
        <v>48</v>
      </c>
    </row>
    <row r="9" spans="1:14" ht="72" customHeight="1" x14ac:dyDescent="0.2">
      <c r="A9" s="172" t="s">
        <v>52</v>
      </c>
      <c r="B9" s="177" t="s">
        <v>53</v>
      </c>
      <c r="C9" s="177" t="s">
        <v>54</v>
      </c>
      <c r="D9" s="74"/>
      <c r="E9" s="178"/>
      <c r="F9" s="179" t="s">
        <v>28</v>
      </c>
      <c r="G9" s="180">
        <v>250</v>
      </c>
      <c r="H9" s="181"/>
      <c r="I9" s="182"/>
      <c r="J9" s="183">
        <f t="shared" ref="J9" si="0">H9*I9+H9</f>
        <v>0</v>
      </c>
      <c r="K9" s="127">
        <f t="shared" ref="K9" si="1">G9*H9</f>
        <v>0</v>
      </c>
      <c r="L9" s="8">
        <f t="shared" ref="L9" si="2">M9-K9</f>
        <v>0</v>
      </c>
      <c r="M9" s="37">
        <f t="shared" ref="M9" si="3">G9*J9</f>
        <v>0</v>
      </c>
      <c r="N9" s="72" t="s">
        <v>48</v>
      </c>
    </row>
    <row r="10" spans="1:14" x14ac:dyDescent="0.2">
      <c r="A10" s="98"/>
      <c r="B10" s="130"/>
      <c r="C10" s="130"/>
      <c r="D10" s="98"/>
      <c r="E10" s="98"/>
      <c r="F10" s="131"/>
      <c r="G10" s="132"/>
      <c r="H10" s="256" t="s">
        <v>11</v>
      </c>
      <c r="I10" s="134"/>
      <c r="J10" s="184"/>
      <c r="K10" s="185">
        <f>SUM(K7:K9)</f>
        <v>0</v>
      </c>
      <c r="L10" s="186">
        <f>SUM(L7:L9)</f>
        <v>0</v>
      </c>
      <c r="M10" s="186">
        <f>SUM(M7:M9)</f>
        <v>0</v>
      </c>
      <c r="N10" s="138"/>
    </row>
    <row r="11" spans="1:14" ht="15.75" x14ac:dyDescent="0.25">
      <c r="A11" s="4"/>
      <c r="B11" s="79"/>
      <c r="C11" s="35"/>
      <c r="H11" s="33"/>
      <c r="K11" s="3"/>
      <c r="L11" s="3"/>
    </row>
    <row r="12" spans="1:14" x14ac:dyDescent="0.2">
      <c r="A12" s="10"/>
      <c r="B12" s="22" t="s">
        <v>72</v>
      </c>
      <c r="C12" s="22"/>
      <c r="D12" s="82"/>
      <c r="E12" s="82"/>
      <c r="F12" s="10"/>
      <c r="G12" s="83"/>
      <c r="H12" s="84"/>
      <c r="I12" s="10"/>
      <c r="J12" s="85"/>
      <c r="K12" s="86"/>
      <c r="L12" s="86"/>
      <c r="M12" s="87"/>
      <c r="N12" s="88"/>
    </row>
    <row r="13" spans="1:14" ht="36" x14ac:dyDescent="0.2">
      <c r="A13" s="34" t="s">
        <v>0</v>
      </c>
      <c r="B13" s="34" t="s">
        <v>1</v>
      </c>
      <c r="C13" s="34" t="s">
        <v>19</v>
      </c>
      <c r="D13" s="42" t="s">
        <v>2</v>
      </c>
      <c r="E13" s="9" t="s">
        <v>18</v>
      </c>
      <c r="F13" s="34" t="s">
        <v>3</v>
      </c>
      <c r="G13" s="43" t="s">
        <v>4</v>
      </c>
      <c r="H13" s="21" t="s">
        <v>5</v>
      </c>
      <c r="I13" s="45" t="s">
        <v>6</v>
      </c>
      <c r="J13" s="6" t="s">
        <v>17</v>
      </c>
      <c r="K13" s="46" t="s">
        <v>7</v>
      </c>
      <c r="L13" s="44" t="s">
        <v>8</v>
      </c>
      <c r="M13" s="44" t="s">
        <v>9</v>
      </c>
      <c r="N13" s="47" t="s">
        <v>10</v>
      </c>
    </row>
    <row r="14" spans="1:14" ht="96" x14ac:dyDescent="0.2">
      <c r="A14" s="89">
        <v>1</v>
      </c>
      <c r="B14" s="90" t="s">
        <v>55</v>
      </c>
      <c r="C14" s="91" t="s">
        <v>56</v>
      </c>
      <c r="D14" s="74"/>
      <c r="E14" s="92"/>
      <c r="F14" s="93" t="s">
        <v>28</v>
      </c>
      <c r="G14" s="94">
        <v>40</v>
      </c>
      <c r="H14" s="95"/>
      <c r="I14" s="67"/>
      <c r="J14" s="8">
        <f t="shared" ref="J14:J16" si="4">H14*I14+H14</f>
        <v>0</v>
      </c>
      <c r="K14" s="7">
        <f t="shared" ref="K14:K16" si="5">G14*H14</f>
        <v>0</v>
      </c>
      <c r="L14" s="8">
        <f t="shared" ref="L14:L16" si="6">M14-K14</f>
        <v>0</v>
      </c>
      <c r="M14" s="37">
        <f t="shared" ref="M14:M16" si="7">G14*J14</f>
        <v>0</v>
      </c>
      <c r="N14" s="53" t="s">
        <v>21</v>
      </c>
    </row>
    <row r="15" spans="1:14" ht="96" x14ac:dyDescent="0.2">
      <c r="A15" s="89">
        <v>2</v>
      </c>
      <c r="B15" s="90" t="s">
        <v>57</v>
      </c>
      <c r="C15" s="91"/>
      <c r="D15" s="74"/>
      <c r="E15" s="92"/>
      <c r="F15" s="93" t="s">
        <v>28</v>
      </c>
      <c r="G15" s="94">
        <v>10</v>
      </c>
      <c r="H15" s="95"/>
      <c r="I15" s="67"/>
      <c r="J15" s="8">
        <f t="shared" si="4"/>
        <v>0</v>
      </c>
      <c r="K15" s="7">
        <f t="shared" si="5"/>
        <v>0</v>
      </c>
      <c r="L15" s="8">
        <f t="shared" si="6"/>
        <v>0</v>
      </c>
      <c r="M15" s="37">
        <f t="shared" si="7"/>
        <v>0</v>
      </c>
      <c r="N15" s="53" t="s">
        <v>20</v>
      </c>
    </row>
    <row r="16" spans="1:14" ht="108" x14ac:dyDescent="0.2">
      <c r="A16" s="89">
        <v>3</v>
      </c>
      <c r="B16" s="90" t="s">
        <v>58</v>
      </c>
      <c r="C16" s="91"/>
      <c r="D16" s="74"/>
      <c r="E16" s="92"/>
      <c r="F16" s="93" t="s">
        <v>28</v>
      </c>
      <c r="G16" s="94">
        <v>50</v>
      </c>
      <c r="H16" s="95"/>
      <c r="I16" s="67"/>
      <c r="J16" s="8">
        <f t="shared" si="4"/>
        <v>0</v>
      </c>
      <c r="K16" s="7">
        <f t="shared" si="5"/>
        <v>0</v>
      </c>
      <c r="L16" s="8">
        <f t="shared" si="6"/>
        <v>0</v>
      </c>
      <c r="M16" s="37">
        <f t="shared" si="7"/>
        <v>0</v>
      </c>
      <c r="N16" s="53" t="s">
        <v>20</v>
      </c>
    </row>
    <row r="17" spans="1:14" x14ac:dyDescent="0.2">
      <c r="A17" s="11"/>
      <c r="B17" s="17"/>
      <c r="C17" s="17"/>
      <c r="D17" s="11"/>
      <c r="E17" s="11"/>
      <c r="F17" s="11"/>
      <c r="G17" s="96"/>
      <c r="H17" s="97" t="s">
        <v>11</v>
      </c>
      <c r="I17" s="18"/>
      <c r="J17" s="30"/>
      <c r="K17" s="65">
        <f>SUM(K14:K16)</f>
        <v>0</v>
      </c>
      <c r="L17" s="66">
        <f>SUM(L14:L16)</f>
        <v>0</v>
      </c>
      <c r="M17" s="66">
        <f>SUM(M14:M16)</f>
        <v>0</v>
      </c>
      <c r="N17" s="53"/>
    </row>
    <row r="18" spans="1:14" ht="15.75" x14ac:dyDescent="0.25">
      <c r="A18" s="4"/>
      <c r="B18" s="79"/>
      <c r="C18" s="35"/>
      <c r="H18" s="33"/>
      <c r="K18" s="3"/>
      <c r="L18" s="3"/>
    </row>
    <row r="19" spans="1:14" x14ac:dyDescent="0.2">
      <c r="A19" s="98"/>
      <c r="B19" s="99" t="s">
        <v>73</v>
      </c>
      <c r="C19" s="99"/>
      <c r="D19" s="100"/>
      <c r="E19" s="100"/>
      <c r="F19" s="101"/>
      <c r="G19" s="102"/>
      <c r="H19" s="103"/>
      <c r="I19" s="101"/>
      <c r="J19" s="104"/>
      <c r="K19" s="104"/>
      <c r="L19" s="104"/>
      <c r="M19" s="105"/>
      <c r="N19" s="106"/>
    </row>
    <row r="20" spans="1:14" ht="36" x14ac:dyDescent="0.2">
      <c r="A20" s="107" t="s">
        <v>0</v>
      </c>
      <c r="B20" s="107" t="s">
        <v>1</v>
      </c>
      <c r="C20" s="107" t="s">
        <v>19</v>
      </c>
      <c r="D20" s="108" t="s">
        <v>2</v>
      </c>
      <c r="E20" s="109" t="s">
        <v>18</v>
      </c>
      <c r="F20" s="107" t="s">
        <v>3</v>
      </c>
      <c r="G20" s="110" t="s">
        <v>4</v>
      </c>
      <c r="H20" s="111" t="s">
        <v>5</v>
      </c>
      <c r="I20" s="112" t="s">
        <v>6</v>
      </c>
      <c r="J20" s="113" t="s">
        <v>17</v>
      </c>
      <c r="K20" s="114" t="s">
        <v>7</v>
      </c>
      <c r="L20" s="115" t="s">
        <v>8</v>
      </c>
      <c r="M20" s="115" t="s">
        <v>9</v>
      </c>
      <c r="N20" s="116" t="s">
        <v>10</v>
      </c>
    </row>
    <row r="21" spans="1:14" ht="120" x14ac:dyDescent="0.2">
      <c r="A21" s="117">
        <v>1</v>
      </c>
      <c r="B21" s="118" t="s">
        <v>59</v>
      </c>
      <c r="C21" s="119" t="s">
        <v>60</v>
      </c>
      <c r="D21" s="120"/>
      <c r="E21" s="121"/>
      <c r="F21" s="122" t="s">
        <v>28</v>
      </c>
      <c r="G21" s="123">
        <v>50</v>
      </c>
      <c r="H21" s="124"/>
      <c r="I21" s="125"/>
      <c r="J21" s="160">
        <f t="shared" ref="J21" si="8">H21*I21+H21</f>
        <v>0</v>
      </c>
      <c r="K21" s="7">
        <f t="shared" ref="K21" si="9">G21*H21</f>
        <v>0</v>
      </c>
      <c r="L21" s="8">
        <f t="shared" ref="L21" si="10">M21-K21</f>
        <v>0</v>
      </c>
      <c r="M21" s="37">
        <f t="shared" ref="M21" si="11">G21*J21</f>
        <v>0</v>
      </c>
      <c r="N21" s="129" t="s">
        <v>21</v>
      </c>
    </row>
    <row r="22" spans="1:14" x14ac:dyDescent="0.2">
      <c r="A22" s="98"/>
      <c r="B22" s="130"/>
      <c r="C22" s="130"/>
      <c r="D22" s="98"/>
      <c r="E22" s="98"/>
      <c r="F22" s="131"/>
      <c r="G22" s="132"/>
      <c r="H22" s="133" t="s">
        <v>11</v>
      </c>
      <c r="I22" s="134"/>
      <c r="J22" s="135"/>
      <c r="K22" s="136">
        <f>SUM(K21)</f>
        <v>0</v>
      </c>
      <c r="L22" s="137">
        <f>SUM(L21)</f>
        <v>0</v>
      </c>
      <c r="M22" s="137">
        <f>SUM(M21)</f>
        <v>0</v>
      </c>
      <c r="N22" s="138"/>
    </row>
    <row r="23" spans="1:14" x14ac:dyDescent="0.2">
      <c r="A23" s="98"/>
      <c r="B23" s="130"/>
      <c r="C23" s="130"/>
      <c r="D23" s="98"/>
      <c r="E23" s="98"/>
      <c r="F23" s="131"/>
      <c r="G23" s="132"/>
      <c r="H23" s="187"/>
      <c r="I23" s="188"/>
      <c r="J23" s="189"/>
      <c r="K23" s="190"/>
      <c r="L23" s="191"/>
      <c r="M23" s="191"/>
      <c r="N23" s="138"/>
    </row>
    <row r="24" spans="1:14" x14ac:dyDescent="0.2">
      <c r="A24" s="12"/>
      <c r="B24" s="192" t="s">
        <v>74</v>
      </c>
      <c r="C24" s="192"/>
      <c r="D24" s="193"/>
      <c r="E24" s="193"/>
      <c r="F24" s="194"/>
      <c r="G24" s="195"/>
      <c r="H24" s="196"/>
      <c r="I24" s="194"/>
      <c r="J24" s="197"/>
      <c r="K24" s="197"/>
      <c r="L24" s="197"/>
      <c r="M24" s="198"/>
    </row>
    <row r="25" spans="1:14" ht="36" x14ac:dyDescent="0.2">
      <c r="A25" s="34" t="s">
        <v>0</v>
      </c>
      <c r="B25" s="34" t="s">
        <v>1</v>
      </c>
      <c r="C25" s="34" t="s">
        <v>19</v>
      </c>
      <c r="D25" s="42" t="s">
        <v>2</v>
      </c>
      <c r="E25" s="9" t="s">
        <v>18</v>
      </c>
      <c r="F25" s="34" t="s">
        <v>3</v>
      </c>
      <c r="G25" s="43" t="s">
        <v>4</v>
      </c>
      <c r="H25" s="21" t="s">
        <v>5</v>
      </c>
      <c r="I25" s="45" t="s">
        <v>6</v>
      </c>
      <c r="J25" s="6" t="s">
        <v>17</v>
      </c>
      <c r="K25" s="46" t="s">
        <v>7</v>
      </c>
      <c r="L25" s="44" t="s">
        <v>8</v>
      </c>
      <c r="M25" s="44" t="s">
        <v>9</v>
      </c>
      <c r="N25" s="47" t="s">
        <v>10</v>
      </c>
    </row>
    <row r="26" spans="1:14" ht="60" x14ac:dyDescent="0.2">
      <c r="A26" s="199">
        <v>1</v>
      </c>
      <c r="B26" s="50" t="s">
        <v>61</v>
      </c>
      <c r="C26" s="50" t="s">
        <v>62</v>
      </c>
      <c r="D26" s="75"/>
      <c r="E26" s="72"/>
      <c r="F26" s="72" t="s">
        <v>12</v>
      </c>
      <c r="G26" s="163">
        <v>3000</v>
      </c>
      <c r="H26" s="97"/>
      <c r="I26" s="164"/>
      <c r="J26" s="160">
        <f t="shared" ref="J26:J29" si="12">H26*I26+H26</f>
        <v>0</v>
      </c>
      <c r="K26" s="7">
        <f t="shared" ref="K26:K29" si="13">G26*H26</f>
        <v>0</v>
      </c>
      <c r="L26" s="8">
        <f t="shared" ref="L26:L29" si="14">M26-K26</f>
        <v>0</v>
      </c>
      <c r="M26" s="37">
        <f t="shared" ref="M26:M29" si="15">G26*J26</f>
        <v>0</v>
      </c>
      <c r="N26" s="72" t="s">
        <v>20</v>
      </c>
    </row>
    <row r="27" spans="1:14" ht="60" x14ac:dyDescent="0.2">
      <c r="A27" s="199">
        <v>2</v>
      </c>
      <c r="B27" s="50" t="s">
        <v>63</v>
      </c>
      <c r="C27" s="50"/>
      <c r="D27" s="75"/>
      <c r="E27" s="72"/>
      <c r="F27" s="72" t="s">
        <v>12</v>
      </c>
      <c r="G27" s="163">
        <v>100</v>
      </c>
      <c r="H27" s="97"/>
      <c r="I27" s="164"/>
      <c r="J27" s="160">
        <f t="shared" si="12"/>
        <v>0</v>
      </c>
      <c r="K27" s="7">
        <f t="shared" si="13"/>
        <v>0</v>
      </c>
      <c r="L27" s="8">
        <f t="shared" si="14"/>
        <v>0</v>
      </c>
      <c r="M27" s="37">
        <f t="shared" si="15"/>
        <v>0</v>
      </c>
      <c r="N27" s="72" t="s">
        <v>20</v>
      </c>
    </row>
    <row r="28" spans="1:14" ht="60" x14ac:dyDescent="0.2">
      <c r="A28" s="199">
        <v>3</v>
      </c>
      <c r="B28" s="50" t="s">
        <v>64</v>
      </c>
      <c r="C28" s="50"/>
      <c r="D28" s="75"/>
      <c r="E28" s="72"/>
      <c r="F28" s="72" t="s">
        <v>12</v>
      </c>
      <c r="G28" s="163">
        <v>50</v>
      </c>
      <c r="H28" s="97"/>
      <c r="I28" s="164"/>
      <c r="J28" s="160">
        <f t="shared" si="12"/>
        <v>0</v>
      </c>
      <c r="K28" s="7">
        <f t="shared" si="13"/>
        <v>0</v>
      </c>
      <c r="L28" s="8">
        <f t="shared" si="14"/>
        <v>0</v>
      </c>
      <c r="M28" s="37">
        <f t="shared" si="15"/>
        <v>0</v>
      </c>
      <c r="N28" s="72" t="s">
        <v>20</v>
      </c>
    </row>
    <row r="29" spans="1:14" ht="60" x14ac:dyDescent="0.2">
      <c r="A29" s="199">
        <v>4</v>
      </c>
      <c r="B29" s="50" t="s">
        <v>65</v>
      </c>
      <c r="C29" s="50"/>
      <c r="D29" s="75"/>
      <c r="E29" s="72"/>
      <c r="F29" s="72" t="s">
        <v>12</v>
      </c>
      <c r="G29" s="163">
        <v>10</v>
      </c>
      <c r="H29" s="97"/>
      <c r="I29" s="164"/>
      <c r="J29" s="160">
        <f t="shared" si="12"/>
        <v>0</v>
      </c>
      <c r="K29" s="7">
        <f t="shared" si="13"/>
        <v>0</v>
      </c>
      <c r="L29" s="8">
        <f t="shared" si="14"/>
        <v>0</v>
      </c>
      <c r="M29" s="37">
        <f t="shared" si="15"/>
        <v>0</v>
      </c>
      <c r="N29" s="72" t="s">
        <v>20</v>
      </c>
    </row>
    <row r="30" spans="1:14" x14ac:dyDescent="0.2">
      <c r="A30" s="12"/>
      <c r="B30" s="17"/>
      <c r="C30" s="17"/>
      <c r="D30" s="12"/>
      <c r="E30" s="12"/>
      <c r="F30" s="200"/>
      <c r="G30" s="201"/>
      <c r="H30" s="78" t="s">
        <v>11</v>
      </c>
      <c r="I30" s="202"/>
      <c r="J30" s="203"/>
      <c r="K30" s="204">
        <f>SUM(K26:K29)</f>
        <v>0</v>
      </c>
      <c r="L30" s="205">
        <f>SUM(L26:L29)</f>
        <v>0</v>
      </c>
      <c r="M30" s="205">
        <f>SUM(M26:M29)</f>
        <v>0</v>
      </c>
      <c r="N30" s="55"/>
    </row>
    <row r="31" spans="1:14" x14ac:dyDescent="0.2">
      <c r="A31" s="98"/>
      <c r="B31" s="130"/>
      <c r="C31" s="130"/>
      <c r="D31" s="98"/>
      <c r="E31" s="98"/>
      <c r="F31" s="131"/>
      <c r="G31" s="132"/>
      <c r="H31" s="187"/>
      <c r="I31" s="188"/>
      <c r="J31" s="189"/>
      <c r="K31" s="190"/>
      <c r="L31" s="191"/>
      <c r="M31" s="191"/>
      <c r="N31" s="138"/>
    </row>
    <row r="32" spans="1:14" x14ac:dyDescent="0.2">
      <c r="A32" s="206"/>
      <c r="B32" s="207" t="s">
        <v>75</v>
      </c>
      <c r="C32" s="207"/>
      <c r="D32" s="208"/>
      <c r="E32" s="208"/>
      <c r="F32" s="209"/>
      <c r="G32" s="210"/>
      <c r="H32" s="211"/>
      <c r="I32" s="212"/>
      <c r="J32" s="212"/>
      <c r="K32" s="213"/>
      <c r="L32" s="214"/>
      <c r="M32" s="215"/>
      <c r="N32" s="216"/>
    </row>
    <row r="33" spans="1:16" ht="36" x14ac:dyDescent="0.2">
      <c r="A33" s="34" t="s">
        <v>0</v>
      </c>
      <c r="B33" s="34" t="s">
        <v>1</v>
      </c>
      <c r="C33" s="34" t="s">
        <v>19</v>
      </c>
      <c r="D33" s="42" t="s">
        <v>2</v>
      </c>
      <c r="E33" s="9" t="s">
        <v>18</v>
      </c>
      <c r="F33" s="34" t="s">
        <v>3</v>
      </c>
      <c r="G33" s="43" t="s">
        <v>4</v>
      </c>
      <c r="H33" s="21" t="s">
        <v>5</v>
      </c>
      <c r="I33" s="45" t="s">
        <v>6</v>
      </c>
      <c r="J33" s="6" t="s">
        <v>17</v>
      </c>
      <c r="K33" s="46" t="s">
        <v>7</v>
      </c>
      <c r="L33" s="44" t="s">
        <v>8</v>
      </c>
      <c r="M33" s="44" t="s">
        <v>9</v>
      </c>
      <c r="N33" s="47" t="s">
        <v>10</v>
      </c>
    </row>
    <row r="34" spans="1:16" ht="84" x14ac:dyDescent="0.2">
      <c r="A34" s="217" t="s">
        <v>45</v>
      </c>
      <c r="B34" s="218" t="s">
        <v>66</v>
      </c>
      <c r="C34" s="219" t="s">
        <v>67</v>
      </c>
      <c r="D34" s="220"/>
      <c r="E34" s="221"/>
      <c r="F34" s="217" t="s">
        <v>28</v>
      </c>
      <c r="G34" s="222">
        <v>300</v>
      </c>
      <c r="H34" s="223"/>
      <c r="I34" s="224"/>
      <c r="J34" s="8">
        <f t="shared" ref="J34:J35" si="16">H34*I34+H34</f>
        <v>0</v>
      </c>
      <c r="K34" s="7">
        <f t="shared" ref="K34:K35" si="17">G34*H34</f>
        <v>0</v>
      </c>
      <c r="L34" s="8">
        <f t="shared" ref="L34:L35" si="18">M34-K34</f>
        <v>0</v>
      </c>
      <c r="M34" s="37">
        <f t="shared" ref="M34:M35" si="19">G34*J34</f>
        <v>0</v>
      </c>
      <c r="N34" s="72" t="s">
        <v>20</v>
      </c>
    </row>
    <row r="35" spans="1:16" ht="60" x14ac:dyDescent="0.2">
      <c r="A35" s="225" t="s">
        <v>49</v>
      </c>
      <c r="B35" s="226" t="s">
        <v>68</v>
      </c>
      <c r="C35" s="177" t="s">
        <v>69</v>
      </c>
      <c r="D35" s="227"/>
      <c r="E35" s="228"/>
      <c r="F35" s="225" t="s">
        <v>28</v>
      </c>
      <c r="G35" s="229">
        <v>30</v>
      </c>
      <c r="H35" s="230"/>
      <c r="I35" s="231"/>
      <c r="J35" s="8">
        <f t="shared" si="16"/>
        <v>0</v>
      </c>
      <c r="K35" s="7">
        <f t="shared" si="17"/>
        <v>0</v>
      </c>
      <c r="L35" s="8">
        <f t="shared" si="18"/>
        <v>0</v>
      </c>
      <c r="M35" s="37">
        <f t="shared" si="19"/>
        <v>0</v>
      </c>
      <c r="N35" s="72" t="s">
        <v>21</v>
      </c>
    </row>
    <row r="36" spans="1:16" x14ac:dyDescent="0.2">
      <c r="A36" s="206"/>
      <c r="B36" s="57"/>
      <c r="C36" s="57"/>
      <c r="D36" s="232"/>
      <c r="E36" s="232"/>
      <c r="F36" s="233"/>
      <c r="G36" s="234"/>
      <c r="H36" s="97" t="s">
        <v>11</v>
      </c>
      <c r="I36" s="235"/>
      <c r="J36" s="235"/>
      <c r="K36" s="236">
        <f>SUM(K34:K35)</f>
        <v>0</v>
      </c>
      <c r="L36" s="237">
        <f>SUM(L34:L35)</f>
        <v>0</v>
      </c>
      <c r="M36" s="237">
        <f>SUM(M34:M35)</f>
        <v>0</v>
      </c>
      <c r="N36" s="72"/>
    </row>
    <row r="37" spans="1:16" ht="15.75" x14ac:dyDescent="0.25">
      <c r="A37" s="4"/>
      <c r="B37" s="79"/>
      <c r="C37" s="35"/>
      <c r="H37" s="33"/>
      <c r="K37" s="3"/>
      <c r="L37" s="3"/>
    </row>
    <row r="38" spans="1:16" x14ac:dyDescent="0.2">
      <c r="A38" s="139"/>
      <c r="B38" s="140" t="s">
        <v>76</v>
      </c>
      <c r="C38" s="140"/>
      <c r="D38" s="141"/>
      <c r="E38" s="141"/>
      <c r="F38" s="142"/>
      <c r="G38" s="143"/>
      <c r="H38" s="84"/>
      <c r="I38" s="144"/>
      <c r="J38" s="145"/>
      <c r="K38" s="257"/>
      <c r="L38" s="258"/>
      <c r="M38" s="259"/>
      <c r="N38" s="146"/>
    </row>
    <row r="39" spans="1:16" ht="36" x14ac:dyDescent="0.2">
      <c r="A39" s="147" t="s">
        <v>0</v>
      </c>
      <c r="B39" s="147" t="s">
        <v>1</v>
      </c>
      <c r="C39" s="147" t="s">
        <v>19</v>
      </c>
      <c r="D39" s="148" t="s">
        <v>2</v>
      </c>
      <c r="E39" s="149" t="s">
        <v>18</v>
      </c>
      <c r="F39" s="147" t="s">
        <v>3</v>
      </c>
      <c r="G39" s="150" t="s">
        <v>4</v>
      </c>
      <c r="H39" s="21" t="s">
        <v>5</v>
      </c>
      <c r="I39" s="151" t="s">
        <v>6</v>
      </c>
      <c r="J39" s="152" t="s">
        <v>17</v>
      </c>
      <c r="K39" s="46" t="s">
        <v>7</v>
      </c>
      <c r="L39" s="44" t="s">
        <v>8</v>
      </c>
      <c r="M39" s="44" t="s">
        <v>9</v>
      </c>
      <c r="N39" s="153" t="s">
        <v>10</v>
      </c>
    </row>
    <row r="40" spans="1:16" ht="24" x14ac:dyDescent="0.2">
      <c r="A40" s="154">
        <v>1</v>
      </c>
      <c r="B40" s="155" t="s">
        <v>35</v>
      </c>
      <c r="C40" s="265" t="s">
        <v>36</v>
      </c>
      <c r="D40" s="156"/>
      <c r="E40" s="157"/>
      <c r="F40" s="157" t="s">
        <v>28</v>
      </c>
      <c r="G40" s="158">
        <v>2500</v>
      </c>
      <c r="H40" s="97"/>
      <c r="I40" s="159"/>
      <c r="J40" s="160">
        <f t="shared" ref="J40:J45" si="20">H40*I40+H40</f>
        <v>0</v>
      </c>
      <c r="K40" s="7">
        <f t="shared" ref="K40:K45" si="21">G40*H40</f>
        <v>0</v>
      </c>
      <c r="L40" s="8">
        <f t="shared" ref="L40:L45" si="22">M40-K40</f>
        <v>0</v>
      </c>
      <c r="M40" s="37">
        <f t="shared" ref="M40:M45" si="23">G40*J40</f>
        <v>0</v>
      </c>
      <c r="N40" s="161" t="s">
        <v>21</v>
      </c>
    </row>
    <row r="41" spans="1:16" ht="24" x14ac:dyDescent="0.2">
      <c r="A41" s="154">
        <v>2</v>
      </c>
      <c r="B41" s="155" t="s">
        <v>37</v>
      </c>
      <c r="C41" s="266"/>
      <c r="D41" s="156"/>
      <c r="E41" s="157"/>
      <c r="F41" s="157" t="s">
        <v>28</v>
      </c>
      <c r="G41" s="158">
        <v>5000</v>
      </c>
      <c r="H41" s="97"/>
      <c r="I41" s="159"/>
      <c r="J41" s="160">
        <f t="shared" si="20"/>
        <v>0</v>
      </c>
      <c r="K41" s="7">
        <f t="shared" si="21"/>
        <v>0</v>
      </c>
      <c r="L41" s="8">
        <f t="shared" si="22"/>
        <v>0</v>
      </c>
      <c r="M41" s="37">
        <f t="shared" si="23"/>
        <v>0</v>
      </c>
      <c r="N41" s="161" t="s">
        <v>21</v>
      </c>
    </row>
    <row r="42" spans="1:16" x14ac:dyDescent="0.2">
      <c r="A42" s="154">
        <v>3</v>
      </c>
      <c r="B42" s="50" t="s">
        <v>38</v>
      </c>
      <c r="C42" s="50"/>
      <c r="D42" s="162"/>
      <c r="E42" s="72"/>
      <c r="F42" s="72" t="s">
        <v>28</v>
      </c>
      <c r="G42" s="163">
        <v>30</v>
      </c>
      <c r="H42" s="97"/>
      <c r="I42" s="164"/>
      <c r="J42" s="8">
        <f t="shared" si="20"/>
        <v>0</v>
      </c>
      <c r="K42" s="7">
        <f t="shared" si="21"/>
        <v>0</v>
      </c>
      <c r="L42" s="8">
        <f t="shared" si="22"/>
        <v>0</v>
      </c>
      <c r="M42" s="37">
        <f t="shared" si="23"/>
        <v>0</v>
      </c>
      <c r="N42" s="165" t="s">
        <v>21</v>
      </c>
    </row>
    <row r="43" spans="1:16" ht="108" x14ac:dyDescent="0.2">
      <c r="A43" s="154">
        <v>4</v>
      </c>
      <c r="B43" s="155" t="s">
        <v>39</v>
      </c>
      <c r="C43" s="155"/>
      <c r="D43" s="156"/>
      <c r="E43" s="157"/>
      <c r="F43" s="157" t="s">
        <v>12</v>
      </c>
      <c r="G43" s="158">
        <v>3000</v>
      </c>
      <c r="H43" s="97"/>
      <c r="I43" s="159"/>
      <c r="J43" s="160">
        <f t="shared" si="20"/>
        <v>0</v>
      </c>
      <c r="K43" s="7">
        <f t="shared" si="21"/>
        <v>0</v>
      </c>
      <c r="L43" s="8">
        <f t="shared" si="22"/>
        <v>0</v>
      </c>
      <c r="M43" s="37">
        <f t="shared" si="23"/>
        <v>0</v>
      </c>
      <c r="N43" s="161" t="s">
        <v>21</v>
      </c>
    </row>
    <row r="44" spans="1:16" ht="144" x14ac:dyDescent="0.2">
      <c r="A44" s="154">
        <v>5</v>
      </c>
      <c r="B44" s="155" t="s">
        <v>40</v>
      </c>
      <c r="C44" s="155" t="s">
        <v>41</v>
      </c>
      <c r="D44" s="156"/>
      <c r="E44" s="157"/>
      <c r="F44" s="157" t="s">
        <v>12</v>
      </c>
      <c r="G44" s="158">
        <v>80000</v>
      </c>
      <c r="H44" s="97"/>
      <c r="I44" s="159"/>
      <c r="J44" s="160">
        <f t="shared" si="20"/>
        <v>0</v>
      </c>
      <c r="K44" s="7">
        <f t="shared" si="21"/>
        <v>0</v>
      </c>
      <c r="L44" s="8">
        <f t="shared" si="22"/>
        <v>0</v>
      </c>
      <c r="M44" s="37">
        <f t="shared" si="23"/>
        <v>0</v>
      </c>
      <c r="N44" s="161" t="s">
        <v>42</v>
      </c>
    </row>
    <row r="45" spans="1:16" ht="132" x14ac:dyDescent="0.2">
      <c r="A45" s="154">
        <v>6</v>
      </c>
      <c r="B45" s="155" t="s">
        <v>43</v>
      </c>
      <c r="C45" s="155" t="s">
        <v>41</v>
      </c>
      <c r="D45" s="156"/>
      <c r="E45" s="157"/>
      <c r="F45" s="157" t="s">
        <v>28</v>
      </c>
      <c r="G45" s="158">
        <v>1000</v>
      </c>
      <c r="H45" s="97"/>
      <c r="I45" s="159"/>
      <c r="J45" s="160">
        <f t="shared" si="20"/>
        <v>0</v>
      </c>
      <c r="K45" s="7">
        <f t="shared" si="21"/>
        <v>0</v>
      </c>
      <c r="L45" s="8">
        <f t="shared" si="22"/>
        <v>0</v>
      </c>
      <c r="M45" s="37">
        <f t="shared" si="23"/>
        <v>0</v>
      </c>
      <c r="N45" s="161" t="s">
        <v>21</v>
      </c>
      <c r="P45" s="3"/>
    </row>
    <row r="46" spans="1:16" x14ac:dyDescent="0.2">
      <c r="A46" s="166"/>
      <c r="B46" s="167"/>
      <c r="C46" s="167"/>
      <c r="D46" s="167"/>
      <c r="E46" s="167"/>
      <c r="F46" s="168"/>
      <c r="G46" s="169"/>
      <c r="H46" s="97" t="s">
        <v>11</v>
      </c>
      <c r="I46" s="170"/>
      <c r="J46" s="171"/>
      <c r="K46" s="236">
        <f>SUM(K40:K45)</f>
        <v>0</v>
      </c>
      <c r="L46" s="237">
        <f>SUM(L40:L45)</f>
        <v>0</v>
      </c>
      <c r="M46" s="237">
        <f>SUM(M40:M45)</f>
        <v>0</v>
      </c>
      <c r="N46" s="157"/>
    </row>
    <row r="47" spans="1:16" ht="15.75" x14ac:dyDescent="0.25">
      <c r="A47" s="4"/>
      <c r="B47" s="79"/>
      <c r="C47" s="35"/>
      <c r="H47" s="33"/>
      <c r="K47" s="3"/>
      <c r="L47" s="3"/>
    </row>
    <row r="48" spans="1:16" x14ac:dyDescent="0.2">
      <c r="A48" s="98"/>
      <c r="B48" s="99" t="s">
        <v>77</v>
      </c>
      <c r="C48" s="99"/>
      <c r="D48" s="100"/>
      <c r="E48" s="100"/>
      <c r="F48" s="101"/>
      <c r="G48" s="102"/>
      <c r="H48" s="103"/>
      <c r="I48" s="101"/>
      <c r="J48" s="104"/>
      <c r="K48" s="104"/>
      <c r="L48" s="104"/>
      <c r="M48" s="105"/>
      <c r="N48" s="106"/>
    </row>
    <row r="49" spans="1:14" ht="36" x14ac:dyDescent="0.2">
      <c r="A49" s="107" t="s">
        <v>0</v>
      </c>
      <c r="B49" s="107" t="s">
        <v>1</v>
      </c>
      <c r="C49" s="107" t="s">
        <v>19</v>
      </c>
      <c r="D49" s="108" t="s">
        <v>2</v>
      </c>
      <c r="E49" s="109" t="s">
        <v>18</v>
      </c>
      <c r="F49" s="107" t="s">
        <v>3</v>
      </c>
      <c r="G49" s="110" t="s">
        <v>4</v>
      </c>
      <c r="H49" s="111" t="s">
        <v>5</v>
      </c>
      <c r="I49" s="112" t="s">
        <v>6</v>
      </c>
      <c r="J49" s="113" t="s">
        <v>17</v>
      </c>
      <c r="K49" s="114" t="s">
        <v>7</v>
      </c>
      <c r="L49" s="115" t="s">
        <v>8</v>
      </c>
      <c r="M49" s="115" t="s">
        <v>9</v>
      </c>
      <c r="N49" s="116" t="s">
        <v>10</v>
      </c>
    </row>
    <row r="50" spans="1:14" ht="36" x14ac:dyDescent="0.2">
      <c r="A50" s="117">
        <v>1</v>
      </c>
      <c r="B50" s="118" t="s">
        <v>33</v>
      </c>
      <c r="C50" s="119" t="s">
        <v>34</v>
      </c>
      <c r="D50" s="120"/>
      <c r="E50" s="121"/>
      <c r="F50" s="122" t="s">
        <v>28</v>
      </c>
      <c r="G50" s="123">
        <v>2500</v>
      </c>
      <c r="H50" s="124"/>
      <c r="I50" s="125"/>
      <c r="J50" s="126">
        <f>H50*I50+H50</f>
        <v>0</v>
      </c>
      <c r="K50" s="127">
        <f>G50*H50</f>
        <v>0</v>
      </c>
      <c r="L50" s="126">
        <v>40</v>
      </c>
      <c r="M50" s="128">
        <f>G50*J50</f>
        <v>0</v>
      </c>
      <c r="N50" s="129" t="s">
        <v>21</v>
      </c>
    </row>
    <row r="51" spans="1:14" x14ac:dyDescent="0.2">
      <c r="A51" s="98"/>
      <c r="B51" s="130"/>
      <c r="C51" s="130"/>
      <c r="D51" s="98"/>
      <c r="E51" s="98"/>
      <c r="F51" s="131"/>
      <c r="G51" s="132"/>
      <c r="H51" s="133" t="s">
        <v>11</v>
      </c>
      <c r="I51" s="134"/>
      <c r="J51" s="135"/>
      <c r="K51" s="136">
        <f>SUM(K50)</f>
        <v>0</v>
      </c>
      <c r="L51" s="137">
        <f>SUM(L50)</f>
        <v>40</v>
      </c>
      <c r="M51" s="137">
        <f>SUM(M50)</f>
        <v>0</v>
      </c>
      <c r="N51" s="138"/>
    </row>
    <row r="52" spans="1:14" ht="15.75" x14ac:dyDescent="0.25">
      <c r="A52" s="4"/>
      <c r="B52" s="79"/>
      <c r="C52" s="35"/>
      <c r="H52" s="33"/>
      <c r="K52" s="3"/>
      <c r="L52" s="3"/>
    </row>
    <row r="53" spans="1:14" x14ac:dyDescent="0.2">
      <c r="A53" s="10"/>
      <c r="B53" s="22" t="s">
        <v>78</v>
      </c>
      <c r="C53" s="22"/>
      <c r="D53" s="82"/>
      <c r="E53" s="82"/>
      <c r="F53" s="10"/>
      <c r="G53" s="83"/>
      <c r="H53" s="84"/>
      <c r="I53" s="10"/>
      <c r="J53" s="85"/>
      <c r="K53" s="86"/>
      <c r="L53" s="86"/>
      <c r="M53" s="87"/>
      <c r="N53" s="88"/>
    </row>
    <row r="54" spans="1:14" ht="36" x14ac:dyDescent="0.2">
      <c r="A54" s="34" t="s">
        <v>0</v>
      </c>
      <c r="B54" s="34" t="s">
        <v>1</v>
      </c>
      <c r="C54" s="34" t="s">
        <v>19</v>
      </c>
      <c r="D54" s="42" t="s">
        <v>2</v>
      </c>
      <c r="E54" s="9" t="s">
        <v>18</v>
      </c>
      <c r="F54" s="34" t="s">
        <v>3</v>
      </c>
      <c r="G54" s="43" t="s">
        <v>4</v>
      </c>
      <c r="H54" s="21" t="s">
        <v>5</v>
      </c>
      <c r="I54" s="45" t="s">
        <v>6</v>
      </c>
      <c r="J54" s="6" t="s">
        <v>17</v>
      </c>
      <c r="K54" s="46" t="s">
        <v>7</v>
      </c>
      <c r="L54" s="44" t="s">
        <v>8</v>
      </c>
      <c r="M54" s="44" t="s">
        <v>9</v>
      </c>
      <c r="N54" s="47" t="s">
        <v>10</v>
      </c>
    </row>
    <row r="55" spans="1:14" ht="84" x14ac:dyDescent="0.2">
      <c r="A55" s="89">
        <v>1</v>
      </c>
      <c r="B55" s="90" t="s">
        <v>27</v>
      </c>
      <c r="C55" s="91"/>
      <c r="D55" s="74"/>
      <c r="E55" s="92"/>
      <c r="F55" s="93" t="s">
        <v>28</v>
      </c>
      <c r="G55" s="94">
        <v>500</v>
      </c>
      <c r="H55" s="95"/>
      <c r="I55" s="67"/>
      <c r="J55" s="8">
        <f t="shared" ref="J55:J56" si="24">H55*I55+H55</f>
        <v>0</v>
      </c>
      <c r="K55" s="7">
        <f t="shared" ref="K55:K56" si="25">G55*H55</f>
        <v>0</v>
      </c>
      <c r="L55" s="8">
        <f t="shared" ref="L55:L56" si="26">M55-K55</f>
        <v>0</v>
      </c>
      <c r="M55" s="37">
        <f t="shared" ref="M55:M56" si="27">G55*J55</f>
        <v>0</v>
      </c>
      <c r="N55" s="53" t="s">
        <v>21</v>
      </c>
    </row>
    <row r="56" spans="1:14" ht="60" x14ac:dyDescent="0.2">
      <c r="A56" s="89">
        <v>2</v>
      </c>
      <c r="B56" s="90" t="s">
        <v>29</v>
      </c>
      <c r="C56" s="91" t="s">
        <v>30</v>
      </c>
      <c r="D56" s="74"/>
      <c r="E56" s="92"/>
      <c r="F56" s="93" t="s">
        <v>28</v>
      </c>
      <c r="G56" s="94">
        <v>1200</v>
      </c>
      <c r="H56" s="95"/>
      <c r="I56" s="67"/>
      <c r="J56" s="8">
        <f t="shared" si="24"/>
        <v>0</v>
      </c>
      <c r="K56" s="7">
        <f t="shared" si="25"/>
        <v>0</v>
      </c>
      <c r="L56" s="8">
        <f t="shared" si="26"/>
        <v>0</v>
      </c>
      <c r="M56" s="37">
        <f t="shared" si="27"/>
        <v>0</v>
      </c>
      <c r="N56" s="53" t="s">
        <v>20</v>
      </c>
    </row>
    <row r="57" spans="1:14" x14ac:dyDescent="0.2">
      <c r="A57" s="11"/>
      <c r="B57" s="17"/>
      <c r="C57" s="17"/>
      <c r="D57" s="11"/>
      <c r="E57" s="11"/>
      <c r="F57" s="11"/>
      <c r="G57" s="96"/>
      <c r="H57" s="97" t="s">
        <v>11</v>
      </c>
      <c r="I57" s="18"/>
      <c r="J57" s="30"/>
      <c r="K57" s="65">
        <f>SUM(K55:K56)</f>
        <v>0</v>
      </c>
      <c r="L57" s="66">
        <f>SUM(L55:L56)</f>
        <v>0</v>
      </c>
      <c r="M57" s="66">
        <f>SUM(M55:M56)</f>
        <v>0</v>
      </c>
      <c r="N57" s="53"/>
    </row>
    <row r="58" spans="1:14" x14ac:dyDescent="0.2">
      <c r="A58" s="11"/>
      <c r="B58" s="17"/>
      <c r="C58" s="17"/>
      <c r="D58" s="11"/>
      <c r="E58" s="11"/>
      <c r="F58" s="11"/>
      <c r="G58" s="96"/>
      <c r="H58" s="23"/>
      <c r="I58" s="18"/>
      <c r="J58" s="30"/>
      <c r="K58" s="69"/>
      <c r="L58" s="39"/>
      <c r="M58" s="39"/>
      <c r="N58" s="63"/>
    </row>
    <row r="59" spans="1:14" x14ac:dyDescent="0.2">
      <c r="A59" s="206"/>
      <c r="B59" s="207" t="s">
        <v>117</v>
      </c>
      <c r="C59" s="207"/>
      <c r="D59" s="208"/>
      <c r="E59" s="208"/>
      <c r="F59" s="209"/>
      <c r="G59" s="210"/>
      <c r="H59" s="211"/>
      <c r="I59" s="212"/>
      <c r="J59" s="212"/>
      <c r="K59" s="213"/>
      <c r="L59" s="214"/>
      <c r="M59" s="215"/>
      <c r="N59" s="216"/>
    </row>
    <row r="60" spans="1:14" ht="36" x14ac:dyDescent="0.2">
      <c r="A60" s="34" t="s">
        <v>0</v>
      </c>
      <c r="B60" s="34" t="s">
        <v>1</v>
      </c>
      <c r="C60" s="34" t="s">
        <v>19</v>
      </c>
      <c r="D60" s="42" t="s">
        <v>2</v>
      </c>
      <c r="E60" s="9" t="s">
        <v>18</v>
      </c>
      <c r="F60" s="34" t="s">
        <v>3</v>
      </c>
      <c r="G60" s="43" t="s">
        <v>4</v>
      </c>
      <c r="H60" s="21" t="s">
        <v>5</v>
      </c>
      <c r="I60" s="45" t="s">
        <v>6</v>
      </c>
      <c r="J60" s="6" t="s">
        <v>17</v>
      </c>
      <c r="K60" s="46" t="s">
        <v>7</v>
      </c>
      <c r="L60" s="44" t="s">
        <v>8</v>
      </c>
      <c r="M60" s="44" t="s">
        <v>9</v>
      </c>
      <c r="N60" s="47" t="s">
        <v>10</v>
      </c>
    </row>
    <row r="61" spans="1:14" x14ac:dyDescent="0.2">
      <c r="A61" s="89">
        <v>3</v>
      </c>
      <c r="B61" s="90" t="s">
        <v>31</v>
      </c>
      <c r="C61" s="91"/>
      <c r="D61" s="74"/>
      <c r="E61" s="92"/>
      <c r="F61" s="93" t="s">
        <v>28</v>
      </c>
      <c r="G61" s="94">
        <v>300</v>
      </c>
      <c r="H61" s="95"/>
      <c r="I61" s="67"/>
      <c r="J61" s="8">
        <f t="shared" ref="J61:J62" si="28">H61*I61+H61</f>
        <v>0</v>
      </c>
      <c r="K61" s="7">
        <f t="shared" ref="K61:K62" si="29">G61*H61</f>
        <v>0</v>
      </c>
      <c r="L61" s="8">
        <f t="shared" ref="L61:L62" si="30">M61-K61</f>
        <v>0</v>
      </c>
      <c r="M61" s="37">
        <f t="shared" ref="M61:M62" si="31">G61*J61</f>
        <v>0</v>
      </c>
      <c r="N61" s="53" t="s">
        <v>20</v>
      </c>
    </row>
    <row r="62" spans="1:14" ht="60" x14ac:dyDescent="0.2">
      <c r="A62" s="89">
        <v>4</v>
      </c>
      <c r="B62" s="90" t="s">
        <v>32</v>
      </c>
      <c r="C62" s="267" t="s">
        <v>118</v>
      </c>
      <c r="D62" s="74"/>
      <c r="E62" s="92"/>
      <c r="F62" s="93" t="s">
        <v>12</v>
      </c>
      <c r="G62" s="94">
        <v>5000</v>
      </c>
      <c r="H62" s="95"/>
      <c r="I62" s="67"/>
      <c r="J62" s="8">
        <f t="shared" si="28"/>
        <v>0</v>
      </c>
      <c r="K62" s="7">
        <f>G62*H62</f>
        <v>0</v>
      </c>
      <c r="L62" s="8">
        <f>M62-K62</f>
        <v>0</v>
      </c>
      <c r="M62" s="37">
        <f>G62*J62</f>
        <v>0</v>
      </c>
      <c r="N62" s="73" t="s">
        <v>20</v>
      </c>
    </row>
    <row r="63" spans="1:14" x14ac:dyDescent="0.2">
      <c r="A63" s="206"/>
      <c r="B63" s="57"/>
      <c r="C63" s="57"/>
      <c r="D63" s="232"/>
      <c r="E63" s="232"/>
      <c r="F63" s="233"/>
      <c r="G63" s="234"/>
      <c r="H63" s="97" t="s">
        <v>11</v>
      </c>
      <c r="I63" s="235"/>
      <c r="J63" s="235"/>
      <c r="K63" s="236">
        <f>SUM(K61:K62)</f>
        <v>0</v>
      </c>
      <c r="L63" s="237">
        <f>SUM(L61:L62)</f>
        <v>0</v>
      </c>
      <c r="M63" s="237">
        <f>SUM(M61:M62)</f>
        <v>0</v>
      </c>
      <c r="N63" s="72"/>
    </row>
    <row r="64" spans="1:14" x14ac:dyDescent="0.2">
      <c r="A64" s="11"/>
      <c r="B64" s="17"/>
      <c r="C64" s="17"/>
      <c r="D64" s="11"/>
      <c r="E64" s="11"/>
      <c r="F64" s="11"/>
      <c r="G64" s="96"/>
      <c r="H64" s="23"/>
      <c r="I64" s="18"/>
      <c r="J64" s="30"/>
      <c r="K64" s="69"/>
      <c r="L64" s="39"/>
      <c r="M64" s="39"/>
      <c r="N64" s="63"/>
    </row>
    <row r="65" spans="1:14" x14ac:dyDescent="0.2">
      <c r="A65" s="166"/>
      <c r="B65" s="238" t="s">
        <v>79</v>
      </c>
      <c r="C65" s="238"/>
      <c r="D65" s="239"/>
      <c r="E65" s="239"/>
      <c r="F65" s="240"/>
      <c r="G65" s="169"/>
      <c r="H65" s="23"/>
      <c r="I65" s="144"/>
      <c r="J65" s="145"/>
      <c r="K65" s="257"/>
      <c r="L65" s="258"/>
      <c r="M65" s="259"/>
      <c r="N65" s="146"/>
    </row>
    <row r="66" spans="1:14" ht="36" x14ac:dyDescent="0.2">
      <c r="A66" s="147" t="s">
        <v>0</v>
      </c>
      <c r="B66" s="147" t="s">
        <v>1</v>
      </c>
      <c r="C66" s="147" t="s">
        <v>19</v>
      </c>
      <c r="D66" s="148" t="s">
        <v>2</v>
      </c>
      <c r="E66" s="149" t="s">
        <v>18</v>
      </c>
      <c r="F66" s="147" t="s">
        <v>3</v>
      </c>
      <c r="G66" s="150" t="s">
        <v>4</v>
      </c>
      <c r="H66" s="21" t="s">
        <v>5</v>
      </c>
      <c r="I66" s="151" t="s">
        <v>6</v>
      </c>
      <c r="J66" s="152" t="s">
        <v>17</v>
      </c>
      <c r="K66" s="46" t="s">
        <v>7</v>
      </c>
      <c r="L66" s="44" t="s">
        <v>8</v>
      </c>
      <c r="M66" s="44" t="s">
        <v>9</v>
      </c>
      <c r="N66" s="153" t="s">
        <v>10</v>
      </c>
    </row>
    <row r="67" spans="1:14" ht="36" x14ac:dyDescent="0.2">
      <c r="A67" s="241">
        <v>1</v>
      </c>
      <c r="B67" s="155" t="s">
        <v>70</v>
      </c>
      <c r="C67" s="155" t="s">
        <v>71</v>
      </c>
      <c r="D67" s="157"/>
      <c r="E67" s="157"/>
      <c r="F67" s="157" t="s">
        <v>28</v>
      </c>
      <c r="G67" s="242">
        <v>700</v>
      </c>
      <c r="H67" s="97"/>
      <c r="I67" s="159"/>
      <c r="J67" s="160">
        <f>H67*I67+H67</f>
        <v>0</v>
      </c>
      <c r="K67" s="7">
        <f>G67*H67</f>
        <v>0</v>
      </c>
      <c r="L67" s="8">
        <f>M67-K67</f>
        <v>0</v>
      </c>
      <c r="M67" s="37">
        <f>G67*J67</f>
        <v>0</v>
      </c>
      <c r="N67" s="157" t="s">
        <v>20</v>
      </c>
    </row>
    <row r="68" spans="1:14" x14ac:dyDescent="0.2">
      <c r="A68" s="166"/>
      <c r="B68" s="243"/>
      <c r="C68" s="243"/>
      <c r="D68" s="146"/>
      <c r="E68" s="146"/>
      <c r="F68" s="146"/>
      <c r="G68" s="169"/>
      <c r="H68" s="97" t="s">
        <v>11</v>
      </c>
      <c r="I68" s="170"/>
      <c r="J68" s="171"/>
      <c r="K68" s="236">
        <f>SUM(K67)</f>
        <v>0</v>
      </c>
      <c r="L68" s="237">
        <f>SUM(L67)</f>
        <v>0</v>
      </c>
      <c r="M68" s="237">
        <f>SUM(M67)</f>
        <v>0</v>
      </c>
      <c r="N68" s="146"/>
    </row>
    <row r="69" spans="1:14" x14ac:dyDescent="0.2">
      <c r="A69" s="11"/>
      <c r="B69" s="17"/>
      <c r="C69" s="17"/>
      <c r="D69" s="11"/>
      <c r="E69" s="11"/>
      <c r="F69" s="11"/>
      <c r="G69" s="96"/>
      <c r="H69" s="23"/>
      <c r="I69" s="18"/>
      <c r="J69" s="30"/>
      <c r="K69" s="69"/>
      <c r="L69" s="39"/>
      <c r="M69" s="39"/>
      <c r="N69" s="63"/>
    </row>
    <row r="70" spans="1:14" x14ac:dyDescent="0.2">
      <c r="A70" s="12"/>
      <c r="B70" s="22" t="s">
        <v>80</v>
      </c>
      <c r="C70" s="22"/>
      <c r="D70" s="244"/>
      <c r="E70" s="244"/>
      <c r="F70" s="12"/>
      <c r="G70" s="13"/>
      <c r="H70" s="84"/>
      <c r="I70" s="245"/>
      <c r="J70" s="29"/>
      <c r="K70" s="246"/>
      <c r="L70" s="247"/>
      <c r="M70" s="248"/>
    </row>
    <row r="71" spans="1:14" ht="36" x14ac:dyDescent="0.2">
      <c r="A71" s="34" t="s">
        <v>0</v>
      </c>
      <c r="B71" s="34" t="s">
        <v>1</v>
      </c>
      <c r="C71" s="34" t="s">
        <v>19</v>
      </c>
      <c r="D71" s="42" t="s">
        <v>2</v>
      </c>
      <c r="E71" s="9" t="s">
        <v>18</v>
      </c>
      <c r="F71" s="34" t="s">
        <v>3</v>
      </c>
      <c r="G71" s="43" t="s">
        <v>4</v>
      </c>
      <c r="H71" s="21" t="s">
        <v>5</v>
      </c>
      <c r="I71" s="45" t="s">
        <v>6</v>
      </c>
      <c r="J71" s="6" t="s">
        <v>17</v>
      </c>
      <c r="K71" s="46" t="s">
        <v>7</v>
      </c>
      <c r="L71" s="44" t="s">
        <v>8</v>
      </c>
      <c r="M71" s="44" t="s">
        <v>9</v>
      </c>
      <c r="N71" s="47" t="s">
        <v>10</v>
      </c>
    </row>
    <row r="72" spans="1:14" ht="60" x14ac:dyDescent="0.2">
      <c r="A72" s="89">
        <v>1</v>
      </c>
      <c r="B72" s="255" t="s">
        <v>82</v>
      </c>
      <c r="C72" s="255" t="s">
        <v>83</v>
      </c>
      <c r="D72" s="93"/>
      <c r="E72" s="254"/>
      <c r="F72" s="93" t="s">
        <v>12</v>
      </c>
      <c r="G72" s="249">
        <v>300</v>
      </c>
      <c r="H72" s="95"/>
      <c r="I72" s="67"/>
      <c r="J72" s="8">
        <f t="shared" ref="J72" si="32">H72*I72+H72</f>
        <v>0</v>
      </c>
      <c r="K72" s="7">
        <f t="shared" ref="K72" si="33">G72*H72</f>
        <v>0</v>
      </c>
      <c r="L72" s="8">
        <f t="shared" ref="L72" si="34">M72-K72</f>
        <v>0</v>
      </c>
      <c r="M72" s="37">
        <f t="shared" ref="M72" si="35">G72*J72</f>
        <v>0</v>
      </c>
      <c r="N72" s="250" t="s">
        <v>20</v>
      </c>
    </row>
    <row r="73" spans="1:14" x14ac:dyDescent="0.2">
      <c r="A73" s="19"/>
      <c r="B73" s="251"/>
      <c r="C73" s="251"/>
      <c r="D73" s="11"/>
      <c r="E73" s="11"/>
      <c r="F73" s="26"/>
      <c r="G73" s="27"/>
      <c r="H73" s="97" t="s">
        <v>11</v>
      </c>
      <c r="I73" s="18"/>
      <c r="J73" s="30"/>
      <c r="K73" s="252">
        <f>SUM(K72)</f>
        <v>0</v>
      </c>
      <c r="L73" s="253">
        <f>SUM(L72)</f>
        <v>0</v>
      </c>
      <c r="M73" s="253">
        <f>SUM(M72)</f>
        <v>0</v>
      </c>
      <c r="N73" s="55"/>
    </row>
    <row r="74" spans="1:14" x14ac:dyDescent="0.2">
      <c r="A74" s="11"/>
      <c r="B74" s="17"/>
      <c r="C74" s="17"/>
      <c r="D74" s="11"/>
      <c r="E74" s="11"/>
      <c r="F74" s="11"/>
      <c r="G74" s="96"/>
      <c r="H74" s="23"/>
      <c r="I74" s="18"/>
      <c r="J74" s="30"/>
      <c r="K74" s="69"/>
      <c r="L74" s="39"/>
      <c r="M74" s="39"/>
      <c r="N74" s="63"/>
    </row>
    <row r="75" spans="1:14" x14ac:dyDescent="0.2">
      <c r="A75" s="19"/>
      <c r="B75" s="64" t="s">
        <v>81</v>
      </c>
      <c r="C75" s="64"/>
      <c r="D75" s="11"/>
      <c r="E75" s="11"/>
      <c r="F75" s="26"/>
      <c r="G75" s="27"/>
      <c r="H75" s="20"/>
      <c r="I75" s="18"/>
      <c r="J75" s="30"/>
      <c r="K75" s="24"/>
      <c r="L75" s="25"/>
      <c r="M75" s="39"/>
      <c r="N75" s="55"/>
    </row>
    <row r="76" spans="1:14" ht="36" x14ac:dyDescent="0.2">
      <c r="A76" s="34" t="s">
        <v>0</v>
      </c>
      <c r="B76" s="34" t="s">
        <v>1</v>
      </c>
      <c r="C76" s="34" t="s">
        <v>19</v>
      </c>
      <c r="D76" s="42" t="s">
        <v>2</v>
      </c>
      <c r="E76" s="9" t="s">
        <v>18</v>
      </c>
      <c r="F76" s="34" t="s">
        <v>3</v>
      </c>
      <c r="G76" s="43" t="s">
        <v>4</v>
      </c>
      <c r="H76" s="21" t="s">
        <v>5</v>
      </c>
      <c r="I76" s="45" t="s">
        <v>6</v>
      </c>
      <c r="J76" s="6" t="s">
        <v>17</v>
      </c>
      <c r="K76" s="46" t="s">
        <v>7</v>
      </c>
      <c r="L76" s="44" t="s">
        <v>8</v>
      </c>
      <c r="M76" s="44" t="s">
        <v>9</v>
      </c>
      <c r="N76" s="47" t="s">
        <v>10</v>
      </c>
    </row>
    <row r="77" spans="1:14" ht="36" x14ac:dyDescent="0.2">
      <c r="A77" s="51">
        <v>1</v>
      </c>
      <c r="B77" s="50" t="s">
        <v>22</v>
      </c>
      <c r="C77" s="50" t="s">
        <v>23</v>
      </c>
      <c r="D77" s="74"/>
      <c r="E77" s="70"/>
      <c r="F77" s="70" t="s">
        <v>12</v>
      </c>
      <c r="G77" s="48">
        <v>1500</v>
      </c>
      <c r="H77" s="52"/>
      <c r="I77" s="67"/>
      <c r="J77" s="8">
        <f t="shared" ref="J77" si="36">H77*I77+H77</f>
        <v>0</v>
      </c>
      <c r="K77" s="7">
        <f t="shared" ref="K77" si="37">G77*H77</f>
        <v>0</v>
      </c>
      <c r="L77" s="8">
        <f t="shared" ref="L77" si="38">M77-K77</f>
        <v>0</v>
      </c>
      <c r="M77" s="37">
        <f t="shared" ref="M77" si="39">G77*J77</f>
        <v>0</v>
      </c>
      <c r="N77" s="71" t="s">
        <v>20</v>
      </c>
    </row>
    <row r="78" spans="1:14" x14ac:dyDescent="0.2">
      <c r="A78" s="5"/>
      <c r="B78" s="57"/>
      <c r="C78" s="57"/>
      <c r="D78" s="57"/>
      <c r="E78" s="57"/>
      <c r="F78" s="58"/>
      <c r="G78" s="59"/>
      <c r="H78" s="78" t="s">
        <v>11</v>
      </c>
      <c r="I78" s="68"/>
      <c r="J78" s="60"/>
      <c r="K78" s="65">
        <f>SUM(K77:K77)</f>
        <v>0</v>
      </c>
      <c r="L78" s="66">
        <f>SUM(L77:L77)</f>
        <v>0</v>
      </c>
      <c r="M78" s="66">
        <f>SUM(M77:M77)</f>
        <v>0</v>
      </c>
      <c r="N78" s="53"/>
    </row>
    <row r="79" spans="1:14" x14ac:dyDescent="0.2">
      <c r="A79" s="5"/>
      <c r="B79" s="57"/>
      <c r="C79" s="57"/>
      <c r="D79" s="57"/>
      <c r="E79" s="57"/>
      <c r="F79" s="58"/>
      <c r="G79" s="59"/>
      <c r="H79" s="23"/>
      <c r="I79" s="49"/>
      <c r="J79" s="49"/>
      <c r="K79" s="69"/>
      <c r="L79" s="39"/>
      <c r="M79" s="39"/>
      <c r="N79" s="63"/>
    </row>
    <row r="80" spans="1:14" x14ac:dyDescent="0.2">
      <c r="A80" s="5"/>
      <c r="B80" s="57"/>
      <c r="C80" s="57"/>
      <c r="D80" s="57"/>
      <c r="E80" s="57"/>
      <c r="F80" s="58"/>
      <c r="G80" s="59"/>
      <c r="H80" s="23"/>
      <c r="I80" s="49"/>
      <c r="J80" s="49"/>
      <c r="K80" s="69"/>
      <c r="L80" s="39"/>
      <c r="M80" s="39"/>
      <c r="N80" s="63"/>
    </row>
    <row r="81" spans="1:14" x14ac:dyDescent="0.2">
      <c r="A81" s="19"/>
      <c r="B81" s="64" t="s">
        <v>84</v>
      </c>
      <c r="C81" s="64"/>
      <c r="D81" s="11"/>
      <c r="E81" s="11"/>
      <c r="F81" s="26"/>
      <c r="G81" s="27"/>
      <c r="H81" s="20"/>
      <c r="I81" s="18"/>
      <c r="J81" s="30"/>
      <c r="K81" s="24"/>
      <c r="L81" s="25"/>
      <c r="M81" s="39"/>
      <c r="N81" s="55"/>
    </row>
    <row r="82" spans="1:14" ht="36" x14ac:dyDescent="0.2">
      <c r="A82" s="34" t="s">
        <v>0</v>
      </c>
      <c r="B82" s="34" t="s">
        <v>1</v>
      </c>
      <c r="C82" s="34" t="s">
        <v>19</v>
      </c>
      <c r="D82" s="42" t="s">
        <v>2</v>
      </c>
      <c r="E82" s="9" t="s">
        <v>18</v>
      </c>
      <c r="F82" s="34" t="s">
        <v>3</v>
      </c>
      <c r="G82" s="43" t="s">
        <v>4</v>
      </c>
      <c r="H82" s="21" t="s">
        <v>5</v>
      </c>
      <c r="I82" s="45" t="s">
        <v>6</v>
      </c>
      <c r="J82" s="6" t="s">
        <v>17</v>
      </c>
      <c r="K82" s="46" t="s">
        <v>7</v>
      </c>
      <c r="L82" s="44" t="s">
        <v>8</v>
      </c>
      <c r="M82" s="44" t="s">
        <v>9</v>
      </c>
      <c r="N82" s="47" t="s">
        <v>10</v>
      </c>
    </row>
    <row r="83" spans="1:14" ht="72" x14ac:dyDescent="0.2">
      <c r="A83" s="51">
        <v>1</v>
      </c>
      <c r="B83" s="50" t="s">
        <v>26</v>
      </c>
      <c r="C83" s="50" t="s">
        <v>25</v>
      </c>
      <c r="D83" s="75"/>
      <c r="E83" s="72"/>
      <c r="F83" s="72" t="s">
        <v>12</v>
      </c>
      <c r="G83" s="48">
        <v>10</v>
      </c>
      <c r="H83" s="52"/>
      <c r="I83" s="67"/>
      <c r="J83" s="8">
        <f t="shared" ref="J83" si="40">H83*I83+H83</f>
        <v>0</v>
      </c>
      <c r="K83" s="7">
        <f t="shared" ref="K83" si="41">G83*H83</f>
        <v>0</v>
      </c>
      <c r="L83" s="8">
        <f t="shared" ref="L83" si="42">M83-K83</f>
        <v>0</v>
      </c>
      <c r="M83" s="37">
        <f t="shared" ref="M83" si="43">G83*J83</f>
        <v>0</v>
      </c>
      <c r="N83" s="73" t="s">
        <v>21</v>
      </c>
    </row>
    <row r="84" spans="1:14" x14ac:dyDescent="0.2">
      <c r="A84" s="5"/>
      <c r="B84" s="57"/>
      <c r="C84" s="57"/>
      <c r="D84" s="57"/>
      <c r="E84" s="57"/>
      <c r="F84" s="58"/>
      <c r="G84" s="59"/>
      <c r="H84" s="78" t="s">
        <v>11</v>
      </c>
      <c r="I84" s="68"/>
      <c r="J84" s="60"/>
      <c r="K84" s="65">
        <f>SUM(K83:K83)</f>
        <v>0</v>
      </c>
      <c r="L84" s="66">
        <f>SUM(L83:L83)</f>
        <v>0</v>
      </c>
      <c r="M84" s="66">
        <f>SUM(M83:M83)</f>
        <v>0</v>
      </c>
      <c r="N84" s="53"/>
    </row>
    <row r="85" spans="1:14" x14ac:dyDescent="0.2">
      <c r="A85" s="5"/>
      <c r="B85" s="57"/>
      <c r="C85" s="57"/>
      <c r="D85" s="57"/>
      <c r="E85" s="57"/>
      <c r="F85" s="58"/>
      <c r="G85" s="59"/>
      <c r="H85" s="23"/>
      <c r="I85" s="49"/>
      <c r="J85" s="49"/>
      <c r="K85" s="69"/>
      <c r="L85" s="39"/>
      <c r="M85" s="39"/>
      <c r="N85" s="63"/>
    </row>
    <row r="86" spans="1:14" x14ac:dyDescent="0.2">
      <c r="A86" s="206"/>
      <c r="B86" s="207" t="s">
        <v>87</v>
      </c>
      <c r="C86" s="207"/>
      <c r="D86" s="208"/>
      <c r="E86" s="208"/>
      <c r="F86" s="209"/>
      <c r="G86" s="210"/>
      <c r="H86" s="211"/>
      <c r="I86" s="212"/>
      <c r="J86" s="212"/>
      <c r="K86" s="213"/>
      <c r="L86" s="214"/>
      <c r="M86" s="215"/>
      <c r="N86" s="216"/>
    </row>
    <row r="87" spans="1:14" ht="36" x14ac:dyDescent="0.2">
      <c r="A87" s="34" t="s">
        <v>0</v>
      </c>
      <c r="B87" s="34" t="s">
        <v>1</v>
      </c>
      <c r="C87" s="34" t="s">
        <v>19</v>
      </c>
      <c r="D87" s="42" t="s">
        <v>2</v>
      </c>
      <c r="E87" s="9" t="s">
        <v>18</v>
      </c>
      <c r="F87" s="34" t="s">
        <v>3</v>
      </c>
      <c r="G87" s="43" t="s">
        <v>4</v>
      </c>
      <c r="H87" s="21" t="s">
        <v>5</v>
      </c>
      <c r="I87" s="45" t="s">
        <v>6</v>
      </c>
      <c r="J87" s="6" t="s">
        <v>17</v>
      </c>
      <c r="K87" s="46" t="s">
        <v>7</v>
      </c>
      <c r="L87" s="44" t="s">
        <v>8</v>
      </c>
      <c r="M87" s="44" t="s">
        <v>9</v>
      </c>
      <c r="N87" s="47" t="s">
        <v>10</v>
      </c>
    </row>
    <row r="88" spans="1:14" ht="48" x14ac:dyDescent="0.2">
      <c r="A88" s="217" t="s">
        <v>45</v>
      </c>
      <c r="B88" s="218" t="s">
        <v>85</v>
      </c>
      <c r="C88" s="219" t="s">
        <v>88</v>
      </c>
      <c r="D88" s="220"/>
      <c r="E88" s="221"/>
      <c r="F88" s="217" t="s">
        <v>28</v>
      </c>
      <c r="G88" s="222">
        <v>800</v>
      </c>
      <c r="H88" s="223"/>
      <c r="I88" s="224"/>
      <c r="J88" s="8">
        <f t="shared" ref="J88:J89" si="44">H88*I88+H88</f>
        <v>0</v>
      </c>
      <c r="K88" s="7">
        <f t="shared" ref="K88:K89" si="45">G88*H88</f>
        <v>0</v>
      </c>
      <c r="L88" s="8">
        <f t="shared" ref="L88:L89" si="46">M88-K88</f>
        <v>0</v>
      </c>
      <c r="M88" s="37">
        <f t="shared" ref="M88:M89" si="47">G88*J88</f>
        <v>0</v>
      </c>
      <c r="N88" s="72" t="s">
        <v>20</v>
      </c>
    </row>
    <row r="89" spans="1:14" ht="60" x14ac:dyDescent="0.2">
      <c r="A89" s="225" t="s">
        <v>49</v>
      </c>
      <c r="B89" s="226" t="s">
        <v>86</v>
      </c>
      <c r="C89" s="177" t="s">
        <v>89</v>
      </c>
      <c r="D89" s="227"/>
      <c r="E89" s="228"/>
      <c r="F89" s="225" t="s">
        <v>28</v>
      </c>
      <c r="G89" s="229">
        <v>1500</v>
      </c>
      <c r="H89" s="230"/>
      <c r="I89" s="231"/>
      <c r="J89" s="8">
        <f t="shared" si="44"/>
        <v>0</v>
      </c>
      <c r="K89" s="7">
        <f t="shared" si="45"/>
        <v>0</v>
      </c>
      <c r="L89" s="8">
        <f t="shared" si="46"/>
        <v>0</v>
      </c>
      <c r="M89" s="37">
        <f t="shared" si="47"/>
        <v>0</v>
      </c>
      <c r="N89" s="72" t="s">
        <v>21</v>
      </c>
    </row>
    <row r="90" spans="1:14" x14ac:dyDescent="0.2">
      <c r="A90" s="206"/>
      <c r="B90" s="57"/>
      <c r="C90" s="57"/>
      <c r="D90" s="232"/>
      <c r="E90" s="232"/>
      <c r="F90" s="233"/>
      <c r="G90" s="234"/>
      <c r="H90" s="97" t="s">
        <v>11</v>
      </c>
      <c r="I90" s="235"/>
      <c r="J90" s="235"/>
      <c r="K90" s="236">
        <f>SUM(K88:K89)</f>
        <v>0</v>
      </c>
      <c r="L90" s="237">
        <f>SUM(L88:L89)</f>
        <v>0</v>
      </c>
      <c r="M90" s="237">
        <f>SUM(M88:M89)</f>
        <v>0</v>
      </c>
      <c r="N90" s="72"/>
    </row>
    <row r="91" spans="1:14" x14ac:dyDescent="0.2">
      <c r="A91" s="5"/>
      <c r="B91" s="57"/>
      <c r="C91" s="57"/>
      <c r="D91" s="57"/>
      <c r="E91" s="57"/>
      <c r="F91" s="58"/>
      <c r="G91" s="59"/>
      <c r="H91" s="23"/>
      <c r="I91" s="49"/>
      <c r="J91" s="49"/>
      <c r="K91" s="69"/>
      <c r="L91" s="39"/>
      <c r="M91" s="39"/>
      <c r="N91" s="63"/>
    </row>
    <row r="92" spans="1:14" x14ac:dyDescent="0.2">
      <c r="A92" s="10"/>
      <c r="B92" s="22" t="s">
        <v>90</v>
      </c>
      <c r="C92" s="22"/>
      <c r="D92" s="82"/>
      <c r="E92" s="82"/>
      <c r="F92" s="10"/>
      <c r="G92" s="83"/>
      <c r="H92" s="84"/>
      <c r="I92" s="10"/>
      <c r="J92" s="85"/>
      <c r="K92" s="86"/>
      <c r="L92" s="86"/>
      <c r="M92" s="87"/>
      <c r="N92" s="88"/>
    </row>
    <row r="93" spans="1:14" ht="36" x14ac:dyDescent="0.2">
      <c r="A93" s="34" t="s">
        <v>0</v>
      </c>
      <c r="B93" s="34" t="s">
        <v>1</v>
      </c>
      <c r="C93" s="34" t="s">
        <v>19</v>
      </c>
      <c r="D93" s="42" t="s">
        <v>2</v>
      </c>
      <c r="E93" s="9" t="s">
        <v>18</v>
      </c>
      <c r="F93" s="34" t="s">
        <v>3</v>
      </c>
      <c r="G93" s="43" t="s">
        <v>4</v>
      </c>
      <c r="H93" s="21" t="s">
        <v>5</v>
      </c>
      <c r="I93" s="45" t="s">
        <v>6</v>
      </c>
      <c r="J93" s="6" t="s">
        <v>17</v>
      </c>
      <c r="K93" s="46" t="s">
        <v>7</v>
      </c>
      <c r="L93" s="44" t="s">
        <v>8</v>
      </c>
      <c r="M93" s="44" t="s">
        <v>9</v>
      </c>
      <c r="N93" s="47" t="s">
        <v>10</v>
      </c>
    </row>
    <row r="94" spans="1:14" ht="202.5" customHeight="1" x14ac:dyDescent="0.2">
      <c r="A94" s="89">
        <v>1</v>
      </c>
      <c r="B94" s="90" t="s">
        <v>91</v>
      </c>
      <c r="C94" s="264" t="s">
        <v>102</v>
      </c>
      <c r="D94" s="74"/>
      <c r="E94" s="92"/>
      <c r="F94" s="93" t="s">
        <v>95</v>
      </c>
      <c r="G94" s="94">
        <v>50000</v>
      </c>
      <c r="H94" s="95"/>
      <c r="I94" s="67"/>
      <c r="J94" s="8">
        <f t="shared" ref="J94:J97" si="48">H94*I94+H94</f>
        <v>0</v>
      </c>
      <c r="K94" s="7">
        <f t="shared" ref="K94:K96" si="49">G94*H94</f>
        <v>0</v>
      </c>
      <c r="L94" s="8">
        <f t="shared" ref="L94:L96" si="50">M94-K94</f>
        <v>0</v>
      </c>
      <c r="M94" s="37">
        <f t="shared" ref="M94:M96" si="51">G94*J94</f>
        <v>0</v>
      </c>
      <c r="N94" s="53" t="s">
        <v>100</v>
      </c>
    </row>
    <row r="95" spans="1:14" ht="210" customHeight="1" x14ac:dyDescent="0.2">
      <c r="A95" s="89">
        <v>2</v>
      </c>
      <c r="B95" s="90" t="s">
        <v>92</v>
      </c>
      <c r="C95" s="264" t="s">
        <v>102</v>
      </c>
      <c r="D95" s="74"/>
      <c r="E95" s="92"/>
      <c r="F95" s="93" t="s">
        <v>95</v>
      </c>
      <c r="G95" s="94">
        <v>1000</v>
      </c>
      <c r="H95" s="95"/>
      <c r="I95" s="67"/>
      <c r="J95" s="8">
        <f t="shared" si="48"/>
        <v>0</v>
      </c>
      <c r="K95" s="7">
        <f t="shared" si="49"/>
        <v>0</v>
      </c>
      <c r="L95" s="8">
        <f t="shared" si="50"/>
        <v>0</v>
      </c>
      <c r="M95" s="37">
        <f t="shared" si="51"/>
        <v>0</v>
      </c>
      <c r="N95" s="53" t="s">
        <v>100</v>
      </c>
    </row>
    <row r="96" spans="1:14" ht="234.75" customHeight="1" x14ac:dyDescent="0.2">
      <c r="A96" s="89">
        <v>3</v>
      </c>
      <c r="B96" s="90" t="s">
        <v>93</v>
      </c>
      <c r="C96" s="264" t="s">
        <v>102</v>
      </c>
      <c r="D96" s="74"/>
      <c r="E96" s="92"/>
      <c r="F96" s="93" t="s">
        <v>95</v>
      </c>
      <c r="G96" s="94">
        <v>2500</v>
      </c>
      <c r="H96" s="95"/>
      <c r="I96" s="67"/>
      <c r="J96" s="8">
        <f t="shared" si="48"/>
        <v>0</v>
      </c>
      <c r="K96" s="7">
        <f t="shared" si="49"/>
        <v>0</v>
      </c>
      <c r="L96" s="8">
        <f t="shared" si="50"/>
        <v>0</v>
      </c>
      <c r="M96" s="37">
        <f t="shared" si="51"/>
        <v>0</v>
      </c>
      <c r="N96" s="53" t="s">
        <v>100</v>
      </c>
    </row>
    <row r="97" spans="1:14" ht="246.75" customHeight="1" x14ac:dyDescent="0.2">
      <c r="A97" s="89">
        <v>4</v>
      </c>
      <c r="B97" s="90" t="s">
        <v>94</v>
      </c>
      <c r="C97" s="264" t="s">
        <v>102</v>
      </c>
      <c r="D97" s="74"/>
      <c r="E97" s="92"/>
      <c r="F97" s="93" t="s">
        <v>95</v>
      </c>
      <c r="G97" s="94">
        <v>240</v>
      </c>
      <c r="H97" s="95"/>
      <c r="I97" s="67"/>
      <c r="J97" s="8">
        <f t="shared" si="48"/>
        <v>0</v>
      </c>
      <c r="K97" s="7">
        <f>G97*H97</f>
        <v>0</v>
      </c>
      <c r="L97" s="8">
        <f>M97-K97</f>
        <v>0</v>
      </c>
      <c r="M97" s="37">
        <f>G97*J97</f>
        <v>0</v>
      </c>
      <c r="N97" s="73" t="s">
        <v>99</v>
      </c>
    </row>
    <row r="98" spans="1:14" x14ac:dyDescent="0.2">
      <c r="A98" s="11"/>
      <c r="B98" s="17"/>
      <c r="C98" s="17"/>
      <c r="D98" s="11"/>
      <c r="E98" s="11"/>
      <c r="F98" s="11"/>
      <c r="G98" s="96"/>
      <c r="H98" s="97" t="s">
        <v>11</v>
      </c>
      <c r="I98" s="18"/>
      <c r="J98" s="30"/>
      <c r="K98" s="65">
        <f>SUM(K94:K97)</f>
        <v>0</v>
      </c>
      <c r="L98" s="66">
        <f>SUM(L94:L97)</f>
        <v>0</v>
      </c>
      <c r="M98" s="66">
        <f>SUM(M94:M97)</f>
        <v>0</v>
      </c>
      <c r="N98" s="53"/>
    </row>
    <row r="99" spans="1:14" x14ac:dyDescent="0.2">
      <c r="A99" s="260"/>
      <c r="B99" s="261" t="s">
        <v>96</v>
      </c>
      <c r="C99" s="17"/>
      <c r="D99" s="11"/>
      <c r="E99" s="11"/>
      <c r="F99" s="11"/>
      <c r="G99" s="96"/>
      <c r="H99" s="23"/>
      <c r="I99" s="18"/>
      <c r="J99" s="30"/>
      <c r="K99" s="69"/>
      <c r="L99" s="39"/>
      <c r="M99" s="39"/>
      <c r="N99" s="63"/>
    </row>
    <row r="100" spans="1:14" ht="24" x14ac:dyDescent="0.2">
      <c r="A100" s="262" t="s">
        <v>45</v>
      </c>
      <c r="B100" s="263" t="s">
        <v>97</v>
      </c>
      <c r="C100" s="17"/>
      <c r="D100" s="11"/>
      <c r="E100" s="11"/>
      <c r="F100" s="11"/>
      <c r="G100" s="96"/>
      <c r="H100" s="23"/>
      <c r="I100" s="18"/>
      <c r="J100" s="30"/>
      <c r="K100" s="69"/>
      <c r="L100" s="39"/>
      <c r="M100" s="39"/>
      <c r="N100" s="63"/>
    </row>
    <row r="101" spans="1:14" ht="36" x14ac:dyDescent="0.2">
      <c r="A101" s="262" t="s">
        <v>49</v>
      </c>
      <c r="B101" s="263" t="s">
        <v>98</v>
      </c>
      <c r="C101" s="17"/>
      <c r="D101" s="11"/>
      <c r="E101" s="11"/>
      <c r="F101" s="11"/>
      <c r="G101" s="96"/>
      <c r="H101" s="23"/>
      <c r="I101" s="18"/>
      <c r="J101" s="30"/>
      <c r="K101" s="69"/>
      <c r="L101" s="39"/>
      <c r="M101" s="39"/>
      <c r="N101" s="63"/>
    </row>
    <row r="102" spans="1:14" x14ac:dyDescent="0.2">
      <c r="A102" s="11"/>
      <c r="B102" s="17"/>
      <c r="C102" s="17"/>
      <c r="D102" s="11"/>
      <c r="E102" s="11"/>
      <c r="F102" s="11"/>
      <c r="G102" s="96"/>
      <c r="H102" s="23"/>
      <c r="I102" s="18"/>
      <c r="J102" s="30"/>
      <c r="K102" s="69"/>
      <c r="L102" s="39"/>
      <c r="M102" s="39"/>
      <c r="N102" s="63"/>
    </row>
    <row r="103" spans="1:14" x14ac:dyDescent="0.2">
      <c r="A103" s="19"/>
      <c r="B103" s="64" t="s">
        <v>103</v>
      </c>
      <c r="C103" s="64"/>
      <c r="D103" s="11"/>
      <c r="E103" s="11"/>
      <c r="F103" s="26"/>
      <c r="G103" s="27"/>
      <c r="H103" s="20"/>
      <c r="I103" s="18"/>
      <c r="J103" s="30"/>
      <c r="K103" s="24"/>
      <c r="L103" s="25"/>
      <c r="M103" s="39"/>
      <c r="N103" s="55"/>
    </row>
    <row r="104" spans="1:14" ht="36" x14ac:dyDescent="0.2">
      <c r="A104" s="34" t="s">
        <v>0</v>
      </c>
      <c r="B104" s="34" t="s">
        <v>1</v>
      </c>
      <c r="C104" s="34" t="s">
        <v>19</v>
      </c>
      <c r="D104" s="42" t="s">
        <v>2</v>
      </c>
      <c r="E104" s="9" t="s">
        <v>18</v>
      </c>
      <c r="F104" s="34" t="s">
        <v>3</v>
      </c>
      <c r="G104" s="43" t="s">
        <v>4</v>
      </c>
      <c r="H104" s="21" t="s">
        <v>5</v>
      </c>
      <c r="I104" s="45" t="s">
        <v>6</v>
      </c>
      <c r="J104" s="6" t="s">
        <v>17</v>
      </c>
      <c r="K104" s="46" t="s">
        <v>7</v>
      </c>
      <c r="L104" s="44" t="s">
        <v>8</v>
      </c>
      <c r="M104" s="44" t="s">
        <v>9</v>
      </c>
      <c r="N104" s="47" t="s">
        <v>10</v>
      </c>
    </row>
    <row r="105" spans="1:14" ht="60" x14ac:dyDescent="0.2">
      <c r="A105" s="51">
        <v>1</v>
      </c>
      <c r="B105" s="50" t="s">
        <v>104</v>
      </c>
      <c r="C105" s="50" t="s">
        <v>105</v>
      </c>
      <c r="D105" s="75"/>
      <c r="E105" s="72"/>
      <c r="F105" s="72" t="s">
        <v>12</v>
      </c>
      <c r="G105" s="48">
        <v>40</v>
      </c>
      <c r="H105" s="52"/>
      <c r="I105" s="67"/>
      <c r="J105" s="8">
        <f t="shared" ref="J105" si="52">H105*I105+H105</f>
        <v>0</v>
      </c>
      <c r="K105" s="7">
        <f t="shared" ref="K105" si="53">G105*H105</f>
        <v>0</v>
      </c>
      <c r="L105" s="8">
        <f t="shared" ref="L105" si="54">M105-K105</f>
        <v>0</v>
      </c>
      <c r="M105" s="37">
        <f t="shared" ref="M105" si="55">G105*J105</f>
        <v>0</v>
      </c>
      <c r="N105" s="73" t="s">
        <v>20</v>
      </c>
    </row>
    <row r="106" spans="1:14" x14ac:dyDescent="0.2">
      <c r="A106" s="5"/>
      <c r="B106" s="57"/>
      <c r="C106" s="57"/>
      <c r="D106" s="57"/>
      <c r="E106" s="57"/>
      <c r="F106" s="58"/>
      <c r="G106" s="59"/>
      <c r="H106" s="78" t="s">
        <v>11</v>
      </c>
      <c r="I106" s="68"/>
      <c r="J106" s="60"/>
      <c r="K106" s="65">
        <f>SUM(K105:K105)</f>
        <v>0</v>
      </c>
      <c r="L106" s="66">
        <f>SUM(L105:L105)</f>
        <v>0</v>
      </c>
      <c r="M106" s="66">
        <f>SUM(M105:M105)</f>
        <v>0</v>
      </c>
      <c r="N106" s="53"/>
    </row>
    <row r="107" spans="1:14" x14ac:dyDescent="0.2">
      <c r="A107" s="11"/>
      <c r="B107" s="17"/>
      <c r="C107" s="17"/>
      <c r="D107" s="11"/>
      <c r="E107" s="11"/>
      <c r="F107" s="11"/>
      <c r="G107" s="96"/>
      <c r="H107" s="23"/>
      <c r="I107" s="18"/>
      <c r="J107" s="30"/>
      <c r="K107" s="69"/>
      <c r="L107" s="39"/>
      <c r="M107" s="39"/>
      <c r="N107" s="63"/>
    </row>
    <row r="108" spans="1:14" x14ac:dyDescent="0.2">
      <c r="A108" s="19"/>
      <c r="B108" s="64" t="s">
        <v>107</v>
      </c>
      <c r="C108" s="64"/>
      <c r="D108" s="11"/>
      <c r="E108" s="11"/>
      <c r="F108" s="26"/>
      <c r="G108" s="27"/>
      <c r="H108" s="20"/>
      <c r="I108" s="18"/>
      <c r="J108" s="30"/>
      <c r="K108" s="24"/>
      <c r="L108" s="25"/>
      <c r="M108" s="39"/>
      <c r="N108" s="55"/>
    </row>
    <row r="109" spans="1:14" ht="36" x14ac:dyDescent="0.2">
      <c r="A109" s="34" t="s">
        <v>0</v>
      </c>
      <c r="B109" s="34" t="s">
        <v>1</v>
      </c>
      <c r="C109" s="34" t="s">
        <v>19</v>
      </c>
      <c r="D109" s="42" t="s">
        <v>2</v>
      </c>
      <c r="E109" s="9" t="s">
        <v>18</v>
      </c>
      <c r="F109" s="34" t="s">
        <v>3</v>
      </c>
      <c r="G109" s="43" t="s">
        <v>4</v>
      </c>
      <c r="H109" s="21" t="s">
        <v>5</v>
      </c>
      <c r="I109" s="45" t="s">
        <v>6</v>
      </c>
      <c r="J109" s="6" t="s">
        <v>17</v>
      </c>
      <c r="K109" s="46" t="s">
        <v>7</v>
      </c>
      <c r="L109" s="44" t="s">
        <v>8</v>
      </c>
      <c r="M109" s="44" t="s">
        <v>9</v>
      </c>
      <c r="N109" s="47" t="s">
        <v>10</v>
      </c>
    </row>
    <row r="110" spans="1:14" ht="48" x14ac:dyDescent="0.2">
      <c r="A110" s="51">
        <v>1</v>
      </c>
      <c r="B110" s="50" t="s">
        <v>106</v>
      </c>
      <c r="C110" s="50" t="s">
        <v>105</v>
      </c>
      <c r="D110" s="75"/>
      <c r="E110" s="72"/>
      <c r="F110" s="72" t="s">
        <v>12</v>
      </c>
      <c r="G110" s="48">
        <v>40</v>
      </c>
      <c r="H110" s="52"/>
      <c r="I110" s="67"/>
      <c r="J110" s="8">
        <f t="shared" ref="J110" si="56">H110*I110+H110</f>
        <v>0</v>
      </c>
      <c r="K110" s="7">
        <f t="shared" ref="K110" si="57">G110*H110</f>
        <v>0</v>
      </c>
      <c r="L110" s="8">
        <f t="shared" ref="L110" si="58">M110-K110</f>
        <v>0</v>
      </c>
      <c r="M110" s="37">
        <f t="shared" ref="M110" si="59">G110*J110</f>
        <v>0</v>
      </c>
      <c r="N110" s="73" t="s">
        <v>20</v>
      </c>
    </row>
    <row r="111" spans="1:14" x14ac:dyDescent="0.2">
      <c r="A111" s="5"/>
      <c r="B111" s="57"/>
      <c r="C111" s="57"/>
      <c r="D111" s="57"/>
      <c r="E111" s="57"/>
      <c r="F111" s="58"/>
      <c r="G111" s="59"/>
      <c r="H111" s="78" t="s">
        <v>11</v>
      </c>
      <c r="I111" s="68"/>
      <c r="J111" s="60"/>
      <c r="K111" s="65">
        <f>SUM(K110:K110)</f>
        <v>0</v>
      </c>
      <c r="L111" s="66">
        <f>SUM(L110:L110)</f>
        <v>0</v>
      </c>
      <c r="M111" s="66">
        <f>SUM(M110:M110)</f>
        <v>0</v>
      </c>
      <c r="N111" s="53"/>
    </row>
    <row r="112" spans="1:14" x14ac:dyDescent="0.2">
      <c r="A112" s="11"/>
      <c r="B112" s="17"/>
      <c r="C112" s="17"/>
      <c r="D112" s="11"/>
      <c r="E112" s="11"/>
      <c r="F112" s="11"/>
      <c r="G112" s="96"/>
      <c r="H112" s="23"/>
      <c r="I112" s="18"/>
      <c r="J112" s="30"/>
      <c r="K112" s="69"/>
      <c r="L112" s="39"/>
      <c r="M112" s="39"/>
      <c r="N112" s="63"/>
    </row>
    <row r="113" spans="1:14" x14ac:dyDescent="0.2">
      <c r="A113" s="19"/>
      <c r="B113" s="64" t="s">
        <v>109</v>
      </c>
      <c r="C113" s="64"/>
      <c r="D113" s="11"/>
      <c r="E113" s="11"/>
      <c r="F113" s="26"/>
      <c r="G113" s="27"/>
      <c r="H113" s="20"/>
      <c r="I113" s="18"/>
      <c r="J113" s="30"/>
      <c r="K113" s="24"/>
      <c r="L113" s="25"/>
      <c r="M113" s="39"/>
      <c r="N113" s="55"/>
    </row>
    <row r="114" spans="1:14" ht="36" x14ac:dyDescent="0.2">
      <c r="A114" s="34" t="s">
        <v>0</v>
      </c>
      <c r="B114" s="34" t="s">
        <v>1</v>
      </c>
      <c r="C114" s="34" t="s">
        <v>19</v>
      </c>
      <c r="D114" s="42" t="s">
        <v>2</v>
      </c>
      <c r="E114" s="9" t="s">
        <v>18</v>
      </c>
      <c r="F114" s="34" t="s">
        <v>3</v>
      </c>
      <c r="G114" s="43" t="s">
        <v>4</v>
      </c>
      <c r="H114" s="21" t="s">
        <v>5</v>
      </c>
      <c r="I114" s="45" t="s">
        <v>6</v>
      </c>
      <c r="J114" s="6" t="s">
        <v>17</v>
      </c>
      <c r="K114" s="46" t="s">
        <v>7</v>
      </c>
      <c r="L114" s="44" t="s">
        <v>8</v>
      </c>
      <c r="M114" s="44" t="s">
        <v>9</v>
      </c>
      <c r="N114" s="47" t="s">
        <v>10</v>
      </c>
    </row>
    <row r="115" spans="1:14" ht="37.5" customHeight="1" x14ac:dyDescent="0.2">
      <c r="A115" s="51">
        <v>1</v>
      </c>
      <c r="B115" s="50" t="s">
        <v>108</v>
      </c>
      <c r="C115" s="50" t="s">
        <v>105</v>
      </c>
      <c r="D115" s="75"/>
      <c r="E115" s="72"/>
      <c r="F115" s="72" t="s">
        <v>12</v>
      </c>
      <c r="G115" s="48">
        <v>20</v>
      </c>
      <c r="H115" s="52"/>
      <c r="I115" s="67"/>
      <c r="J115" s="8">
        <f t="shared" ref="J115" si="60">H115*I115+H115</f>
        <v>0</v>
      </c>
      <c r="K115" s="7">
        <f t="shared" ref="K115" si="61">G115*H115</f>
        <v>0</v>
      </c>
      <c r="L115" s="8">
        <f t="shared" ref="L115" si="62">M115-K115</f>
        <v>0</v>
      </c>
      <c r="M115" s="37">
        <f t="shared" ref="M115" si="63">G115*J115</f>
        <v>0</v>
      </c>
      <c r="N115" s="73" t="s">
        <v>20</v>
      </c>
    </row>
    <row r="116" spans="1:14" x14ac:dyDescent="0.2">
      <c r="A116" s="5"/>
      <c r="B116" s="57"/>
      <c r="C116" s="57"/>
      <c r="D116" s="57"/>
      <c r="E116" s="57"/>
      <c r="F116" s="58"/>
      <c r="G116" s="59"/>
      <c r="H116" s="78" t="s">
        <v>11</v>
      </c>
      <c r="I116" s="68"/>
      <c r="J116" s="60"/>
      <c r="K116" s="65">
        <f>SUM(K115:K115)</f>
        <v>0</v>
      </c>
      <c r="L116" s="66">
        <f>SUM(L115:L115)</f>
        <v>0</v>
      </c>
      <c r="M116" s="66">
        <f>SUM(M115:M115)</f>
        <v>0</v>
      </c>
      <c r="N116" s="53"/>
    </row>
    <row r="117" spans="1:14" x14ac:dyDescent="0.2">
      <c r="A117" s="5"/>
      <c r="B117" s="57"/>
      <c r="C117" s="57"/>
      <c r="D117" s="57"/>
      <c r="E117" s="57"/>
      <c r="F117" s="58"/>
      <c r="G117" s="59"/>
      <c r="H117" s="23"/>
      <c r="I117" s="49"/>
      <c r="J117" s="49"/>
      <c r="K117" s="69"/>
      <c r="L117" s="39"/>
      <c r="M117" s="39"/>
      <c r="N117" s="63"/>
    </row>
    <row r="118" spans="1:14" x14ac:dyDescent="0.2">
      <c r="A118" s="206"/>
      <c r="B118" s="207" t="s">
        <v>110</v>
      </c>
      <c r="C118" s="207"/>
      <c r="D118" s="208"/>
      <c r="E118" s="208"/>
      <c r="F118" s="209"/>
      <c r="G118" s="210"/>
      <c r="H118" s="211"/>
      <c r="I118" s="212"/>
      <c r="J118" s="212"/>
      <c r="K118" s="213"/>
      <c r="L118" s="214"/>
      <c r="M118" s="215"/>
      <c r="N118" s="216"/>
    </row>
    <row r="119" spans="1:14" ht="36" x14ac:dyDescent="0.2">
      <c r="A119" s="34" t="s">
        <v>0</v>
      </c>
      <c r="B119" s="34" t="s">
        <v>1</v>
      </c>
      <c r="C119" s="34" t="s">
        <v>19</v>
      </c>
      <c r="D119" s="42" t="s">
        <v>2</v>
      </c>
      <c r="E119" s="9" t="s">
        <v>18</v>
      </c>
      <c r="F119" s="34" t="s">
        <v>3</v>
      </c>
      <c r="G119" s="43" t="s">
        <v>4</v>
      </c>
      <c r="H119" s="21" t="s">
        <v>5</v>
      </c>
      <c r="I119" s="45" t="s">
        <v>6</v>
      </c>
      <c r="J119" s="6" t="s">
        <v>17</v>
      </c>
      <c r="K119" s="46" t="s">
        <v>7</v>
      </c>
      <c r="L119" s="44" t="s">
        <v>8</v>
      </c>
      <c r="M119" s="44" t="s">
        <v>9</v>
      </c>
      <c r="N119" s="47" t="s">
        <v>10</v>
      </c>
    </row>
    <row r="120" spans="1:14" ht="24" x14ac:dyDescent="0.2">
      <c r="A120" s="217" t="s">
        <v>45</v>
      </c>
      <c r="B120" s="218" t="s">
        <v>111</v>
      </c>
      <c r="C120" s="50" t="s">
        <v>105</v>
      </c>
      <c r="D120" s="220"/>
      <c r="E120" s="221"/>
      <c r="F120" s="217" t="s">
        <v>28</v>
      </c>
      <c r="G120" s="222">
        <v>15</v>
      </c>
      <c r="H120" s="223"/>
      <c r="I120" s="224"/>
      <c r="J120" s="8">
        <f t="shared" ref="J120:J121" si="64">H120*I120+H120</f>
        <v>0</v>
      </c>
      <c r="K120" s="7">
        <f t="shared" ref="K120:K121" si="65">G120*H120</f>
        <v>0</v>
      </c>
      <c r="L120" s="8">
        <f t="shared" ref="L120:L121" si="66">M120-K120</f>
        <v>0</v>
      </c>
      <c r="M120" s="37">
        <f t="shared" ref="M120:M121" si="67">G120*J120</f>
        <v>0</v>
      </c>
      <c r="N120" s="72" t="s">
        <v>20</v>
      </c>
    </row>
    <row r="121" spans="1:14" ht="36" x14ac:dyDescent="0.2">
      <c r="A121" s="225" t="s">
        <v>49</v>
      </c>
      <c r="B121" s="226" t="s">
        <v>112</v>
      </c>
      <c r="C121" s="50" t="s">
        <v>105</v>
      </c>
      <c r="D121" s="227"/>
      <c r="E121" s="228"/>
      <c r="F121" s="225" t="s">
        <v>28</v>
      </c>
      <c r="G121" s="229">
        <v>15</v>
      </c>
      <c r="H121" s="230"/>
      <c r="I121" s="231"/>
      <c r="J121" s="8">
        <f t="shared" si="64"/>
        <v>0</v>
      </c>
      <c r="K121" s="7">
        <f t="shared" si="65"/>
        <v>0</v>
      </c>
      <c r="L121" s="8">
        <f t="shared" si="66"/>
        <v>0</v>
      </c>
      <c r="M121" s="37">
        <f t="shared" si="67"/>
        <v>0</v>
      </c>
      <c r="N121" s="72" t="s">
        <v>20</v>
      </c>
    </row>
    <row r="122" spans="1:14" x14ac:dyDescent="0.2">
      <c r="A122" s="206"/>
      <c r="B122" s="57"/>
      <c r="C122" s="57"/>
      <c r="D122" s="232"/>
      <c r="E122" s="232"/>
      <c r="F122" s="233"/>
      <c r="G122" s="234"/>
      <c r="H122" s="97" t="s">
        <v>11</v>
      </c>
      <c r="I122" s="235"/>
      <c r="J122" s="235"/>
      <c r="K122" s="236">
        <f>SUM(K120:K121)</f>
        <v>0</v>
      </c>
      <c r="L122" s="237">
        <f>SUM(L120:L121)</f>
        <v>0</v>
      </c>
      <c r="M122" s="237">
        <f>SUM(M120:M121)</f>
        <v>0</v>
      </c>
      <c r="N122" s="72"/>
    </row>
    <row r="123" spans="1:14" x14ac:dyDescent="0.2">
      <c r="A123" s="19"/>
      <c r="B123" s="64" t="s">
        <v>114</v>
      </c>
      <c r="C123" s="64"/>
      <c r="D123" s="11"/>
      <c r="E123" s="11"/>
      <c r="F123" s="26"/>
      <c r="G123" s="27"/>
      <c r="H123" s="20"/>
      <c r="I123" s="18"/>
      <c r="J123" s="30"/>
      <c r="K123" s="24"/>
      <c r="L123" s="25"/>
      <c r="M123" s="39"/>
      <c r="N123" s="55"/>
    </row>
    <row r="124" spans="1:14" ht="36" x14ac:dyDescent="0.2">
      <c r="A124" s="34" t="s">
        <v>0</v>
      </c>
      <c r="B124" s="34" t="s">
        <v>1</v>
      </c>
      <c r="C124" s="34" t="s">
        <v>19</v>
      </c>
      <c r="D124" s="42" t="s">
        <v>2</v>
      </c>
      <c r="E124" s="9" t="s">
        <v>18</v>
      </c>
      <c r="F124" s="34" t="s">
        <v>3</v>
      </c>
      <c r="G124" s="43" t="s">
        <v>4</v>
      </c>
      <c r="H124" s="21" t="s">
        <v>5</v>
      </c>
      <c r="I124" s="45" t="s">
        <v>6</v>
      </c>
      <c r="J124" s="6" t="s">
        <v>17</v>
      </c>
      <c r="K124" s="46" t="s">
        <v>7</v>
      </c>
      <c r="L124" s="44" t="s">
        <v>8</v>
      </c>
      <c r="M124" s="44" t="s">
        <v>9</v>
      </c>
      <c r="N124" s="47" t="s">
        <v>10</v>
      </c>
    </row>
    <row r="125" spans="1:14" ht="59.25" customHeight="1" x14ac:dyDescent="0.2">
      <c r="A125" s="51">
        <v>1</v>
      </c>
      <c r="B125" s="50" t="s">
        <v>115</v>
      </c>
      <c r="C125" s="50" t="s">
        <v>116</v>
      </c>
      <c r="D125" s="75"/>
      <c r="E125" s="72"/>
      <c r="F125" s="72" t="s">
        <v>12</v>
      </c>
      <c r="G125" s="48">
        <v>6000</v>
      </c>
      <c r="H125" s="52"/>
      <c r="I125" s="67"/>
      <c r="J125" s="8">
        <f t="shared" ref="J125" si="68">H125*I125+H125</f>
        <v>0</v>
      </c>
      <c r="K125" s="7">
        <f t="shared" ref="K125" si="69">G125*H125</f>
        <v>0</v>
      </c>
      <c r="L125" s="8">
        <f t="shared" ref="L125" si="70">M125-K125</f>
        <v>0</v>
      </c>
      <c r="M125" s="37">
        <f t="shared" ref="M125" si="71">G125*J125</f>
        <v>0</v>
      </c>
      <c r="N125" s="73" t="s">
        <v>20</v>
      </c>
    </row>
    <row r="126" spans="1:14" x14ac:dyDescent="0.2">
      <c r="A126" s="5"/>
      <c r="B126" s="57"/>
      <c r="C126" s="57"/>
      <c r="D126" s="57"/>
      <c r="E126" s="57"/>
      <c r="F126" s="58"/>
      <c r="G126" s="59"/>
      <c r="H126" s="78" t="s">
        <v>11</v>
      </c>
      <c r="I126" s="68"/>
      <c r="J126" s="60"/>
      <c r="K126" s="65">
        <f>SUM(K125:K125)</f>
        <v>0</v>
      </c>
      <c r="L126" s="66">
        <f>SUM(L125:L125)</f>
        <v>0</v>
      </c>
      <c r="M126" s="66">
        <f>SUM(M125:M125)</f>
        <v>0</v>
      </c>
      <c r="N126" s="53"/>
    </row>
    <row r="127" spans="1:14" x14ac:dyDescent="0.2">
      <c r="A127" s="5"/>
      <c r="B127" s="22" t="s">
        <v>13</v>
      </c>
      <c r="C127" s="57"/>
      <c r="D127" s="57" t="s">
        <v>24</v>
      </c>
      <c r="E127" s="57"/>
      <c r="F127" s="58"/>
      <c r="G127" s="59"/>
      <c r="H127" s="28"/>
      <c r="I127" s="49"/>
      <c r="J127" s="49"/>
      <c r="K127" s="61"/>
      <c r="L127" s="62"/>
      <c r="M127" s="39"/>
      <c r="N127" s="63"/>
    </row>
    <row r="128" spans="1:14" ht="48" x14ac:dyDescent="0.2">
      <c r="A128" s="12"/>
      <c r="B128" s="36" t="s">
        <v>15</v>
      </c>
      <c r="C128" s="17"/>
      <c r="D128" s="12"/>
      <c r="E128" s="12"/>
      <c r="F128" s="12"/>
      <c r="G128" s="13"/>
      <c r="H128" s="80" t="s">
        <v>14</v>
      </c>
      <c r="I128" s="14"/>
      <c r="J128" s="29"/>
      <c r="K128" s="31">
        <f>K126+K122+K116+K111+K106+K98+K90+K84+K78+K73+K68+K63+K57+K51+K46+K36+K30+K22+K17+K10</f>
        <v>0</v>
      </c>
      <c r="L128" s="32">
        <f>M128-K128</f>
        <v>0</v>
      </c>
      <c r="M128" s="40">
        <f>M126+M122+M116+M111+M106+M98+M90+M84+M78+M73+M68+M63+M57+M51+M46+M36+M30+M22+M17+M10</f>
        <v>0</v>
      </c>
      <c r="N128" s="55"/>
    </row>
    <row r="129" spans="2:14" x14ac:dyDescent="0.2">
      <c r="B129" s="22"/>
      <c r="C129" s="22"/>
      <c r="H129" s="33"/>
      <c r="I129" s="16"/>
      <c r="J129" s="15"/>
      <c r="K129" s="15"/>
      <c r="L129" s="15"/>
      <c r="M129" s="41"/>
    </row>
    <row r="130" spans="2:14" x14ac:dyDescent="0.2">
      <c r="B130" s="36"/>
      <c r="C130" s="36"/>
      <c r="H130" s="33" t="s">
        <v>16</v>
      </c>
      <c r="I130" s="16"/>
      <c r="J130" s="15"/>
      <c r="K130" s="15">
        <f>K128/4.3117</f>
        <v>0</v>
      </c>
      <c r="L130" s="3"/>
    </row>
    <row r="131" spans="2:14" x14ac:dyDescent="0.2">
      <c r="H131" s="33"/>
      <c r="I131" s="16"/>
      <c r="J131" s="15"/>
      <c r="K131" s="15"/>
      <c r="L131" s="3"/>
    </row>
    <row r="132" spans="2:14" x14ac:dyDescent="0.2">
      <c r="H132" s="33"/>
      <c r="K132" s="3"/>
      <c r="L132" s="3"/>
    </row>
    <row r="133" spans="2:14" x14ac:dyDescent="0.2">
      <c r="G133" s="1"/>
      <c r="H133" s="77"/>
      <c r="J133" s="1"/>
      <c r="K133" s="1"/>
      <c r="L133" s="1"/>
      <c r="N133" s="56"/>
    </row>
    <row r="134" spans="2:14" x14ac:dyDescent="0.2">
      <c r="G134" s="1"/>
      <c r="H134" s="77"/>
      <c r="J134" s="1"/>
      <c r="K134" s="1"/>
      <c r="L134" s="1"/>
      <c r="N134" s="56"/>
    </row>
    <row r="135" spans="2:14" x14ac:dyDescent="0.2">
      <c r="G135" s="1"/>
      <c r="H135" s="77"/>
      <c r="J135" s="1"/>
      <c r="K135" s="1"/>
      <c r="L135" s="1"/>
      <c r="N135" s="56"/>
    </row>
    <row r="136" spans="2:14" x14ac:dyDescent="0.2">
      <c r="G136" s="1"/>
      <c r="H136" s="77"/>
      <c r="J136" s="1"/>
      <c r="K136" s="1"/>
      <c r="L136" s="1"/>
      <c r="N136" s="56"/>
    </row>
  </sheetData>
  <mergeCells count="1">
    <mergeCell ref="C40:C41"/>
  </mergeCells>
  <pageMargins left="0.44" right="0.43" top="0.39370078740157483" bottom="0.39370078740157483" header="0" footer="0.51181102362204722"/>
  <pageSetup paperSize="9" scale="59" orientation="landscape" r:id="rId1"/>
  <headerFooter alignWithMargins="0">
    <oddHeader>&amp;C&amp;P</oddHeader>
  </headerFooter>
  <rowBreaks count="4" manualBreakCount="4">
    <brk id="22" max="13" man="1"/>
    <brk id="37" max="13" man="1"/>
    <brk id="64" max="13" man="1"/>
    <brk id="9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2019-04-09T06:14:33Z</cp:lastPrinted>
  <dcterms:created xsi:type="dcterms:W3CDTF">2014-01-27T14:03:12Z</dcterms:created>
  <dcterms:modified xsi:type="dcterms:W3CDTF">2019-04-24T09:49:53Z</dcterms:modified>
</cp:coreProperties>
</file>