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Arkusz1!$I$1:$I$251</definedName>
    <definedName name="_xlnm.Print_Area" localSheetId="0">Arkusz1!$A$1:$N$244</definedName>
  </definedNames>
  <calcPr calcId="145621"/>
</workbook>
</file>

<file path=xl/calcChain.xml><?xml version="1.0" encoding="utf-8"?>
<calcChain xmlns="http://schemas.openxmlformats.org/spreadsheetml/2006/main">
  <c r="K237" i="1" l="1"/>
  <c r="M237" i="1"/>
  <c r="L237" i="1" s="1"/>
  <c r="K236" i="1"/>
  <c r="M236" i="1"/>
  <c r="L236" i="1" s="1"/>
  <c r="K235" i="1"/>
  <c r="M235" i="1"/>
  <c r="L235" i="1" s="1"/>
  <c r="K234" i="1"/>
  <c r="M234" i="1"/>
  <c r="L234" i="1" s="1"/>
  <c r="K233" i="1"/>
  <c r="M233" i="1"/>
  <c r="L233" i="1" s="1"/>
  <c r="K232" i="1"/>
  <c r="M232" i="1"/>
  <c r="L232" i="1" s="1"/>
  <c r="K231" i="1"/>
  <c r="M231" i="1"/>
  <c r="L231" i="1" s="1"/>
  <c r="K230" i="1"/>
  <c r="M230" i="1"/>
  <c r="L230" i="1" s="1"/>
  <c r="K229" i="1"/>
  <c r="M229" i="1"/>
  <c r="L229" i="1" s="1"/>
  <c r="K228" i="1"/>
  <c r="M228" i="1"/>
  <c r="L228" i="1" s="1"/>
  <c r="K227" i="1"/>
  <c r="M227" i="1"/>
  <c r="L227" i="1" s="1"/>
  <c r="K226" i="1"/>
  <c r="M226" i="1"/>
  <c r="L226" i="1" s="1"/>
  <c r="K225" i="1"/>
  <c r="M225" i="1"/>
  <c r="L225" i="1" s="1"/>
  <c r="K224" i="1"/>
  <c r="K238" i="1" s="1"/>
  <c r="K242" i="1" s="1"/>
  <c r="K244" i="1" s="1"/>
  <c r="M224" i="1"/>
  <c r="M238" i="1" l="1"/>
  <c r="M242" i="1" s="1"/>
  <c r="L242" i="1" s="1"/>
  <c r="L224" i="1"/>
  <c r="L238" i="1" s="1"/>
  <c r="K220" i="1" l="1"/>
  <c r="M220" i="1" l="1"/>
  <c r="L220" i="1" l="1"/>
  <c r="M67" i="1"/>
  <c r="K119" i="1" l="1"/>
  <c r="K127" i="1"/>
  <c r="K108" i="1"/>
  <c r="M119" i="1"/>
  <c r="K44" i="1"/>
  <c r="M44" i="1" s="1"/>
  <c r="L44" i="1" s="1"/>
  <c r="M127" i="1"/>
  <c r="M108" i="1"/>
  <c r="K67" i="1"/>
  <c r="K15" i="1"/>
  <c r="M15" i="1"/>
  <c r="L127" i="1" l="1"/>
  <c r="L119" i="1"/>
  <c r="L108" i="1"/>
  <c r="L67" i="1"/>
  <c r="L15" i="1"/>
  <c r="K23" i="1" l="1"/>
  <c r="M23" i="1"/>
  <c r="M10" i="1"/>
  <c r="K145" i="1" l="1"/>
  <c r="K152" i="1"/>
  <c r="K160" i="1"/>
  <c r="K167" i="1"/>
  <c r="K175" i="1"/>
  <c r="K189" i="1"/>
  <c r="K206" i="1"/>
  <c r="M145" i="1"/>
  <c r="K183" i="1"/>
  <c r="L23" i="1"/>
  <c r="K199" i="1"/>
  <c r="M189" i="1"/>
  <c r="M167" i="1"/>
  <c r="M160" i="1"/>
  <c r="M152" i="1"/>
  <c r="M183" i="1"/>
  <c r="M206" i="1"/>
  <c r="M175" i="1"/>
  <c r="M199" i="1"/>
  <c r="L145" i="1" l="1"/>
  <c r="L199" i="1"/>
  <c r="L167" i="1"/>
  <c r="L206" i="1"/>
  <c r="L189" i="1"/>
  <c r="L160" i="1"/>
  <c r="L152" i="1"/>
  <c r="L183" i="1"/>
  <c r="L175" i="1"/>
  <c r="K139" i="1" l="1"/>
  <c r="K132" i="1"/>
  <c r="M139" i="1" l="1"/>
  <c r="M132" i="1"/>
  <c r="L132" i="1" s="1"/>
  <c r="K95" i="1"/>
  <c r="M95" i="1"/>
  <c r="L95" i="1"/>
  <c r="K55" i="1"/>
  <c r="M55" i="1" s="1"/>
  <c r="L55" i="1" s="1"/>
  <c r="L139" i="1" l="1"/>
  <c r="K10" i="1"/>
  <c r="M30" i="1" l="1"/>
  <c r="K30" i="1"/>
  <c r="L30" i="1"/>
  <c r="L10" i="1" l="1"/>
</calcChain>
</file>

<file path=xl/sharedStrings.xml><?xml version="1.0" encoding="utf-8"?>
<sst xmlns="http://schemas.openxmlformats.org/spreadsheetml/2006/main" count="818" uniqueCount="232">
  <si>
    <t>Lp.</t>
  </si>
  <si>
    <t>VAT %</t>
  </si>
  <si>
    <t>Wartość netto</t>
  </si>
  <si>
    <t>Wartość VAT</t>
  </si>
  <si>
    <t>Wartość brutto</t>
  </si>
  <si>
    <t>RAZEM</t>
  </si>
  <si>
    <t>Jm</t>
  </si>
  <si>
    <t>szt.</t>
  </si>
  <si>
    <t>Ilość</t>
  </si>
  <si>
    <t>Cena jednostkowa netto</t>
  </si>
  <si>
    <t>Cena jednostkowa brutto</t>
  </si>
  <si>
    <t>Opis towaru</t>
  </si>
  <si>
    <t>Nazwa handlowa towaru  (ew. kod towaru) jak na fakturze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</si>
  <si>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</si>
  <si>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</si>
  <si>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</si>
  <si>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</si>
  <si>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</si>
  <si>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</si>
  <si>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</si>
  <si>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</si>
  <si>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</si>
  <si>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</si>
  <si>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szt</t>
  </si>
  <si>
    <t>Pakiet nr 7</t>
  </si>
  <si>
    <t>Siatka  do zaopatrywania przepuklin pępkowych, polipropylenowa, monofilamentna z kieszeniami ułatwiającymi pozycjonowanie i mocowanie . W rozmiarze circle 6,4 cm oraz circle 8cm, zamawiający każdorazowo określi rozmiar siatki.</t>
  </si>
  <si>
    <t>Siatka polipropylenowa monofilamenta , makroporowa 15 x15 cm, pakowana po 3 szt.</t>
  </si>
  <si>
    <t>Siatka polipropylenowa monofilamenta lekka, makroporowa z możliwością docinania, waga 44 mg/m² w rozmiarze15 x15 cm, pakowana po 3 szt.</t>
  </si>
  <si>
    <t>Siatka polipropylenowa monofilamenta lekka  z możliwością docinania, waga 44 mg/m²makroporowa 7,5 x15 cm, pakowane po 3 szt.</t>
  </si>
  <si>
    <t>Siatka polipropylenowa monofilamenta ciężka, makroporowa 25 x 35,5 cm.</t>
  </si>
  <si>
    <t>Kieszeń na płyny, jałowa z kształtką,1-komorowa wykonana z mocnej folii,roz.40x30cm</t>
  </si>
  <si>
    <t>Elektroda neutralna jednorazowa dzielona</t>
  </si>
  <si>
    <t>Kabel monopolarnyVIO, ICC, ACC do intrumentów laparoskopowych do cięcia i koagulacji</t>
  </si>
  <si>
    <t>Uchwyt elektrod monopolarnych z 2 przyciskami, VIO, ICC, ACC STANDARD, z kablem przyłączeniowym dł. 4m</t>
  </si>
  <si>
    <t>Elektroda nożowa, prosta 3,4 x 24 mm wielorazowa</t>
  </si>
  <si>
    <t>Elektroda nożowa, prosta 0,4 x 10 mm, dł. 100 mm, do głębokich jam ciała</t>
  </si>
  <si>
    <t xml:space="preserve">Kleszczyki laparoskopowe BiClamp Laparoskopowe, typu Maryland, okładki radełkowane, płaszcz o średnicy 5mm, długość 340mm, kompatybilne z diatermią VAIO 300 D
</t>
  </si>
  <si>
    <t xml:space="preserve">Nożyki bipolarne laparoskopowe, końcówki Micro średnica 5 mm, długość 350 mm
</t>
  </si>
  <si>
    <t>Elektroda haczykowata laparoskopowa, okrągła, monopolarna, płaszcz izolowany Ø 5mm, dł. 320 mm, pokryta powloką nieprzywierającą</t>
  </si>
  <si>
    <t>Elektroda pętlowa, prosta Ø 10mm, wolfranowa dł. 130 mm - 135 mm</t>
  </si>
  <si>
    <t>Elektroda pętlowa, prosta Ø 15mm, wolfranowa dł. 130mm - 135mm</t>
  </si>
  <si>
    <t>Elektroda pętlowa, prosta Ø 20mm, wolfranowa dł. do 140mm</t>
  </si>
  <si>
    <t>Elektroda neutralna niedzielona wielorazowa silkonowa do diatermii</t>
  </si>
  <si>
    <t>Elektroda kulkowa, prosta ø4 mm, dł do 40mm</t>
  </si>
  <si>
    <t>Pinceta bipolarna, prosta,tip 1mm dł. 19 cm</t>
  </si>
  <si>
    <t>Kabel do instr. bipolarnych, dł. 5 m</t>
  </si>
  <si>
    <t>11.</t>
  </si>
  <si>
    <t>12.</t>
  </si>
  <si>
    <t>13.</t>
  </si>
  <si>
    <t>14.</t>
  </si>
  <si>
    <t>15.</t>
  </si>
  <si>
    <t>16.</t>
  </si>
  <si>
    <t>17.</t>
  </si>
  <si>
    <t>Pakiet nr 15</t>
  </si>
  <si>
    <t>Pakiet nr 16</t>
  </si>
  <si>
    <t>Pakiet nr 17</t>
  </si>
  <si>
    <t>Pakiet nr 18</t>
  </si>
  <si>
    <t xml:space="preserve">Klem BiClamp 150 zakrzywiony 23° , okładki gładkie dł. 150 mm z kable3m przyłączeniowym dł 4 mb. I wtyczką MF z powłoką ceramiczną </t>
  </si>
  <si>
    <t>Pakiet nr 19</t>
  </si>
  <si>
    <t>Zestaw do szynowania moczowodów typ D-J niesterowalny soft. W skład zestawu wchodzą: cewnik otwarty od strony pęcherza  CH 4,7; atraumatyczna pętla pęcherzowa, drenaż max. 6 miesięcy, wykonany z poliuretanu alifatycznego, widoczny w promieniach RTG. długość 28cm, popychacz dł. 70cm, prowadnik powleczony teflonem dł. 120-125cm, zacisk</t>
  </si>
  <si>
    <t>Pakiet nr 20</t>
  </si>
  <si>
    <t>Wielkość opakowania handlowego</t>
  </si>
  <si>
    <t>Pakiet nr 21</t>
  </si>
  <si>
    <t xml:space="preserve">Czyścik do elektrod </t>
  </si>
  <si>
    <t>18.</t>
  </si>
  <si>
    <t>19.</t>
  </si>
  <si>
    <t>20.</t>
  </si>
  <si>
    <t>Pakiet nr 22</t>
  </si>
  <si>
    <t>Podsumowanie</t>
  </si>
  <si>
    <t>Jakość</t>
  </si>
  <si>
    <t>rozmiar części przylepnej 56x60cm - 30pkt. rozmiar 60x64cm - 0 pkt.</t>
  </si>
  <si>
    <t>Siatka polipropylenowa monofilamenta ciężka, makroporowa rozmiar 7,5 x15 cm lub 8x12 cm, pakowane po 3 szt.</t>
  </si>
  <si>
    <t>rozmiar 7,5 x 15 cm - 30 pkt. rozmiar 8x12cm - 0 pkt.</t>
  </si>
  <si>
    <t>Kabel przyłaczeniowy do elektrody neutralnej dzielonej i nie dzielonej VIO, ICCE dł . W zakresie 3,5m do 4,0 m</t>
  </si>
  <si>
    <t>dłygość kabla 4,0m - 30 pkt. długość poniżej 4,0m - 0 pkt.</t>
  </si>
  <si>
    <t>długość 130mm - 30 pkt. długośc powyżej 130mm - 0 pkt.</t>
  </si>
  <si>
    <t xml:space="preserve">Igły wielorazowego użytku ze stali chirurgicznej, spiralne (lewa+prawa), </t>
  </si>
  <si>
    <t xml:space="preserve">Taśma do leczenia wysiłkowego nietrzymania moczu u kobiet
Parametry zestawu: materiał polipropylen monofilament, plastikowa osłonka na tasmie- wymóg zapewniwnia sterylności, brak osłonki w środku na odcinku min 1,5 cm; gramatura 48g/m2, </t>
  </si>
  <si>
    <t>Siatka kompozytowa, wewnątrzotrzewnowa, nie przylegająca z możliwością
 bezpośredniego położenia na jelita, miękka, niewchłanialna, 2-warstwowa. 
Z jednej strony wykonana z mikroporowatego politetrafluoroetylenu (ePTFE), 
z drugiej z makroporowatego polipropylenu (PP), grubość 0,55 mm, porowatość 
max 1230 µm, gramatura średnia 108 g/m2, bez kolorowego znacznika, z 
oznaczeniem strony implantacji, dwukierunkowa elastyczność, w roz.14 x 18 cm lub 16 x 20 cm,</t>
  </si>
  <si>
    <t>Rozmiar 14 x 18 cm - 30 pkt. Rozmiar powyżej 14 x 18 cm - 0 pkt.</t>
  </si>
  <si>
    <t xml:space="preserve">Ewakuator laparoskopowy ,poj. od 200 do 210 ml, </t>
  </si>
  <si>
    <t>Ewakuator laparoskopowy, poj. Od 400 do  410 ml,</t>
  </si>
  <si>
    <t>pojemność 200 ml - 30 pkt. powyżej 200 ml - 0 pkt.</t>
  </si>
  <si>
    <t>Prowadnik urologiczny ze stali nierdzewnej pokrywane teflonem, jeden koniec sztywny, drugi elastyczny, końcówka prosta, o średnicy 0,032", długość od 140 do 150 cm</t>
  </si>
  <si>
    <t>długość 150 cm - 30 pkt. poniżej 150 cm - 0 pkt.</t>
  </si>
  <si>
    <t>Prowadnik urologiczny ze stali nierdzewnej pokrywane teflonem, jeden koniec sztywny, drugi elastyczny, końcówka prosta, o średnicy 0,035", długość od 140 do 150 cm</t>
  </si>
  <si>
    <t>Cewnik moczowodowy z zaokrąglonym końcem otwartym, prosty, dł. Od 60 do 70cm, średnica 4Ch, mandryn</t>
  </si>
  <si>
    <t>Długość 70cm - 30 pkt. Długość poniżej 70cm - 0 pkt.</t>
  </si>
  <si>
    <t xml:space="preserve">Obwód oddechowy jednorazowy do respiratorów dla dorosłych.
Rozmiar 22m/15F, dwuramienny, dlugość 160-180 cm, dwie rury dł. 160-180 cm + łącznik Y z możliwością odłączenia jednej rury od łącznika Y </t>
  </si>
  <si>
    <t>z prowadnicą - 30 pkt. bez prowadnicy - 0 pkt.</t>
  </si>
  <si>
    <t>przezroczysta - 30pkt półprzezroczysta - 0 pkt</t>
  </si>
  <si>
    <t>Pojemnik Respiflo z wodą sterylną o pojemności 325 - 500 ml z adaptorem.</t>
  </si>
  <si>
    <t>pojemność 325 ml - 30 pkt. pojemność 500 ml - 0 pkt.</t>
  </si>
  <si>
    <t>Czujnik do ciągłego pomiaru rzutu serca - Zestaw do ciągłych pomiarów hemodynamicznych; czujnik do ciągłego pomiaru rzutu serca, długosci lini 152 cm, dwa niezalezne gniazda sygnału ciśnienia tętniczego i CO, połączenia zgazdowe sygnału ciśniania-bezpinowe, brak konieczności kalibracji czujnika, czestotliwość własna czujnika &gt; 200Hz, szybkośc przepływu w urzadzeniu płuczacym przy ciśnieniu w worku i.v. Do 300 mmHg-3ml/godz. metoda pomiaru rzutu minutowego małoinwazyjna (max 1 dostęp naczyniowy), zestaw musi być kompatybilny z monitorem firmy Edwards Lifesciences</t>
  </si>
  <si>
    <t>Pojedynczy czujnik do pomaru ciśnienia metoda bezpośrednią - Pojedynczy czyjnik do pomiaru ciśniania metoda bezpośrednią: długość linii płuczacej 150 cm, biureta wyposażona w system zabezpieczający przed zapowietrzeniem (szpikulec w biurecie z trzema otworami) jeden przetwornik do krwawego pomiaru ciśniania o częstotliwości własnej samego przetwornika ≥200 Hz, błąd pomiaru przetwornika (nieliniowość i histereza) do 1,5 % prostoliniowy przepływ przez przetwornik, odpowiedniie oznakowanie drenów- zestaw wyposażony w kolorowe koreczki do precyzyjnego oznaczenia rodzaju linii, system przepłukiwania uruchamiany wielokierunkowo przez pociągnięcie za wielokierunkowy wypustek, połączenie przetwornika z kablem łączącym z monitorem, bezpinowe, chroniące przed zalaniem (wodoodporne), osobny port wbudowany w konstrukcję przetwornika służący do testowania poprawności działania systemu</t>
  </si>
  <si>
    <t>Cewnik trójświatłowy ze zintegrowanym czujnikiem - do ciągłego monitorowania saturacji krwi żylnej ScVO2, grubości 8,5 F, długości 20 cm, prowadnik 0,032"/45 cm typu "J", w zestawie igła punkcyjna i rozszerzadło.</t>
  </si>
  <si>
    <t>Zestaw do ciągłych pomiarów hemodynamicznych metodą termodylucji - Zestaw do ciągłych pomiarów hemodynamicznych metodą termodylucji przezpłucnej: czujnik do ciągłego pomiaru rzutu serca z wyjściem sygnału ciągłego pomiaru ciśnienia tętniczego krwi, czujnik ciśnienia  OCŻ, trójnik z dwoma zastawkami zwrotnymi zabezpieczającymi przed cofaniem się płynów, poluretanowe wkłucie tętnicze 5F, długości w zakresie 18 - 20 cm, połączenia gniazd sygnału ciśnienia-bezpinowe, częstotliwość czujnika &gt; 200 HZ</t>
  </si>
  <si>
    <t>Obwód oddechowy jednorazowy do znieczuleń dla dorosłych
Dla wielu pacjentów rozmiar 22m-22m/15F, dł. 160-180 cm, dwie rury z łącznikiem Y dł. 180 cm + 1 rura z workiem oddechowym o pojemności 1,5 - 2 l.</t>
  </si>
  <si>
    <t>Możliwość odłączenia rury - 30 pkt.         Brak Możliwości ołączenia - 0 pkt</t>
  </si>
  <si>
    <t>Sprawa P/41/08/2019/MED.</t>
  </si>
  <si>
    <t>Proteza naczyniowa tętniczo - żylna  z PTFE o jednowarstwowej strukturze ściany, proste, niezbrojone, wykonane w technice Stretch, grubość ściany 0,69mm; odporność szwów na wyrywanie 0,6 Ibs, wytrzymałość radialna na rozsciąganie 18 Ibs; ciśnienie wejścia wody 215 mmHg. Możliwość powtórnej sterylizacji protezy potwierdzona standardami w instrukcji użycia. Długość protezy w zakresie od min. 60 cm do max. 80 cm.</t>
  </si>
  <si>
    <t>długość 80 cm - 30 pkt. poniżej 80 cm - 0 pkt.</t>
  </si>
  <si>
    <t xml:space="preserve">Jednorazowa osłona na podłokietnik stołu operacyjnego. O długości 76 szerokości 33 Posiadająca opaski o regulowanej średnicy, pozwalające na utrzymywanie przedramienia pacjenta.  </t>
  </si>
  <si>
    <t>Mata na podłogę, o dużej wchłanialności (minimum 1,5l) płynów, z możliwością przytwierdzania do podłogi.  O wymiarach 81 (+/-1) cm na 121cm (+/-1). Pakowane po 50sztuk.</t>
  </si>
  <si>
    <t>Rozmiar 100cm x 225cm - 30 pkt. Powyżej 100cm x 225cm - 0 pkt.</t>
  </si>
  <si>
    <t>Jednorazowy, wysokochłonny, nie uczulający, nie pylący również po potarciu  podkład higieniczny na stół operacyjny wykonany z 2 scalonych powłok: mocnego, nieprzemakalnego 3 warstwowego laminatu o grubości min 0,14 mm i chłonnego rdzenia o grubości min. 0,7 mm na całej długości prześcieradła.  Wymiary prześcieradła  100 cm (+/-2cm) x  225cm ( +/- 4cm) lub 120cm (+/- 2cm) x 250cm (+/- 4cm). Produkt o gładkiej, jednorodnej powierzchni (bez zagięć i przeszyć) – nie powodującej uszkodzeń skóry pacjenta. Wchłanialność minimum 4 litry +/- 5%. Parametr wchłanialności powinien byc udokumentowany badaniami laboratoryjnymi zgodnymi z normą PN-72/P-04734. Zamawiający wymaga aby na podkład było naniesione w sposób trwały i higieniczny oznaczenie nazwy produktu lub producenta. Zamawiający wymaga aby produkt był produkowany zgodnie z ISO 13485 (dokument potwierdzający lub oświadczenie wykonawcy dołączone do oferty). Zamawiający oczekuje aby produkt spełniał wymagania normy EN 13795</t>
  </si>
  <si>
    <t>Próbki</t>
  </si>
  <si>
    <t>1 szt</t>
  </si>
  <si>
    <t>2 szt.</t>
  </si>
  <si>
    <t>1 szt.</t>
  </si>
  <si>
    <t>Uniwersalne ostrze jednorazowedo strzygarki chirurgicznej z nieruchomym ostrzem. Ostrza mikrobiologicznie czyste, szerokość ostrza tnącego 31,3 mm, konstrukcja ostrza wykluczająca jakiekolwiek uszkodzenia skóry - ostrze tnące nie ma kontaktu ze skórą pacjenta, wolne od lateksu, pakowane pojedyńczo, kompatybilne ze strzygarkami firmy MEDLINE, które Zamawiający posiada.</t>
  </si>
  <si>
    <t>Zamawiający będzie oceniał jakość ostrzy na podstawie subiektywnej oceny dostarczonych próbek w skali od 0 do 30.</t>
  </si>
  <si>
    <t>Ekstraktor kamieni do współpracy z ureterorenoskopem, z rozbieralną rączką F3, helikalny 4-ro drutowy umożliwiający łatwe uchwycenie kamienia, jednorazowy, sterylny, optymalna siła zacisku kamienia, dł. Końcówki 3 mm, długość w zakresie od 90 cm do 100cm, długość koszyka 30mm, średnica koszyka 12 mm, ergonomiczny i wygodny uchwyt umożliwiający pracę jedną ręką</t>
  </si>
  <si>
    <t>bez zastawki - 30 pkt
z zastawką - 0 pkt</t>
  </si>
  <si>
    <t>Pakiet nr 2</t>
  </si>
  <si>
    <t>Pakiet nr 1</t>
  </si>
  <si>
    <t>Pakiet nr 10</t>
  </si>
  <si>
    <t>21.</t>
  </si>
  <si>
    <t>Uchwyt monopolarny z elektrodą szpatułkową, jednorazowy.</t>
  </si>
  <si>
    <t>Serweta  do przechwytywania płynów w kształcie stożka z częścią podpośladkową dł. 35cm, całkowita dł. 113cm, jałowa, wysterylizowana EO. Na opakowaniu centralnym etykieta z dwiema nalepkami z nr serii, datą ważności, nazwą producenta, służącą do wklejenia dokumentacji. Serweta zapakowana w torebkę papierowo-foliową. Wytrzymałość laminatu dwuwarstwowego na rozciąganie na sucho 75N/5cm i mokro 80N/5cm. Odporność na przenikanie cieczy 250cm H2O. Laminat o drapowanej powierzchni, 56g/m2. Zgodnie z odpowiedzami zaof. serwetę z kieszenią  o rozm. 113 x 90 cm, jałową, wysterylizowaną EO, wytrzymałość laminatu dwuwarstwowego na rozciąganie na sucho i mokro: 150 kPa wg normy PN-EN  13 938-1.</t>
  </si>
  <si>
    <t>Zestaw sterylny do usuwania szwów zawierający: 6 tupferów 20x20mm, 2 rękawiczki lateksowe bezpudrowe rozm. M, Penseta anatomiczna metalowa wielkości 10-12cm, Nożyczki metalowe wielkości 10-12cm, 2 naklejki samoprzylepne dołączane do dokumentacji pacjenta zawierające nr LOT, REF, oznaczeniem producenta i sterylność materiału*</t>
  </si>
  <si>
    <t>Podkład higieniczny celulozowy ze skrzydłami lub bez skrzydeł włókninowymi rozm. 90 x 170, pakowane po 30 szt</t>
  </si>
  <si>
    <t>ze skrzydłami - 30 pkt. bez skrzydeł - 0 pkt.</t>
  </si>
  <si>
    <t>Stapler okrężny zakrzywiony z łamanym niskoprofilowym kowadełkiem po aktywacji i automatyczną siłą docisku tkanki rozmiar 21, 25, 28 i 31 mm, wysokość otwartej zszywki 408 mm. Stapler winien posiadać jedną lub dwie dżwignie spustowe. Zamawiający określi rozmiar staplera przy składaniu zamówienia cząstkowego.</t>
  </si>
  <si>
    <t>z jedną dźwignią - 0 pkt. z dwoma dźwigniami - 30 pkt.</t>
  </si>
  <si>
    <t>Jednorazowy stapler liniowy bez noża z łamaną w obie strony głowicą (120 0 ) i obrotowym trzonem (3600) - rotikulacyjny, o długości szwu 30 i 55 mm. Zszywki o wysokości 4,8 mm przed zamknięciem Zamawiający określi rozmiar staplera przy składaniu zamówienia cząstkowego.</t>
  </si>
  <si>
    <t>Klipsy tytanowe z zewnętrznym i wewnętrznym żłobieniem, rozm. M/L, kompatybilne z klipsownicą GRENA, którą Zamawiający posiada. Pakowane po 4 i 6 szt w magazynku, 120 szt w opakowaniu. Wielkość i ilość magazynków w ramach ilości w umowie w zależności od zapotrzebowań Zamawiającego</t>
  </si>
  <si>
    <t>Klipsy tytanowe o przekroju w kształcie litery V, z wewnętrznym żłobieniem stabilizujacym klips w tkance, rozm. M/L, kompatybilne z klipsownicą Piling Weck, którą Zamawiający posiada. Pakowane w magazynek z taśmą po 6 i 10 szt, 120 szt w opakowaniu. Wielkość i ilość magazynków w ramach ilości w umowie w zależności od zapotrzebowań Zamawiającego</t>
  </si>
  <si>
    <t>Klipsy polimerowe niewchłanialne w rozm. L, XL kompatybilne z klipsownicą GRENA. Pakowane po 4 i 6 szt w magazynku z taśmą samoprzylepną, pakowane po 120 szt w opakowaniu. Wielkość i ilość magazynków w ramach ilości w umowie w zależności od zapotrzebowań Zamawiającego</t>
  </si>
  <si>
    <t>Klipsy tytanowe o kształcie podkowy, z zewnętrznym i wewnętrznym żłobieniem,   rozmiary S, M , pakowane w zasobniki po 10 sztuk w magazynku, 1 opakowanie =20 magazynków czyli 200 szt klipsów (dla rozmiarów S i M)</t>
  </si>
  <si>
    <t>Klipsy tytanowe o kształcie podkowy, z zewnętrznym i wewnętrznym żłobieniem,   rozmiar ML , pakowane w zasobniki po 10sztuk w magazynku, 1 opakowanie =15 magazynków czyli 150 szt klipsów (dla rozmiaru ML)</t>
  </si>
  <si>
    <t>Klipsownice do klipsów tytanowych do chirurgii otwartej, kompatybilne z klipsami o kształcie podkowy, długość w zakresie 20-22cm, pasujące do klipsów w rozmiarze S</t>
  </si>
  <si>
    <t>długość klipsownicy 20 cm - 30 pkt. powyżej 20cm - 0 pkt.</t>
  </si>
  <si>
    <t>Klipsownice do klipsów tytanowych do chirurgii otwartej, kompatybilne z klipsami o kształcie podkowy, długość w zakresie 20-22cm, pasujące do klipsów w rozmiarze M</t>
  </si>
  <si>
    <t>Klipsownice do klipsów tytanowych do chirurgii otwartej, kompatybilne z klipsami o kształcie podkowy, długość w zakresie 20-22cm, pasujące do klipsów w rozmiarze ML</t>
  </si>
  <si>
    <t>Zamawiający wymaga aby wszystkie zaoferowane klipsy posiadały samoprzlepne wklejki do kartoteki pacjenta określające nazwę klipsa, producenta, nr katalogowy, nr serii i datę ważności</t>
  </si>
  <si>
    <t>Pakiet nr 8</t>
  </si>
  <si>
    <t>Pakiet nr 12</t>
  </si>
  <si>
    <t xml:space="preserve">Zestaw narzędzi w jednym sterylnym opakowaniu składający się z: 
-Elektrody monopolarna typu hak „L” Długość 33 cm, średnica 5 mm. Trzon pokryty antyrefleksyjną izolacją. Kocówka preparująca zaopatrzona dodatkowo wzmocniona syntetyczną izolacją. Uchwyt zaopatrzony w męskie gniazdo monopolarne.1 szt
-Nożyczek Metzenbaum z trzonem o średnicy 5 mm, długości 33 cm, szczękach 18 mm. Rotacja trzonu 360 stopni, prawo i lewostronna, Rękojeść zaopatrzona w prostopadłe do jej górnej powierzchni męskie gniazdo. Trzon pokryty antyrefleksyjną izolacją. Szczęki wykonane z wtryskowo giętej medycznej stali nierdzewnej,  umożliwiające cięcie na ich całej długości oraz dystalnie i proksymalnie.1 szt
-Trokara bezostrzowego 11` mm, długość 100 mm ze zdejmowalnym portem wraz z uszczelką, z karbowaną kaniulą. Biały obturator posiada kierunkową, stożkową końcówkę zaopatrzona w dwa separatory tkankowe, Czytelne oznaczenie średnicy na obturatorze i porcie kaniuli Podwójna uszczelka; stała w kaniuli, druga w zdejmowalnym porcie posiadająca syntetyczna osłonę zabezpieczająca przed jej uszkodzeniem, uniwersalna redukcja umożliwia stosowanie narzędzi 5-11 mm.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znacznikiem. 1 szt
-Trokara bezostrzowego 5 mm, o długości 100 mm Jednorazowy trokar o średnicy 5 mm i długości 100 mm,  z karbowaną kaniulą. Biały obturator posiada kierunkową, stożkową końcówkę zaopatrzoną w dwa separatory tkankowe. Czytelne oznaczenie średnicy na obturatorze i porcie kaniuli Podwójna uszczelka; stała w kaniuli, druga w  porcie posiadająca syntetyczna osłonę zabezpieczająca przed jej uszkodzeniem, umożliwiająca stosowanie narzędzi o średnicy 5 mm. Port trokara posiada koncentryczne wgłębienie, ułatwiające wprowadzania narzędzi. Dwustopniowy zawór do insuflacji (insuflacja-stop, z pośrednią pozycją . 2 szt
- Bezpiecznego trokar typu Hasson o średnicy 11 mm  długość 100 mm z gładką kaniulą, zaopatrzoną w tępy, bezpieczny obturator;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z koncentrycznym wgłębieniem, ułatwiającym wprowadzanie narzędzi. Dwustopniowy zawór do insuflacji (insuflacja-stop, z pośrednią pozycją półotwarcia/zamknięcia). Kaniula,  zakończona  skośnym ścięciem, oznaczonym czarnym liniowym znacznikiem. 1 szt
-Dyssektora Merylnad – zakrzywionego Rękojeść „typu” wielorazowego, średnica 5 mm długość 33 cm,  możliwość podłączenia diatermii monopolarnej do gniazda męskiego na grzbietowej powierzchni preparatora, trzon izolowany antyrefleksyjną powłoką, 360 stopniowa rotacja prawo i lewostronna.1 szt.
-kleszcze chwytające typu „clinch” zaciskowe- agresywne. Rękojeść typu „ wielorazowego” ze stopniowalnym mechanizmem zapadkowym, umożliwiającym zaciskowe zamykanie szczek. Rękojeść posiada funkcję stałego wyłączenia mechanizmu zapadkowego i jego przywrócenia. Trzon, średnica 5 mm, długość 33 cm, możliwość podłączenia diatermii monopolarnej do gniazda męskiego na grzbietowej powierzchni graspera, trzon izolowany antyrefleksyjną powłoką, 360 stopniowa rotacja prawo i lewostronna. 1 szt
-kleszcze jelitowe, - bardzo delikatne. Długość szczęk 17 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 1 szt
</t>
  </si>
  <si>
    <t xml:space="preserve">Bezpieczny trokar typu Hasson o średnicy 11 mm i 12 mm, długość 100 mm:
Jednorazowy trokar o średnicy 11 mm lub 12  mm i długości 100 mm,  z gładką kaniulą, zaopatrzona a tępy, bezpieczny obturator.  Trokar zaopatrzony w specjalny mechanizm pozwalający na fiksację kaniuli w powłokach za pomocą nici; umożliwiający regulowana śródoperacyjnie głębokość osadzenia kaniul; mechanizm posiada zintegrowaną blokadę fiksacji kaniuli. Podwójna uszczelka, stała w kaniuli, druga w porcie posiadająca syntetyczna osłonę zabezpieczającą przed jej uszkodzeniem, umożliwiająca stosowanie narzędzi o średnicy 5 mm. Port trokara posiada koncentryczne wgłębienie, ułatwiające wprowadzania narzędzi. Dwustopniowy zawór do insuflacji (insuflacja-stop, z pośrednią pozycją półotwarcia/zamknięcia). Kaniula,  zakończona  skośnym ścięciem, oznaczonym czarnym liniowym znacznikiem.
</t>
  </si>
  <si>
    <t xml:space="preserve">Elektroda monopolarna typu hak „L”Długość 33 cm, średnica 5 mm.
Trzon pokryty antyrefleksyjną izolacją. Kocówka preparująca zaopatrzona dodatkowo wzmocniona syntetyczną izolacją. Uchwyt zaopatrzony w męskie gniazdo monopolarne . 
</t>
  </si>
  <si>
    <t xml:space="preserve">Uniwersalna kaniula o średnicy 11 mm i długości 100 mm kompatybilna z trokarami optycznym, ostrzowym i bezostrzowym
Przezierna kaniula z podwójną uszczelką, stałą w kaniuli, druga w zdejmowalnym porcie posiadająca syntetyczna osłonę zabezpieczającą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</si>
  <si>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Trokar bezostrzowy 5` mm, długość 100 mm:
Jednorazowy trokar o średnicy 5 mm i długości 100 mm,  z karbowaną kaniulą. Obturator posiada kierunkową, stożkową końcówkę zaopatrzona w dwa separatory tkankowe. Czytelna oznaczenie średnicy na obturatorze i porcie kaniuli. Podwójna uszczelka.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</si>
  <si>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Uniwersalna kaniula o średnicy 5 mm i długości 100 mm kompatybilna z trokarami optycznym, ostrzowym i bezostrzowym o średnicy 5 mm.
Przezierna kaniula z podwójną uszczelką.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</si>
  <si>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 xml:space="preserve">Nożyczki Metzenbaum z trzonem o średnicy 5 mm, długości 33 cm -45 cm, szczękach 18 mm.Rotacja trzonu 360 stopni, prawo i lewostronna, Rękojeść zaopatrzona w prostopadłe do jej górnej powierzchni męskie gniazdo. Trzon pokryty antyrefleksyjną izolacją. Szczęki wykonane z wtryskowo giętej medycznej stali nierdzewnej, ręcznie ostrzone na całej długości szczęk, umożliwiające cięcie na ich całej długości jak również dystalnie oraz proksymalnie.
</t>
  </si>
  <si>
    <t>Kleszcze jelitowe, - bardzo delikatne. Długość szczęk w zakresie od 17 mm do 20mm, maksymalne rozwarcie 23 mm. Rękojeść typu „ wielorazowego” ze stopniowalnym mechanizmem zapadkowym, umożliwiającym zaciskowe zamykanie szczek. Rękojeść posiada funkcję stałego wyłączenia mechanizmu zapadkowego z funkcją jej czasowego przywrócenia Trzon, średnica 5 mm, długość 33 cm, możliwość podłączenia diatermii monopolarnej do gniazda męskiego na grzbietowej powierzchni graspera, trzon izolowany antyrefleksyjną powłoką, 360 stopniowa rotacja prawo i lewostronna. Narzędzie współpracuje z generatorami elektrochirurgicznymi trybie monopolarnym w ustawieniu cięcie lub koagulacja, spełniającymi normy bezpieczeństwa IEC 60601-1, IEC 60601-1-2 and IEC 60601-2-2, Materiały użyte do produkcji są wolne od związków DEPH oraz latexu.</t>
  </si>
  <si>
    <t>Długość szczęk 17mm - 30 pkt. Długość szczę k powyżej 17mm - 0 pkt.</t>
  </si>
  <si>
    <t xml:space="preserve">Jednorazowy trokar o średnicy 11 mm i długości 100 mm,  z karbowaną kaniulą.
Obturator posiada kierunkową, stożkową końcówkę zaopatrzona w dwa separatory tkankowe. Czytelna oznaczenie średnicy na obturatorze i porcie kaniuli. Port i kaniula posiada znaczniki prawidłowego składania. Podwójna uszczelka; stała w kaniuli, druga w zdejmowalnym porcie posiadająca syntetyczna osłonę zabezpieczająca przed jej uszkodzeniem. Port trokara posiada koncentryczne wgłębienie, ułatwiające wprowadzania narzędzi. Dwustopniowy zawór do insuflacji (insuflacja-stop, z pośrednią pozycją półotwarcia/zamknięcia). Przezierna, rowkowana w kształcie odwróconej choinki ( niegwintowana) kaniula,  zakończona  skośnym ścięciem, oznaczonym czarnym liniowym znacznikiem
</t>
  </si>
  <si>
    <t>Czepki operacyjne w kształcie chełmu, zapewniający pełną ochronęgłowy i szyi, wiązany na troki wokół szyi. Szczególnie odpowiedni dla męższczyzn z brodą. W części przedniej wszyta wstawka pochłaniająca pot. Czepek wykonany z włókniny wiskozowej o garamaturze 25g/m2. Pakowany po 100 szt w opakowaniu</t>
  </si>
  <si>
    <t>op</t>
  </si>
  <si>
    <t>Taśmy samoprzylepne o wymiarach 10 x 50cm pakowane a ' 2 szt.</t>
  </si>
  <si>
    <t>Serweta jałowa,niebieska,z włókniny typu TMS 35g/m2, wysterylizowana parą wodną,na opakowaniu podwójna metka z nr serii,datą ważności,nazwą producenta, Roz. 45cm x 40cm lub 45cm x 45cm  / dopuszczono możliwość zaoferowania jałowej serwety operacyjnej wykonanej z włókniny dwuwarstwowej (włóknina polipropylenowa + folia polietylenowa) nieprzemakalnej o gramaturze 55 g/m2  o wymiarach 37,5cm x 45cm w kolorze zielonym sterylizowana tlenkiem etylenu</t>
  </si>
  <si>
    <t>Rozmiar serwety 45x40cm - 30pkt. Powyżej 45x 40cm - 0 pkt.</t>
  </si>
  <si>
    <t>Serwety na stolik MAYO. W kształcie worka z zewnętrzną warstwą  z chłonnej włókniny o wymiarach 80 x 145cm, gramatura podstawowa 92 g/m2, gramatura folii PE min. 56 g/m2, folia piaskowana - ułatwienie nakładania worka, obłożenie złożone teleskopowe</t>
  </si>
  <si>
    <t>Serweta samoprzylepna wykonana z dwuwarstwowej, pełnobarierowej włókniny zgodnej z normą EN 13795 1,2,3 o gramaturze 54 g/m2. Jedną z warstw stanowi folia PE. Chłonność warstwy zewnętrznej min. 440%. Odporność na penetrację płynów &gt;200cm H2O oraz odporność na rozerwanie &gt;290kPa. Rozmiar  150 x 240cm / dopuszczono możliwość zaoferowania jałowej serwety operacyjnej wykonanej z włókniny dwuwarstwowej (włóknina polipropylenowa + folia polietylenowa) nieprzemakalnej o gramaturze 55 g/m2 (96,108szt)</t>
  </si>
  <si>
    <t xml:space="preserve">Serweta samoprzylena 45 x75 cm, wykonana z dwuwarstwowej, pełnobarierowej włókniny polipropylenowej zgodnej z normą EN 13795 1.2.3 o gramaturze 55 g/m². Jedną z warstw materiału stanowi folia PE. Chłonność warstwy zewnętrznej 450%. Serwetę cechuje wysoka odporność na penetrację płynów zgodnie z EN 20811 &gt; 150cm H₂O oraz odporność na rozerwanie &gt;290kPa zgodnie z EN 13938-1. </t>
  </si>
  <si>
    <t>Uchwyt velcro typu rzep, 2 cm x 23 cm</t>
  </si>
  <si>
    <t>Zestaw do dezynfekcji  pola operacyjnego.  Skład zestawu: 6 x tampon włókninowy (tupfer), wielkość jajka, 1 x kleszczyki plastikowe od 12 do 14 cm.  Opakowanie typu twardy blister.  Wszystkie komponenty zestawu są jednorazowe , sterylne</t>
  </si>
  <si>
    <t>Pakiet nr 13</t>
  </si>
  <si>
    <t>Materiał hemostatyczny o mikrowłókienkowym splocie, zbudowany z 7 warstw. Rozmiar 5,1 x 10,2 cm</t>
  </si>
  <si>
    <t>Materiał hemostatyczny o zwartym splocie. Rozmiar 7,5 x 10 cm</t>
  </si>
  <si>
    <t>Oksydowana regenerowana celuloza. Czas wchłaniania do 14 dni. pH 2,5-3,5 oraz bakteriobójczość wobec szczepów MRSA, VPR, PRSP. Rozmiar w zakresie 10 cm x 20 cm lub 12 cm x 22 cm.</t>
  </si>
  <si>
    <t>Struktura, nieutkana, nierozwastwialna włóknina hemostatyczna, zawartość grupy karboksylowej 18-24%. Rozmiar 2,5 cm x 5,2 cm - saszetki</t>
  </si>
  <si>
    <t xml:space="preserve">1 szt. </t>
  </si>
  <si>
    <t>Pojemnik nawilżacz wielorazowy - do dozownika A-21/III, który Zamawiający posiada.</t>
  </si>
  <si>
    <t>Siatka polipropylenowa monofilamenta lekka  z możliwością docinania, waga 44 mg/m²,  makroporowa 30,5 x 30,5 cm.</t>
  </si>
  <si>
    <t>Ładunek do staplera z zakrzywioną głowicą o długości lini cięcia 40 mm. Ładunek do tkanki standardowej, grubej. Zamawiający każdorazowo określi rodzaj ładunku w staplerze przy składaniu zamówienia cząstkowego.</t>
  </si>
  <si>
    <t>Jednorazowa rączka staplera liniowego z nożem wbudowanym w ładunek, umożliwiająca sekwencyjną regulację wysokości zszywek przeznaczonych do tkanki standardowej ( 1,5 mm po zamknięciu), pośredniej (1,8 mm po zamknięciu) i grubej (2 mm po zamknięciu). Stapler kompatybilny z ładunkiem posiadającym 6 rzędów zszywek wykonanych w techynologii przestrzennej 3D o długości szwu 61 mm (Rączka staplera bez ładunku)</t>
  </si>
  <si>
    <t>Jednorazowa końcówka noża harmonicznego dł. ramienia 36 cm, śr. 5 mm z technologią adaptacji do tkanki. Końcówka posiada dwa przyciski aktywujące max i min. Możliwość cięcia i koagulacji, kształt uchwytu pistoletowy.</t>
  </si>
  <si>
    <t>Jednorazowa końcówka noża harmonicznego dł. ramienia 17 cm. Posiadająca dwa przyciski aktywujące max i min.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użytkownika, stosownie do potrzeb. Kształt uchwytu nożycowy, możliwość cięcia i koagulacji. Aktywne zakrzywione ostrze o długości 16 mm.</t>
  </si>
  <si>
    <t>Jednorazowy stapler zamykająco tnący z zakrzywioną główką (kształt półksiężyca), długość lini cięcia 40 mm. Stapler umożliwiający sześciokrotne wystrzelenie ładunku podczas jednego zabiegu, zawierający ładunek do tkanki standardowej lub grubej (Zamawiający każdorazowo określi rodzaj ładunku w staplerze przy składaniu zamówienia cząstkowego).</t>
  </si>
  <si>
    <t>Jednorazowa końcówka noża harmonicznego dł. ramienia 9 cm. Posiadająca dwa przyciski aktywujące max i min. Końcówka z wbudowaną adaptacyjną technologią tkankową umożliwiającą generatorowi identyfikowanie i monitorowanie instrumentu podczas jego użycia co pozwala generatorowi modulować i zmniejszać moc wyjściową a także generować zwrotne sygnały dźwiękowe dla użytkownika, stosownie do potrzeb. Kształt uchwytu nożycowy, możliwość cięcia i koagulacji. Aktywne zakrzywione ostrze o długości 16 mm.</t>
  </si>
  <si>
    <t>Sterylna, częściowo wchłanialbna siatka separująca  z obrzeżem służącym do jej mocowania (krawędzie obwodowe, fabrycznie złożone): przeznaczona do leczenia przepuklin i innych ubytków struktur powięziowych, składająca się z mikroporowatej dzianej siatki z włókien polipropylenowych i polidioksanowych, laminowanej wchłanialnym filmem z poliglekapronu 25; dodatkowe wchłanialne wchłanialne, dodatkowo barwione włókna polidioksanowe wplecione w siatkę jako znacznik ułatwiający orientację. Rozmiar w zakresie 23 x 33 cm do 25 x 36 cm.</t>
  </si>
  <si>
    <t>Rozmiar 25 x 36 cm - 30 pkt.               Inne rozmiary w zakresie - 0 pkt.</t>
  </si>
  <si>
    <t>Uniwersalny ładunek do jednorazowego staplera liniowego z nożem posiadającym sekwencyjną regulację wysokości zszywek przeznaczonych do tkanki standardowej ( 1,5 mm po zamknięciu), pośredniej (1,8 mm po zamknięciu) i grubej (2 mm po zamknięciu). Stapler kompatybilny z ładunkiem posiadającym 6 rzędów zszywek wykonanych w techynologii przestrzennej 3D o długości szwu 61 mm (nóż zintegrowany z ładunkiem).</t>
  </si>
  <si>
    <t>Jednorazowa rękojeść staplera endoskopowego prostego, przeznaczonego do ładunków wykonujących zespolenie o długości 60 mm, posiadającego dwie dźwignie - zamykającą i spustową długość ramienia 28, 34, 44 cm. Zamawiający każdorazowo określi długość rękojeści przy składaniu zamówienia.</t>
  </si>
  <si>
    <t>Jednorazowy ładunek do automatycznego staplera endoskopowego o długości lini szwu 60 mm o 3 podwójnych rzędach zszywek, posiadającego dwie dźwignie - zamykającą i spustową, o długości ramienia 34 cm. Ładunki z wysokością zszywek po zamknięciuy 1,0 mm; 1,5 mm; 1,8 mm; 2,0 mm; 2,3 mm. Zamawiający określi wysokość zszywek przy zamówieniu.</t>
  </si>
  <si>
    <t>Pakiet nr 3</t>
  </si>
  <si>
    <t xml:space="preserve">Pakiet nr 4 </t>
  </si>
  <si>
    <t>Pakiet nr 5</t>
  </si>
  <si>
    <t>Pakiet nr 6</t>
  </si>
  <si>
    <t>UWAGA do pakietu nr 7:</t>
  </si>
  <si>
    <t>Pakiet nr 9</t>
  </si>
  <si>
    <t>Pakiet nr 11</t>
  </si>
  <si>
    <t>Pakiet nr 14</t>
  </si>
  <si>
    <t>Bezlateksowy worek do liczenia gazików, gąbek, opatrunków. Posiadający pięć kieszeni z przegródką umieszczonych jedna nad drugą mieszczących 10 małych gazików 10 cm x 10 cm lub po rozłączeniu przegródki 5 dużych gaz, opatrunków lub gąbek do laparotomii. Kieszenie przedniej części worka wykonane z przeźroczystego polietylenu, umożliwiają łatwe liczenie gazików. Tylna część worka wykonana z niebieskiego polietylenu, umożliwia wieszanie kolejnych worków jeden na drugi. Worek posiada taśmę samoprzylepną umożliwiającą zamknięcie go po użyciu  po wcześniejszym zrolowaniu, opakowanie jednostkowe 50 szt. Wykonawca dołączy koszyk z uchwytem pasujący na statyw do kroplówki</t>
  </si>
  <si>
    <t>op.</t>
  </si>
  <si>
    <t>Końcówka do odsysania mikrochirurgiczna, metalowa, zagięta z kontrolą siły ssania, Ch9  średnica wew. 2,54 mm, zew. 3,0mm, dł. 160mm, otwór kontroli siły ssania 1,5mm, sterylna.</t>
  </si>
  <si>
    <t>Licznik igieł i ostrzy na 30 sztuk z podwójnym magnesem z możliwością pojemności 60 sztuk, z funkcją bezpiecznego usuwania ostrzy z rękojeści, z podniesionymi krawędziami, wykonany z polietylenu w kolorze czerwonym, bezlateksowy, sterylny. Na spodniej i górnej części pojemnika znajduje się taśma przylepna umożliwiająca przytwierdzenie go do powierzchni sterylnej. Dwuczęściowa konstrukcja pozawala na rozdzielenie licznika na dwie połówki i umieszczenia ich w różnych miejscach w polu operacyjnym. Licznik posiada zachodzące na siebie krawędzie wieczek oraz pasywny zamek zatrzaskowy umożliwiający automatycznie i bezpiecznie zamknięcie bez zaangażowania użytkownika. Kolor czerwony</t>
  </si>
  <si>
    <t xml:space="preserve">Okulary ochronne złożone, wykonane w technologii zapobiegającej odblaskom oraz zaparowaniu soczewek i energii statycznej. Oprawka dopasowana do czoła tak aby zapobiec zachlapaniu oczu od górnej części okularów. Soczewki przylegające szczelnie do oprawek, łatwo zapinane na oprawkę i ściągane. Górna krawędź soczewki posiada matowy, kolorowy pasek ułatwiający chwytanie soczewek w trakcie ich zakładania bez pozostawiania odcisków palców.   </t>
  </si>
  <si>
    <t>kpl</t>
  </si>
  <si>
    <t xml:space="preserve">Zestaw serwet do resekcji przezcewkowej, jałowy,
Skad:
1 x serweta o wymiarach 190 cm x 230 cm zintegrowana z osłonami na kończyny, z otworem brzusznym o średnicy 6 cm oraz kroczowym 6 cm, zintegrowana z bezlateksową osłoną palca do badania per rectum, torebką do zbiórki płynów wyposażonym w sztywnik, filtr, końcówke odpływową. Górna część serwety wykonana z hydrofobowej włókniny trójwarstwowej typu SMS o gramaturze 50 g/m2 oraz dolna część serwety wykonana z folii PE.
4 x ręcznik chłonny o wymiarach 30 cm x 30 cm wykonany z włókniny typu spunlace  o gramaturze 45 g/m2
1 x taśma samoprzylepna o wymiarach 10 cm x 50 cm wykonana z włókniny typu spunlace o gramaturze 68 g/m2
1 x serweta wzmocniona na stół instrumentalny stanowiąca owinięcie zestawu o wymiarach 150 cm x 190 cm, wykonana z warstwy nieprzemakalnej o gramaturze 35 g/m2 oraz włókninowej warstwy chłonnej o gramaturze 28 g/m2. Łączna gramatura w strefie chłonnej - 63 g/m2.
Zestaw sterylizowany radiacyjnie. Opakowanie folia-papier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</si>
  <si>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 xml:space="preserve">Zestaw serwet do artroskopii kolana, jałowy,
Skład:
1 x serweta samoprzylepna o wymiarach 200 cm x 320 cm lub 180x300cm z otworem samouszczelniającym się o wymiarach 6 cm x 8 cm wykonana z hydrofobowej włókniny trójwarstwowej typu SMS o gramaturze 50 g/m2, w strefie krytycznej wyposażona we wzmocnienie wysokochłonne o gramaturze 80 g/m2, zintegrowana z organizatorami przewodów. Łączna gramatura serwety w strefie krytycznej 130 g/m2
2 x ręcznik chłonny o wymiarach 30 cm x 30 cm wykonany z włókniny typu spunlace  o gramaturze 45 g/m2
1 x osłona na przewody o wymiarach 14 cm x 250 cm, wyposażona w końcówkę z perforacją, kartonik ułatwiający aplikację oraz dwie taśmy przylepne. Osłona wykonana z transparentnej folii PE o gramaturze 50 g/m2.
1 x serweta elastyczna osłona na kończynę o wymiarach 30 cm x 60 cm
1 x wzmocniona osłona (serweta) na stolik Mayo o wymiarach 80 cm x 140 cm wykonana z folii PE o gramaturze 50 g/m2 oraz włókniny chłonnej w obszarze wzmocnionym o wymiarach 60 cm x 140 cm, łączna gramatura w strefie wzmocnionej 80 g/m2. Osłona w postaci worka w kolorze czerwonym, składana teleskopowo z zaznaczonym kierunkiem rozwijania.
1 x serweta wzmocniona na stół instrumentalny stanowiąca owinięcie zestawu o wymiarach 150 cm x 190 cm, wykonana z warstwy nieprzemakalnej o gramaturze 35 g/m2 oraz włókninowej warstwy chłonnej o gramaturze 28 g/m2. Łączna gramatura w strefie chłonnej - 63 g/m2.
Wszystkie składowe zestawu zawinięte w dodatkową serwetę 2-warstwową, celulozowo - foliową o gramaturze 54g/m2 i chłonności 180%,  stanowiącą pierwsze, zewnętrzne owinięcie zestawu.
Zestaw sterylizowany radiacyjnie. Opakowanie TYVEC wyposażone w informację o kierunku o twierania oraz 4 etykiety samoprzylepne typu TAG służące do archiwizacji danych. Na każdej etykiecie samoprzylepnej,  znajdują się następujące informacje : numer ref., data ważności, nr serii, dane wytwórcy oraz kod kreskowy. Dodatkowo serweta stanowiąca owinięcie zestawu posiada taśmę mocującą do stołu instrumentalnego i naklejkę służącą jako zamknięcie zestawu. Spełnia wymogi aktualnej normy PN-EN 13795.
</t>
  </si>
  <si>
    <t>Mata magnetycznana instrumenty chirurgiczne, bezlateksowa, sterylna, rozmiar 25,5 cm x 40,5 cm (+/- 0,1 cm), 24 magnesy zatopione w piance PU</t>
  </si>
  <si>
    <t>Tacka do przekazywania skalpeli w pozycji ostrzem w dół. Mieszcząca do trzech skalpeli, bezlateksowa, sterylna. Możliwość łatwego przyklejania do stolika Mayo lub innej powierzchni.</t>
  </si>
  <si>
    <t>Koc ogrzewający jednorazowego użytku o wymiarach 210 x 110 cm;warstwa zewnętrzna - włóknina o gramaturze 22 g/m², warstwa wewnętrzna - poliester o gramaturze 60 g/m² z przeszyciami na całej powierzchni zapobiegającymi przemieszczaniu się elementów poszczególnych warstw, zgodnie z normą EN 13795:20011</t>
  </si>
  <si>
    <t xml:space="preserve">Jednorazowy przyrząd do odsysania płynów z podłóg na salach operacyjnych. Nie przywierający do podłogi dzięki wypustkom na spodniej części talerza ssącego. Przyrząd zbierający około 800 ml płynu na min.. Zawierający dren o długości 182 cm Wyposażony w odłączalny uchwyt wielorazowy. Bezlateksowy, bezftalanowy, bez PCV, bez plastyfikatorów, Niesterylny. Opakowanie zawierające </t>
  </si>
  <si>
    <t>Dozownik rotametryczny do tlenu A-21/III, pojedynczy kompatybilny do zamkniętego systemu nawilżania Respiflo
Zakres przepływu 1-15 l/min, mocowany do punktu AGA lub DIN przystosowany do pojemników jednorazowych. Możliwość podłączenia pojemnika Respiflo - jednorazowego lub kompletu nawilżacza z butelką.</t>
  </si>
  <si>
    <r>
      <rPr>
        <b/>
        <sz val="11"/>
        <rFont val="Arial"/>
        <family val="2"/>
        <charset val="238"/>
      </rPr>
      <t>Rurka intubacyjna bez mankietu.</t>
    </r>
    <r>
      <rPr>
        <sz val="11"/>
        <rFont val="Arial"/>
        <family val="2"/>
        <charset val="238"/>
      </rPr>
      <t xml:space="preserve">
Wykonana z PCV, przezroczysta, ustno-nosowa, częściowow osadzony łącznik, wklęsła gładka końcówka, linia rtg na całej długości skalowana, sterylna, jednorazowego użytku.
Rozmiar:  średnica wewnętrzna 2,0 - 7,0 , w zależności od zapotrzebowania Zamawiającego.</t>
    </r>
  </si>
  <si>
    <r>
      <t xml:space="preserve">Rurka intubacyjna z mankietem wysokoobjętościowym, niskociśnieniowym 
</t>
    </r>
    <r>
      <rPr>
        <sz val="11"/>
        <rFont val="Arial"/>
        <family val="2"/>
        <charset val="238"/>
      </rPr>
      <t>ze znacznikiem głębokości, niebieskim kontrolnym balonem.
Wykonana z PCV, przezroczysta, ustno - nosowa, częściowow osadzony łącznik, wklęsła gładka końcówka, linia RTG na całej długości, skalowana, sterylna, jednoraowego użytku.
Rozmiar: średnica wew. 5,0 - 10,0 mm w zalażności od zapotrzebowania zamawiającego.</t>
    </r>
  </si>
  <si>
    <r>
      <rPr>
        <b/>
        <sz val="11"/>
        <rFont val="Arial"/>
        <family val="2"/>
        <charset val="238"/>
      </rPr>
      <t>Rurka intubacyjna zbrojona</t>
    </r>
    <r>
      <rPr>
        <sz val="11"/>
        <rFont val="Arial"/>
        <family val="2"/>
        <charset val="238"/>
      </rPr>
      <t xml:space="preserve">
Wstępnie wyprofilowana  z mankietem wysokoobjętościowym, niskociśnieniowym ze znacznikiem głębokości, niebieskim kontrolnym balonem. Przezroczysta, trwale połączona z rurką łącznik 15mm, w ścianie rurki spialny drut ze stali nierdzewnej, niebieski mankiet o kształcie wrzecionowatym, linie RTG na całej długosci, skalowana, sterylna, jednorazowego użytku z prowadnicą lub bez prowadnicy.
Rozmiar: średnica wew. 7,0 - 8,0 mm w zależności od zapotrzebowania Zamawiającego.</t>
    </r>
  </si>
  <si>
    <r>
      <t xml:space="preserve">Rurka Guedel ustno-gardłowa
</t>
    </r>
    <r>
      <rPr>
        <sz val="11"/>
        <rFont val="Arial"/>
        <family val="2"/>
        <charset val="238"/>
      </rPr>
      <t>Przezroczysta lub półprzezroczysta, kodowana kolorystycznie, jednorazowego uzytku, pakowana pojedynczo, sterylna.</t>
    </r>
  </si>
  <si>
    <r>
      <t xml:space="preserve">Rurka tracheostomijna bez mankietu
</t>
    </r>
    <r>
      <rPr>
        <sz val="11"/>
        <color theme="1"/>
        <rFont val="Arial"/>
        <family val="2"/>
        <charset val="238"/>
      </rPr>
      <t>Wykonana z termoplastycznego PCV, miekkie, gładkie przezroczyste skrzydełka szyldu, linia RTG na całej długości rurki, z łącznikiem 15mm, dwie tasiemki do mocowania, bez lateksu, bez ftalanów, sterylna, 
Rozmiar: 5,0; 6,0; 7,0; 8,0; 9,0 w zależności od zapotrzebowania Zamawiającego.</t>
    </r>
  </si>
  <si>
    <r>
      <t xml:space="preserve">Rurka tracheostomijna z mankietem niskociśnieniowym
</t>
    </r>
    <r>
      <rPr>
        <sz val="11"/>
        <rFont val="Arial"/>
        <family val="2"/>
        <charset val="238"/>
      </rPr>
      <t>Balonik kontrolny znakowany rozmiarem rurki, wykonana z termoplastycznego PCV, miękkie, gładkie przezroczyste skrzydełka szyldu, linia RTG na całej długości rurki, prowadnica, dwie tasiemki do mocowania, bez lateksu, bez ftalanów, sterylna.
Rozmiar: 5,0; 6,0; 7,0; 8,0; 9,0 w zależności od zapotrzebowania Zamawiającego.</t>
    </r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</si>
  <si>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11"/>
        <color rgb="FF3A3A3A"/>
        <rFont val="Arial"/>
        <family val="2"/>
        <charset val="238"/>
      </rPr>
      <t>4 reguła specjalna klasyfikacji jako reguła 13).</t>
    </r>
    <r>
      <rPr>
        <sz val="11"/>
        <color theme="1"/>
        <rFont val="Arial"/>
        <family val="2"/>
        <charset val="238"/>
      </rPr>
      <t xml:space="preserve"> Osobny certyfikat CE jednostki notyfikowanej. Rozmiar 44x35 cm (część przylepna 34x35 cm)</t>
    </r>
  </si>
  <si>
    <r>
      <t>Sterylna, oddychająca, antystatyczna, matowa, z folii poliestrowej o grubości 0,025 mm, z akrylowym klejem zawierającym jodofor, z którego uwalniany jest jod cząsteczkowy o działaniu bakteriobójczym, opakowanie indywidualne z folii aluminiowej, dodatkowy papier w opakowaniu chroniący folię przed uszkodzeniem, duże części nieprzylepne z 2 stron folii oraz papier zabezpieczający z oznaczeniem końca folii stosowane podczas aplikacji. Wyrób medyczny klasy III ((</t>
    </r>
    <r>
      <rPr>
        <sz val="11"/>
        <color rgb="FF3A3A3A"/>
        <rFont val="Arial"/>
        <family val="2"/>
        <charset val="238"/>
      </rPr>
      <t>4 reguła specjalna klasyfikacji jako reguła 13).</t>
    </r>
    <r>
      <rPr>
        <sz val="11"/>
        <color theme="1"/>
        <rFont val="Arial"/>
        <family val="2"/>
        <charset val="238"/>
      </rPr>
      <t xml:space="preserve"> Osobny certyfikat CE jednostki notyfikowanej. Rozmiar 66x60 cm (część przylepna 56x60 cm lub 60x64)</t>
    </r>
  </si>
  <si>
    <r>
      <t>Klem BiClamp 201 T, zakrzywiony 18</t>
    </r>
    <r>
      <rPr>
        <sz val="11"/>
        <rFont val="Calibri"/>
        <family val="2"/>
        <charset val="238"/>
      </rPr>
      <t>°, gładki, długość 200mm</t>
    </r>
  </si>
  <si>
    <r>
      <t>Klem BiClamp 280, zakrzywiony 25</t>
    </r>
    <r>
      <rPr>
        <sz val="11"/>
        <rFont val="Calibri"/>
        <family val="2"/>
        <charset val="238"/>
      </rPr>
      <t>°, gładki, długość 280mm</t>
    </r>
  </si>
  <si>
    <r>
      <t xml:space="preserve">Wartość w </t>
    </r>
    <r>
      <rPr>
        <b/>
        <sz val="11"/>
        <color rgb="FFFF0000"/>
        <rFont val="Calibri"/>
        <family val="2"/>
        <charset val="238"/>
      </rPr>
      <t>€</t>
    </r>
  </si>
  <si>
    <t>Rozmiar serwety 200x320cm - 30 pkt. 
Rozmiar serwety poniżej 200x320 – 0 pkt.</t>
  </si>
  <si>
    <t>Pakiet nr 23</t>
  </si>
  <si>
    <t>Klipsownica endoskopowa typu Omnifinger, kompatybilna z klipsami polimerowymi Clicka V, rozm. M, ML (do wyboru przez Zamawiającego) z artykulacją, zagięcie szczęk do 60°, ruchomość szczęk 50°, rotacja trzonu 360°, obsługa jedną ręką, kanał płuczący, szczęki aktywowane przednią rękojeścią.</t>
  </si>
  <si>
    <t>Załącznik nr 5 do SIWZ</t>
  </si>
  <si>
    <t>Wykaz asortymentowo-cenow oraz wymagania minimalne z przewidywaną ilością zużycia w okresie 12 miesięcy</t>
  </si>
  <si>
    <t>Pakiet nr 24</t>
  </si>
  <si>
    <t>Ostrze kaniotomu 10 mm: 
- ostrze proste 12 x 1.5 mm,
- kompatybilne z posiadanym kaniotomem.</t>
  </si>
  <si>
    <t>Ostrze Elite do nasadek prostych i kątowych: 
- wiertła stalowe i diamentowe,
- możliwość wysunięcia ostrza co najmniej w 2 pozycjach, 
- jednorazowe, sterylne, podwójnie pakowane,
- wymiary do wyboru przez Zamawiającego.</t>
  </si>
  <si>
    <t>Ostrze do trepanacji:
- jednorazowe sterylne, 
- ostrze trepanu 14/11 mm,
- kompatybilne z posiadanym perforatorem, 
- Ostrze wyposażone w sprzęgło.</t>
  </si>
  <si>
    <t>Ostrze do piły oscylacyjnej 25 x 1,19 x 95</t>
  </si>
  <si>
    <t>Ostrze do piły oscylacyjnej 25 x 1,19 x 90</t>
  </si>
  <si>
    <t>Krawędź tnąca podzielona na dwie części - 30 pkt. Krawędź tnąca niepodzielona - 0 pkt.</t>
  </si>
  <si>
    <t>Ostrze do piły oscylacyjnej 12,5 x 0,89 x 88</t>
  </si>
  <si>
    <t>Ostrze do piły oscylacyjnej 13 x 0,89 x 90</t>
  </si>
  <si>
    <t>Ostrze do piły oscylacyjnej 5,8 x 0,76 x 24</t>
  </si>
  <si>
    <t>Ostrze do piły oscylacyjnej 9 x 0,76 x 24</t>
  </si>
  <si>
    <t>Ostrze do piły oscylacyjnej 25 x 1,19 x 85</t>
  </si>
  <si>
    <t>Ostrze do piły oscylacyjnej 12,5 x 1,19 x 81,5</t>
  </si>
  <si>
    <t>Ostrze do piły oscylacyjnej 13 x 1,27 x 90</t>
  </si>
  <si>
    <t>Ostrze do piły oscylacyjnej 18,5 x 1,27 x 104</t>
  </si>
  <si>
    <t>Ostrze do piły oscylacyjnej 18 x 1,27 x 100</t>
  </si>
  <si>
    <t>UWAGA do pakietu nr 24 !!!</t>
  </si>
  <si>
    <t>Zamawiający wymaga, aby ostrza były kompatybilne z wiertarką ortopedyczną z funkcją oscylacyjną firmy STRYKER; System Cordless D.4, System 6, System 7, którą posiada.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</si>
</sst>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#,##0.00_ ;[Red]\-#,##0.00,"/>
    <numFmt numFmtId="165" formatCode="#,###.00"/>
    <numFmt numFmtId="166" formatCode="_-* #,##0.00\ _z_ł_-;\-* #,##0.00\ _z_ł_-;_-* \-??\ _z_ł_-;_-@_-"/>
    <numFmt numFmtId="167" formatCode="#,##0.00\ [$zł-415];[Red]\-#,##0.00\ [$zł-415]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9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3A3A3A"/>
      <name val="Arial"/>
      <family val="2"/>
      <charset val="238"/>
    </font>
    <font>
      <sz val="11"/>
      <name val="Calibri"/>
      <family val="2"/>
      <charset val="238"/>
    </font>
    <font>
      <sz val="11"/>
      <name val="Arial"/>
      <family val="2"/>
    </font>
    <font>
      <b/>
      <sz val="11"/>
      <color rgb="FFFF0000"/>
      <name val="Arial"/>
      <family val="2"/>
      <charset val="238"/>
    </font>
    <font>
      <b/>
      <sz val="11"/>
      <name val="Arial CE"/>
      <family val="2"/>
      <charset val="238"/>
    </font>
    <font>
      <b/>
      <i/>
      <sz val="11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27"/>
      </patternFill>
    </fill>
    <fill>
      <patternFill patternType="solid">
        <fgColor rgb="FFFFFFFF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8" fillId="0" borderId="0"/>
    <xf numFmtId="166" fontId="8" fillId="0" borderId="0" applyBorder="0" applyProtection="0"/>
    <xf numFmtId="0" fontId="3" fillId="0" borderId="0"/>
  </cellStyleXfs>
  <cellXfs count="173">
    <xf numFmtId="0" fontId="0" fillId="0" borderId="0" xfId="0"/>
    <xf numFmtId="0" fontId="5" fillId="0" borderId="0" xfId="0" applyFont="1"/>
    <xf numFmtId="0" fontId="5" fillId="3" borderId="0" xfId="0" applyFont="1" applyFill="1"/>
    <xf numFmtId="0" fontId="6" fillId="0" borderId="0" xfId="0" applyFont="1"/>
    <xf numFmtId="4" fontId="5" fillId="0" borderId="0" xfId="0" applyNumberFormat="1" applyFont="1"/>
    <xf numFmtId="0" fontId="7" fillId="0" borderId="0" xfId="0" applyFont="1"/>
    <xf numFmtId="0" fontId="9" fillId="0" borderId="1" xfId="2" applyFont="1" applyFill="1" applyBorder="1" applyAlignment="1">
      <alignment vertical="center" wrapText="1"/>
    </xf>
    <xf numFmtId="0" fontId="10" fillId="5" borderId="12" xfId="7" applyFont="1" applyFill="1" applyBorder="1" applyAlignment="1">
      <alignment horizontal="center" vertical="center"/>
    </xf>
    <xf numFmtId="0" fontId="11" fillId="0" borderId="12" xfId="7" applyFont="1" applyBorder="1" applyAlignment="1">
      <alignment vertical="center" wrapText="1"/>
    </xf>
    <xf numFmtId="0" fontId="11" fillId="0" borderId="12" xfId="7" applyFont="1" applyBorder="1" applyAlignment="1">
      <alignment wrapText="1"/>
    </xf>
    <xf numFmtId="0" fontId="10" fillId="5" borderId="12" xfId="7" applyFont="1" applyFill="1" applyBorder="1" applyAlignment="1">
      <alignment horizontal="center" vertical="center" wrapText="1"/>
    </xf>
    <xf numFmtId="0" fontId="9" fillId="5" borderId="12" xfId="7" applyFont="1" applyFill="1" applyBorder="1" applyAlignment="1">
      <alignment horizontal="center" vertical="center" wrapText="1"/>
    </xf>
    <xf numFmtId="0" fontId="9" fillId="5" borderId="4" xfId="7" applyFont="1" applyFill="1" applyBorder="1" applyAlignment="1">
      <alignment horizontal="center" vertical="center" wrapText="1"/>
    </xf>
    <xf numFmtId="167" fontId="10" fillId="5" borderId="12" xfId="9" applyNumberFormat="1" applyFont="1" applyFill="1" applyBorder="1" applyAlignment="1">
      <alignment horizontal="center" vertical="center"/>
    </xf>
    <xf numFmtId="0" fontId="11" fillId="0" borderId="12" xfId="7" applyFont="1" applyBorder="1" applyAlignment="1">
      <alignment vertical="top" wrapText="1"/>
    </xf>
    <xf numFmtId="0" fontId="10" fillId="0" borderId="12" xfId="7" applyFont="1" applyBorder="1" applyAlignment="1">
      <alignment horizontal="center" vertical="center" wrapText="1"/>
    </xf>
    <xf numFmtId="0" fontId="9" fillId="0" borderId="12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11" fillId="0" borderId="12" xfId="7" applyFont="1" applyBorder="1" applyAlignment="1">
      <alignment horizontal="center" vertical="center" wrapText="1"/>
    </xf>
    <xf numFmtId="0" fontId="12" fillId="5" borderId="12" xfId="7" applyFont="1" applyFill="1" applyBorder="1" applyAlignment="1">
      <alignment horizontal="center" vertical="center" wrapText="1"/>
    </xf>
    <xf numFmtId="165" fontId="9" fillId="0" borderId="12" xfId="8" applyNumberFormat="1" applyFont="1" applyBorder="1" applyAlignment="1" applyProtection="1">
      <alignment horizontal="center" vertical="center"/>
    </xf>
    <xf numFmtId="4" fontId="9" fillId="0" borderId="12" xfId="7" applyNumberFormat="1" applyFont="1" applyBorder="1" applyAlignment="1">
      <alignment horizontal="center" vertical="center"/>
    </xf>
    <xf numFmtId="0" fontId="10" fillId="0" borderId="1" xfId="2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5" fillId="0" borderId="0" xfId="4" applyFont="1" applyFill="1" applyBorder="1" applyAlignment="1">
      <alignment wrapText="1"/>
    </xf>
    <xf numFmtId="0" fontId="9" fillId="0" borderId="0" xfId="4" applyFont="1" applyFill="1" applyBorder="1" applyAlignment="1">
      <alignment wrapText="1"/>
    </xf>
    <xf numFmtId="0" fontId="10" fillId="0" borderId="0" xfId="4" applyFont="1" applyFill="1" applyBorder="1" applyAlignment="1"/>
    <xf numFmtId="0" fontId="13" fillId="0" borderId="0" xfId="0" applyFont="1"/>
    <xf numFmtId="0" fontId="9" fillId="4" borderId="1" xfId="0" applyFont="1" applyFill="1" applyBorder="1" applyAlignment="1">
      <alignment horizontal="center" vertical="center"/>
    </xf>
    <xf numFmtId="0" fontId="14" fillId="0" borderId="0" xfId="0" applyFont="1"/>
    <xf numFmtId="0" fontId="10" fillId="0" borderId="9" xfId="2" applyFont="1" applyFill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3" borderId="1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wrapText="1"/>
    </xf>
    <xf numFmtId="0" fontId="10" fillId="3" borderId="1" xfId="2" applyFont="1" applyFill="1" applyBorder="1" applyAlignment="1">
      <alignment vertical="top" wrapText="1"/>
    </xf>
    <xf numFmtId="0" fontId="10" fillId="0" borderId="1" xfId="2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0" fillId="2" borderId="1" xfId="2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8" fillId="0" borderId="0" xfId="7" applyFont="1"/>
    <xf numFmtId="0" fontId="10" fillId="0" borderId="0" xfId="4" applyFont="1" applyFill="1" applyBorder="1" applyAlignment="1">
      <alignment wrapText="1"/>
    </xf>
    <xf numFmtId="0" fontId="10" fillId="0" borderId="0" xfId="0" applyFont="1" applyFill="1" applyBorder="1" applyAlignment="1">
      <alignment horizontal="center"/>
    </xf>
    <xf numFmtId="1" fontId="10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9" fontId="9" fillId="0" borderId="0" xfId="0" applyNumberFormat="1" applyFont="1" applyFill="1" applyBorder="1" applyAlignment="1" applyProtection="1">
      <alignment horizontal="center" vertical="center" wrapText="1"/>
    </xf>
    <xf numFmtId="165" fontId="10" fillId="0" borderId="0" xfId="1" applyNumberFormat="1" applyFont="1" applyFill="1" applyBorder="1" applyAlignment="1" applyProtection="1"/>
    <xf numFmtId="2" fontId="10" fillId="0" borderId="0" xfId="0" applyNumberFormat="1" applyFont="1" applyFill="1" applyBorder="1"/>
    <xf numFmtId="0" fontId="10" fillId="0" borderId="0" xfId="0" applyFont="1" applyFill="1" applyBorder="1"/>
    <xf numFmtId="1" fontId="9" fillId="0" borderId="0" xfId="0" applyNumberFormat="1" applyFont="1" applyFill="1" applyBorder="1" applyAlignment="1">
      <alignment horizontal="center"/>
    </xf>
    <xf numFmtId="2" fontId="15" fillId="0" borderId="0" xfId="0" applyNumberFormat="1" applyFont="1" applyFill="1" applyBorder="1"/>
    <xf numFmtId="0" fontId="10" fillId="0" borderId="0" xfId="4" applyFont="1" applyFill="1" applyBorder="1" applyAlignment="1">
      <alignment horizontal="center"/>
    </xf>
    <xf numFmtId="9" fontId="13" fillId="0" borderId="0" xfId="0" applyNumberFormat="1" applyFont="1"/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top" wrapText="1"/>
    </xf>
    <xf numFmtId="1" fontId="9" fillId="4" borderId="1" xfId="0" applyNumberFormat="1" applyFont="1" applyFill="1" applyBorder="1" applyAlignment="1">
      <alignment horizontal="center" vertical="center"/>
    </xf>
    <xf numFmtId="164" fontId="9" fillId="4" borderId="1" xfId="0" applyNumberFormat="1" applyFont="1" applyFill="1" applyBorder="1" applyAlignment="1">
      <alignment horizontal="center" vertical="center" wrapText="1"/>
    </xf>
    <xf numFmtId="9" fontId="9" fillId="4" borderId="1" xfId="0" applyNumberFormat="1" applyFont="1" applyFill="1" applyBorder="1" applyAlignment="1">
      <alignment horizontal="center" vertical="center"/>
    </xf>
    <xf numFmtId="165" fontId="9" fillId="4" borderId="1" xfId="1" applyNumberFormat="1" applyFont="1" applyFill="1" applyBorder="1" applyAlignment="1" applyProtection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 applyProtection="1">
      <alignment horizontal="center" vertical="center" wrapText="1"/>
    </xf>
    <xf numFmtId="9" fontId="10" fillId="0" borderId="1" xfId="0" applyNumberFormat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 applyProtection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5" fontId="9" fillId="0" borderId="1" xfId="1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9" fontId="14" fillId="0" borderId="0" xfId="0" applyNumberFormat="1" applyFont="1"/>
    <xf numFmtId="0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4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" xfId="2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 applyProtection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" fontId="10" fillId="0" borderId="3" xfId="0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center" vertical="center"/>
    </xf>
    <xf numFmtId="0" fontId="10" fillId="0" borderId="4" xfId="3" applyFont="1" applyFill="1" applyBorder="1" applyAlignment="1">
      <alignment horizontal="center" vertical="center" wrapText="1"/>
    </xf>
    <xf numFmtId="4" fontId="10" fillId="0" borderId="4" xfId="3" applyNumberFormat="1" applyFont="1" applyFill="1" applyBorder="1" applyAlignment="1">
      <alignment horizontal="center" vertical="center"/>
    </xf>
    <xf numFmtId="0" fontId="14" fillId="0" borderId="1" xfId="0" applyFont="1" applyBorder="1"/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2" fontId="9" fillId="2" borderId="1" xfId="5" applyNumberFormat="1" applyFont="1" applyFill="1" applyBorder="1" applyAlignment="1">
      <alignment horizontal="right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2" fontId="9" fillId="0" borderId="1" xfId="5" applyNumberFormat="1" applyFont="1" applyFill="1" applyBorder="1" applyAlignment="1">
      <alignment horizontal="right" vertical="center"/>
    </xf>
    <xf numFmtId="0" fontId="19" fillId="2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 wrapText="1"/>
    </xf>
    <xf numFmtId="0" fontId="10" fillId="3" borderId="4" xfId="2" applyFont="1" applyFill="1" applyBorder="1" applyAlignment="1">
      <alignment horizontal="center" vertical="center" wrapText="1"/>
    </xf>
    <xf numFmtId="0" fontId="15" fillId="0" borderId="0" xfId="0" applyFont="1"/>
    <xf numFmtId="0" fontId="9" fillId="3" borderId="1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2" fontId="9" fillId="3" borderId="1" xfId="5" applyNumberFormat="1" applyFont="1" applyFill="1" applyBorder="1" applyAlignment="1">
      <alignment horizontal="right" vertical="center"/>
    </xf>
    <xf numFmtId="0" fontId="14" fillId="3" borderId="1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0" fontId="20" fillId="0" borderId="1" xfId="2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/>
    </xf>
    <xf numFmtId="4" fontId="9" fillId="0" borderId="1" xfId="5" applyNumberFormat="1" applyFont="1" applyFill="1" applyBorder="1" applyAlignment="1">
      <alignment horizontal="right" vertical="center"/>
    </xf>
    <xf numFmtId="0" fontId="21" fillId="0" borderId="1" xfId="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 applyAlignment="1">
      <alignment vertical="center"/>
    </xf>
    <xf numFmtId="2" fontId="10" fillId="0" borderId="1" xfId="5" applyNumberFormat="1" applyFont="1" applyFill="1" applyBorder="1" applyAlignment="1">
      <alignment horizontal="center" vertical="center"/>
    </xf>
    <xf numFmtId="0" fontId="11" fillId="0" borderId="0" xfId="7" applyFont="1"/>
    <xf numFmtId="0" fontId="19" fillId="0" borderId="0" xfId="0" applyFont="1"/>
    <xf numFmtId="9" fontId="19" fillId="0" borderId="0" xfId="0" applyNumberFormat="1" applyFont="1"/>
    <xf numFmtId="4" fontId="19" fillId="0" borderId="0" xfId="0" applyNumberFormat="1" applyFont="1"/>
    <xf numFmtId="4" fontId="14" fillId="0" borderId="0" xfId="0" applyNumberFormat="1" applyFont="1"/>
    <xf numFmtId="0" fontId="10" fillId="0" borderId="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10" fillId="0" borderId="1" xfId="2" applyFont="1" applyFill="1" applyBorder="1" applyAlignment="1">
      <alignment horizontal="center" vertical="center"/>
    </xf>
    <xf numFmtId="4" fontId="9" fillId="0" borderId="0" xfId="7" applyNumberFormat="1" applyFont="1" applyBorder="1" applyAlignment="1" applyProtection="1">
      <alignment horizontal="center" vertical="center" wrapText="1"/>
    </xf>
    <xf numFmtId="165" fontId="9" fillId="0" borderId="0" xfId="8" applyNumberFormat="1" applyFont="1" applyBorder="1" applyAlignment="1" applyProtection="1">
      <alignment horizontal="center" vertical="center"/>
    </xf>
    <xf numFmtId="4" fontId="9" fillId="0" borderId="0" xfId="7" applyNumberFormat="1" applyFont="1" applyBorder="1" applyAlignment="1">
      <alignment horizontal="center" vertical="center"/>
    </xf>
    <xf numFmtId="0" fontId="14" fillId="0" borderId="0" xfId="0" applyFont="1" applyBorder="1"/>
    <xf numFmtId="0" fontId="10" fillId="5" borderId="1" xfId="7" applyFont="1" applyFill="1" applyBorder="1" applyAlignment="1">
      <alignment horizontal="center" vertical="center"/>
    </xf>
    <xf numFmtId="0" fontId="11" fillId="0" borderId="1" xfId="7" applyFont="1" applyBorder="1" applyAlignment="1">
      <alignment vertical="center" wrapText="1"/>
    </xf>
    <xf numFmtId="0" fontId="11" fillId="0" borderId="1" xfId="7" applyFont="1" applyBorder="1" applyAlignment="1">
      <alignment wrapText="1"/>
    </xf>
    <xf numFmtId="0" fontId="10" fillId="5" borderId="1" xfId="7" applyFont="1" applyFill="1" applyBorder="1" applyAlignment="1">
      <alignment horizontal="center" vertical="center" wrapText="1"/>
    </xf>
    <xf numFmtId="0" fontId="9" fillId="5" borderId="1" xfId="7" applyFont="1" applyFill="1" applyBorder="1" applyAlignment="1">
      <alignment horizontal="center" vertical="center" wrapText="1"/>
    </xf>
    <xf numFmtId="167" fontId="10" fillId="5" borderId="1" xfId="9" applyNumberFormat="1" applyFont="1" applyFill="1" applyBorder="1" applyAlignment="1">
      <alignment horizontal="center" vertical="center"/>
    </xf>
    <xf numFmtId="0" fontId="11" fillId="0" borderId="1" xfId="7" applyFont="1" applyBorder="1" applyAlignment="1">
      <alignment vertical="top" wrapText="1"/>
    </xf>
    <xf numFmtId="0" fontId="10" fillId="0" borderId="1" xfId="7" applyFont="1" applyBorder="1" applyAlignment="1">
      <alignment horizontal="center" vertical="center" wrapText="1"/>
    </xf>
    <xf numFmtId="0" fontId="9" fillId="0" borderId="1" xfId="7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 wrapText="1"/>
    </xf>
    <xf numFmtId="0" fontId="12" fillId="5" borderId="1" xfId="7" applyFont="1" applyFill="1" applyBorder="1" applyAlignment="1">
      <alignment horizontal="center" vertical="center" wrapText="1"/>
    </xf>
    <xf numFmtId="165" fontId="9" fillId="0" borderId="1" xfId="8" applyNumberFormat="1" applyFont="1" applyBorder="1" applyAlignment="1" applyProtection="1">
      <alignment horizontal="center" vertical="center"/>
    </xf>
    <xf numFmtId="4" fontId="9" fillId="0" borderId="1" xfId="7" applyNumberFormat="1" applyFont="1" applyBorder="1" applyAlignment="1">
      <alignment horizontal="center" vertical="center"/>
    </xf>
    <xf numFmtId="0" fontId="23" fillId="0" borderId="0" xfId="7" applyFont="1"/>
    <xf numFmtId="0" fontId="9" fillId="0" borderId="0" xfId="0" applyFont="1" applyFill="1" applyBorder="1" applyAlignment="1">
      <alignment vertical="center" wrapText="1"/>
    </xf>
    <xf numFmtId="4" fontId="9" fillId="0" borderId="1" xfId="7" applyNumberFormat="1" applyFont="1" applyBorder="1" applyAlignment="1" applyProtection="1">
      <alignment horizontal="center" vertical="center" wrapText="1"/>
    </xf>
    <xf numFmtId="165" fontId="10" fillId="0" borderId="13" xfId="1" applyNumberFormat="1" applyFont="1" applyFill="1" applyBorder="1" applyAlignment="1" applyProtection="1">
      <alignment horizontal="center" vertical="center"/>
    </xf>
    <xf numFmtId="165" fontId="10" fillId="0" borderId="4" xfId="1" applyNumberFormat="1" applyFont="1" applyFill="1" applyBorder="1" applyAlignment="1" applyProtection="1">
      <alignment horizontal="center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0" fillId="2" borderId="1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4" xfId="2" applyFont="1" applyFill="1" applyBorder="1" applyAlignment="1">
      <alignment horizontal="center" vertical="center" wrapText="1"/>
    </xf>
    <xf numFmtId="0" fontId="9" fillId="2" borderId="13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4" fontId="9" fillId="0" borderId="12" xfId="7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0" borderId="2" xfId="0" applyNumberFormat="1" applyFont="1" applyFill="1" applyBorder="1" applyAlignment="1" applyProtection="1">
      <alignment horizontal="center" vertical="center" wrapText="1"/>
    </xf>
    <xf numFmtId="4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0" xfId="4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2" fontId="9" fillId="2" borderId="13" xfId="5" applyNumberFormat="1" applyFont="1" applyFill="1" applyBorder="1" applyAlignment="1">
      <alignment horizontal="center" vertical="center"/>
    </xf>
    <xf numFmtId="2" fontId="9" fillId="2" borderId="4" xfId="5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 applyProtection="1">
      <alignment horizontal="center" vertical="center" wrapText="1"/>
    </xf>
    <xf numFmtId="4" fontId="10" fillId="0" borderId="4" xfId="0" applyNumberFormat="1" applyFont="1" applyFill="1" applyBorder="1" applyAlignment="1" applyProtection="1">
      <alignment horizontal="center" vertical="center" wrapText="1"/>
    </xf>
    <xf numFmtId="9" fontId="10" fillId="0" borderId="13" xfId="0" applyNumberFormat="1" applyFont="1" applyFill="1" applyBorder="1" applyAlignment="1">
      <alignment horizontal="center" vertical="center"/>
    </xf>
    <xf numFmtId="9" fontId="10" fillId="0" borderId="4" xfId="0" applyNumberFormat="1" applyFont="1" applyFill="1" applyBorder="1" applyAlignment="1">
      <alignment horizontal="center" vertical="center"/>
    </xf>
  </cellXfs>
  <cellStyles count="10">
    <cellStyle name="Dziesiętny" xfId="1" builtinId="3"/>
    <cellStyle name="Dziesiętny 2" xfId="8"/>
    <cellStyle name="Normalny" xfId="0" builtinId="0"/>
    <cellStyle name="Normalny 2" xfId="7"/>
    <cellStyle name="Normalny 3" xfId="6"/>
    <cellStyle name="Normalny 3 2" xfId="2"/>
    <cellStyle name="Normalny 4" xfId="3"/>
    <cellStyle name="Normalny_pakiet cewniki" xfId="4"/>
    <cellStyle name="Normalny_Wycena stawka VAT" xfId="5"/>
    <cellStyle name="Tekst objaśnienia 2" xfId="9"/>
  </cellStyles>
  <dxfs count="0"/>
  <tableStyles count="0" defaultTableStyle="TableStyleMedium2" defaultPivotStyle="PivotStyleMedium9"/>
  <colors>
    <mruColors>
      <color rgb="FF33C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1"/>
  <sheetViews>
    <sheetView tabSelected="1" topLeftCell="A230" zoomScale="85" zoomScaleNormal="85" zoomScaleSheetLayoutView="85" workbookViewId="0">
      <selection activeCell="B240" sqref="B240"/>
    </sheetView>
  </sheetViews>
  <sheetFormatPr defaultRowHeight="14.25" x14ac:dyDescent="0.2"/>
  <cols>
    <col min="1" max="1" width="9.140625" style="32"/>
    <col min="2" max="2" width="96.7109375" style="32" customWidth="1"/>
    <col min="3" max="3" width="26.7109375" style="32" customWidth="1"/>
    <col min="4" max="4" width="16.42578125" style="32" customWidth="1"/>
    <col min="5" max="5" width="13.5703125" style="32" customWidth="1"/>
    <col min="6" max="6" width="9.28515625" style="32" customWidth="1"/>
    <col min="7" max="7" width="9.140625" style="32" customWidth="1"/>
    <col min="8" max="8" width="13.5703125" style="32" customWidth="1"/>
    <col min="9" max="9" width="12" style="32" customWidth="1"/>
    <col min="10" max="10" width="7.140625" style="75" bestFit="1" customWidth="1"/>
    <col min="11" max="11" width="14.42578125" style="32" customWidth="1"/>
    <col min="12" max="12" width="12.5703125" style="32" bestFit="1" customWidth="1"/>
    <col min="13" max="13" width="11.85546875" style="32" customWidth="1"/>
    <col min="14" max="14" width="9.140625" style="32"/>
    <col min="15" max="16384" width="9.140625" style="1"/>
  </cols>
  <sheetData>
    <row r="1" spans="1:14" ht="15" x14ac:dyDescent="0.2">
      <c r="A1" s="54" t="s">
        <v>99</v>
      </c>
      <c r="B1" s="27"/>
      <c r="C1" s="27"/>
      <c r="D1" s="47"/>
      <c r="E1" s="47"/>
      <c r="F1" s="47"/>
      <c r="G1" s="48"/>
      <c r="H1" s="49"/>
      <c r="I1" s="50"/>
      <c r="J1" s="51"/>
      <c r="K1" s="52"/>
      <c r="L1" s="53"/>
      <c r="M1" s="54"/>
    </row>
    <row r="2" spans="1:14" ht="15" x14ac:dyDescent="0.25">
      <c r="A2" s="54"/>
      <c r="B2" s="28"/>
      <c r="C2" s="28"/>
      <c r="D2" s="47"/>
      <c r="E2" s="47"/>
      <c r="F2" s="47"/>
      <c r="G2" s="48"/>
      <c r="H2" s="49"/>
      <c r="I2" s="50"/>
      <c r="J2" s="51"/>
      <c r="K2" s="52"/>
      <c r="L2" s="53"/>
      <c r="M2" s="54"/>
    </row>
    <row r="3" spans="1:14" ht="15" x14ac:dyDescent="0.25">
      <c r="A3" s="54"/>
      <c r="B3" s="28"/>
      <c r="C3" s="28"/>
      <c r="D3" s="164" t="s">
        <v>212</v>
      </c>
      <c r="E3" s="164"/>
      <c r="F3" s="164"/>
      <c r="G3" s="164"/>
      <c r="H3" s="55"/>
      <c r="I3" s="50"/>
      <c r="J3" s="51"/>
      <c r="K3" s="52"/>
      <c r="L3" s="56"/>
      <c r="M3" s="54"/>
    </row>
    <row r="4" spans="1:14" ht="15" x14ac:dyDescent="0.25">
      <c r="A4" s="54"/>
      <c r="B4" s="164" t="s">
        <v>213</v>
      </c>
      <c r="C4" s="164"/>
      <c r="D4" s="164"/>
      <c r="E4" s="57"/>
      <c r="F4" s="29"/>
      <c r="G4" s="48"/>
      <c r="H4" s="49"/>
      <c r="I4" s="50"/>
      <c r="J4" s="51"/>
      <c r="K4" s="52"/>
      <c r="L4" s="53"/>
      <c r="M4" s="54"/>
    </row>
    <row r="5" spans="1:14" ht="15" x14ac:dyDescent="0.2">
      <c r="A5" s="54"/>
      <c r="B5" s="29"/>
      <c r="C5" s="29"/>
      <c r="D5" s="29"/>
      <c r="E5" s="29"/>
      <c r="F5" s="29"/>
      <c r="G5" s="48"/>
      <c r="H5" s="49"/>
      <c r="I5" s="50"/>
      <c r="J5" s="51"/>
      <c r="K5" s="52"/>
      <c r="L5" s="53"/>
      <c r="M5" s="54"/>
    </row>
    <row r="7" spans="1:14" ht="15" x14ac:dyDescent="0.25">
      <c r="A7" s="30" t="s">
        <v>115</v>
      </c>
      <c r="B7" s="30"/>
      <c r="C7" s="30"/>
      <c r="D7" s="30"/>
      <c r="E7" s="30"/>
      <c r="F7" s="30"/>
      <c r="G7" s="30"/>
      <c r="H7" s="30"/>
      <c r="I7" s="30"/>
      <c r="J7" s="58"/>
      <c r="K7" s="30"/>
      <c r="L7" s="30"/>
      <c r="M7" s="30"/>
    </row>
    <row r="8" spans="1:14" ht="75" x14ac:dyDescent="0.2">
      <c r="A8" s="31" t="s">
        <v>0</v>
      </c>
      <c r="B8" s="31" t="s">
        <v>11</v>
      </c>
      <c r="C8" s="31" t="s">
        <v>69</v>
      </c>
      <c r="D8" s="59" t="s">
        <v>12</v>
      </c>
      <c r="E8" s="60" t="s">
        <v>61</v>
      </c>
      <c r="F8" s="31" t="s">
        <v>6</v>
      </c>
      <c r="G8" s="61" t="s">
        <v>8</v>
      </c>
      <c r="H8" s="62" t="s">
        <v>9</v>
      </c>
      <c r="I8" s="62" t="s">
        <v>10</v>
      </c>
      <c r="J8" s="63" t="s">
        <v>1</v>
      </c>
      <c r="K8" s="64" t="s">
        <v>2</v>
      </c>
      <c r="L8" s="65" t="s">
        <v>3</v>
      </c>
      <c r="M8" s="31" t="s">
        <v>4</v>
      </c>
      <c r="N8" s="65" t="s">
        <v>106</v>
      </c>
    </row>
    <row r="9" spans="1:14" ht="83.25" customHeight="1" x14ac:dyDescent="0.2">
      <c r="A9" s="120">
        <v>1</v>
      </c>
      <c r="B9" s="24" t="s">
        <v>100</v>
      </c>
      <c r="C9" s="24" t="s">
        <v>101</v>
      </c>
      <c r="D9" s="66"/>
      <c r="E9" s="66"/>
      <c r="F9" s="66" t="s">
        <v>7</v>
      </c>
      <c r="G9" s="67">
        <v>10</v>
      </c>
      <c r="H9" s="68"/>
      <c r="I9" s="68"/>
      <c r="J9" s="69"/>
      <c r="K9" s="70"/>
      <c r="L9" s="71"/>
      <c r="M9" s="71"/>
      <c r="N9" s="72"/>
    </row>
    <row r="10" spans="1:14" ht="15" x14ac:dyDescent="0.2">
      <c r="I10" s="161" t="s">
        <v>5</v>
      </c>
      <c r="J10" s="161"/>
      <c r="K10" s="73">
        <f>SUM(K9:K9)</f>
        <v>0</v>
      </c>
      <c r="L10" s="74">
        <f>SUM(L9:L9)</f>
        <v>0</v>
      </c>
      <c r="M10" s="74">
        <f>SUM(M9:M9)</f>
        <v>0</v>
      </c>
    </row>
    <row r="11" spans="1:14" ht="15" x14ac:dyDescent="0.25">
      <c r="A11" s="30" t="s">
        <v>114</v>
      </c>
      <c r="B11" s="30"/>
      <c r="C11" s="30"/>
    </row>
    <row r="12" spans="1:14" ht="75" x14ac:dyDescent="0.2">
      <c r="A12" s="31" t="s">
        <v>0</v>
      </c>
      <c r="B12" s="31" t="s">
        <v>11</v>
      </c>
      <c r="C12" s="31" t="s">
        <v>69</v>
      </c>
      <c r="D12" s="59" t="s">
        <v>12</v>
      </c>
      <c r="E12" s="60" t="s">
        <v>61</v>
      </c>
      <c r="F12" s="31" t="s">
        <v>6</v>
      </c>
      <c r="G12" s="61" t="s">
        <v>8</v>
      </c>
      <c r="H12" s="62" t="s">
        <v>9</v>
      </c>
      <c r="I12" s="62" t="s">
        <v>10</v>
      </c>
      <c r="J12" s="63" t="s">
        <v>1</v>
      </c>
      <c r="K12" s="64" t="s">
        <v>2</v>
      </c>
      <c r="L12" s="65" t="s">
        <v>3</v>
      </c>
      <c r="M12" s="31" t="s">
        <v>4</v>
      </c>
      <c r="N12" s="65" t="s">
        <v>106</v>
      </c>
    </row>
    <row r="13" spans="1:14" ht="63" customHeight="1" x14ac:dyDescent="0.2">
      <c r="A13" s="121">
        <v>1</v>
      </c>
      <c r="B13" s="33" t="s">
        <v>123</v>
      </c>
      <c r="C13" s="33" t="s">
        <v>124</v>
      </c>
      <c r="D13" s="76"/>
      <c r="E13" s="76"/>
      <c r="F13" s="77" t="s">
        <v>7</v>
      </c>
      <c r="G13" s="78">
        <v>60</v>
      </c>
      <c r="H13" s="79"/>
      <c r="I13" s="68"/>
      <c r="J13" s="69"/>
      <c r="K13" s="70"/>
      <c r="L13" s="71"/>
      <c r="M13" s="71"/>
      <c r="N13" s="72" t="s">
        <v>107</v>
      </c>
    </row>
    <row r="14" spans="1:14" ht="59.25" customHeight="1" x14ac:dyDescent="0.2">
      <c r="A14" s="120">
        <v>2</v>
      </c>
      <c r="B14" s="22" t="s">
        <v>125</v>
      </c>
      <c r="C14" s="22"/>
      <c r="D14" s="80"/>
      <c r="E14" s="80"/>
      <c r="F14" s="66" t="s">
        <v>7</v>
      </c>
      <c r="G14" s="67">
        <v>6</v>
      </c>
      <c r="H14" s="68"/>
      <c r="I14" s="68"/>
      <c r="J14" s="69"/>
      <c r="K14" s="70"/>
      <c r="L14" s="71"/>
      <c r="M14" s="71"/>
      <c r="N14" s="72"/>
    </row>
    <row r="15" spans="1:14" ht="15" x14ac:dyDescent="0.2">
      <c r="I15" s="161" t="s">
        <v>5</v>
      </c>
      <c r="J15" s="161"/>
      <c r="K15" s="73">
        <f>SUM(K13:K14)</f>
        <v>0</v>
      </c>
      <c r="L15" s="74">
        <f>SUM(L13:L14)</f>
        <v>0</v>
      </c>
      <c r="M15" s="74">
        <f>SUM(M13:M14)</f>
        <v>0</v>
      </c>
    </row>
    <row r="16" spans="1:14" ht="15" x14ac:dyDescent="0.2">
      <c r="I16" s="50"/>
      <c r="J16" s="50"/>
      <c r="K16" s="81"/>
      <c r="L16" s="82"/>
      <c r="M16" s="82"/>
    </row>
    <row r="17" spans="1:14" ht="15" x14ac:dyDescent="0.25">
      <c r="A17" s="30" t="s">
        <v>177</v>
      </c>
      <c r="B17" s="30"/>
      <c r="C17" s="30"/>
    </row>
    <row r="18" spans="1:14" ht="75" x14ac:dyDescent="0.2">
      <c r="A18" s="31" t="s">
        <v>0</v>
      </c>
      <c r="B18" s="31" t="s">
        <v>11</v>
      </c>
      <c r="C18" s="31" t="s">
        <v>69</v>
      </c>
      <c r="D18" s="59" t="s">
        <v>12</v>
      </c>
      <c r="E18" s="60" t="s">
        <v>61</v>
      </c>
      <c r="F18" s="31" t="s">
        <v>6</v>
      </c>
      <c r="G18" s="61" t="s">
        <v>8</v>
      </c>
      <c r="H18" s="62" t="s">
        <v>9</v>
      </c>
      <c r="I18" s="62" t="s">
        <v>10</v>
      </c>
      <c r="J18" s="63" t="s">
        <v>1</v>
      </c>
      <c r="K18" s="64" t="s">
        <v>2</v>
      </c>
      <c r="L18" s="65" t="s">
        <v>3</v>
      </c>
      <c r="M18" s="31" t="s">
        <v>4</v>
      </c>
      <c r="N18" s="65" t="s">
        <v>106</v>
      </c>
    </row>
    <row r="19" spans="1:14" ht="127.5" customHeight="1" x14ac:dyDescent="0.2">
      <c r="A19" s="121" t="s">
        <v>13</v>
      </c>
      <c r="B19" s="33" t="s">
        <v>119</v>
      </c>
      <c r="C19" s="33"/>
      <c r="D19" s="76"/>
      <c r="E19" s="76"/>
      <c r="F19" s="77" t="s">
        <v>23</v>
      </c>
      <c r="G19" s="78">
        <v>150</v>
      </c>
      <c r="H19" s="79"/>
      <c r="I19" s="68"/>
      <c r="J19" s="69"/>
      <c r="K19" s="70"/>
      <c r="L19" s="71"/>
      <c r="M19" s="71"/>
      <c r="N19" s="72" t="s">
        <v>107</v>
      </c>
    </row>
    <row r="20" spans="1:14" ht="69" customHeight="1" x14ac:dyDescent="0.2">
      <c r="A20" s="120" t="s">
        <v>14</v>
      </c>
      <c r="B20" s="22" t="s">
        <v>120</v>
      </c>
      <c r="C20" s="22"/>
      <c r="D20" s="80"/>
      <c r="E20" s="80"/>
      <c r="F20" s="66" t="s">
        <v>23</v>
      </c>
      <c r="G20" s="67">
        <v>600</v>
      </c>
      <c r="H20" s="68"/>
      <c r="I20" s="68"/>
      <c r="J20" s="69"/>
      <c r="K20" s="70"/>
      <c r="L20" s="71"/>
      <c r="M20" s="71"/>
      <c r="N20" s="72"/>
    </row>
    <row r="21" spans="1:14" ht="42" customHeight="1" x14ac:dyDescent="0.2">
      <c r="A21" s="120" t="s">
        <v>15</v>
      </c>
      <c r="B21" s="22" t="s">
        <v>121</v>
      </c>
      <c r="C21" s="22" t="s">
        <v>122</v>
      </c>
      <c r="D21" s="80"/>
      <c r="E21" s="80"/>
      <c r="F21" s="66" t="s">
        <v>23</v>
      </c>
      <c r="G21" s="67">
        <v>12000</v>
      </c>
      <c r="H21" s="68"/>
      <c r="I21" s="68"/>
      <c r="J21" s="69"/>
      <c r="K21" s="70"/>
      <c r="L21" s="71"/>
      <c r="M21" s="71"/>
      <c r="N21" s="72" t="s">
        <v>109</v>
      </c>
    </row>
    <row r="22" spans="1:14" ht="42" customHeight="1" x14ac:dyDescent="0.2">
      <c r="A22" s="120" t="s">
        <v>16</v>
      </c>
      <c r="B22" s="22" t="s">
        <v>30</v>
      </c>
      <c r="C22" s="22"/>
      <c r="D22" s="80"/>
      <c r="E22" s="80"/>
      <c r="F22" s="66" t="s">
        <v>23</v>
      </c>
      <c r="G22" s="67">
        <v>1000</v>
      </c>
      <c r="H22" s="68"/>
      <c r="I22" s="68"/>
      <c r="J22" s="69"/>
      <c r="K22" s="70"/>
      <c r="L22" s="71"/>
      <c r="M22" s="71"/>
      <c r="N22" s="72"/>
    </row>
    <row r="23" spans="1:14" ht="15" x14ac:dyDescent="0.2">
      <c r="I23" s="161" t="s">
        <v>5</v>
      </c>
      <c r="J23" s="161"/>
      <c r="K23" s="73">
        <f>SUM(K19:K22)</f>
        <v>0</v>
      </c>
      <c r="L23" s="74">
        <f>SUM(L19:L22)</f>
        <v>0</v>
      </c>
      <c r="M23" s="74">
        <f>SUM(M19:M22)</f>
        <v>0</v>
      </c>
    </row>
    <row r="26" spans="1:14" ht="15" x14ac:dyDescent="0.25">
      <c r="A26" s="30" t="s">
        <v>178</v>
      </c>
    </row>
    <row r="27" spans="1:14" ht="75" x14ac:dyDescent="0.2">
      <c r="A27" s="31" t="s">
        <v>0</v>
      </c>
      <c r="B27" s="31" t="s">
        <v>11</v>
      </c>
      <c r="C27" s="31" t="s">
        <v>69</v>
      </c>
      <c r="D27" s="59" t="s">
        <v>12</v>
      </c>
      <c r="E27" s="60" t="s">
        <v>61</v>
      </c>
      <c r="F27" s="31" t="s">
        <v>6</v>
      </c>
      <c r="G27" s="61" t="s">
        <v>8</v>
      </c>
      <c r="H27" s="62" t="s">
        <v>9</v>
      </c>
      <c r="I27" s="62" t="s">
        <v>10</v>
      </c>
      <c r="J27" s="63" t="s">
        <v>1</v>
      </c>
      <c r="K27" s="64" t="s">
        <v>2</v>
      </c>
      <c r="L27" s="65" t="s">
        <v>3</v>
      </c>
      <c r="M27" s="31" t="s">
        <v>4</v>
      </c>
      <c r="N27" s="65" t="s">
        <v>106</v>
      </c>
    </row>
    <row r="28" spans="1:14" ht="104.25" customHeight="1" x14ac:dyDescent="0.2">
      <c r="A28" s="122">
        <v>1</v>
      </c>
      <c r="B28" s="34" t="s">
        <v>204</v>
      </c>
      <c r="C28" s="34"/>
      <c r="D28" s="83"/>
      <c r="E28" s="83"/>
      <c r="F28" s="84" t="s">
        <v>7</v>
      </c>
      <c r="G28" s="85">
        <v>200</v>
      </c>
      <c r="H28" s="86"/>
      <c r="I28" s="68"/>
      <c r="J28" s="69"/>
      <c r="K28" s="70"/>
      <c r="L28" s="71"/>
      <c r="M28" s="71"/>
      <c r="N28" s="72" t="s">
        <v>107</v>
      </c>
    </row>
    <row r="29" spans="1:14" ht="115.5" customHeight="1" x14ac:dyDescent="0.2">
      <c r="A29" s="122">
        <v>2</v>
      </c>
      <c r="B29" s="34" t="s">
        <v>205</v>
      </c>
      <c r="C29" s="35" t="s">
        <v>70</v>
      </c>
      <c r="D29" s="87"/>
      <c r="E29" s="83"/>
      <c r="F29" s="84" t="s">
        <v>7</v>
      </c>
      <c r="G29" s="85">
        <v>250</v>
      </c>
      <c r="H29" s="88"/>
      <c r="I29" s="68"/>
      <c r="J29" s="69"/>
      <c r="K29" s="70"/>
      <c r="L29" s="71"/>
      <c r="M29" s="71"/>
      <c r="N29" s="89"/>
    </row>
    <row r="30" spans="1:14" ht="15" x14ac:dyDescent="0.2">
      <c r="I30" s="161" t="s">
        <v>5</v>
      </c>
      <c r="J30" s="161"/>
      <c r="K30" s="73">
        <f>SUM(K28:K29)</f>
        <v>0</v>
      </c>
      <c r="L30" s="73">
        <f t="shared" ref="L30:M30" si="0">SUM(L28:L29)</f>
        <v>0</v>
      </c>
      <c r="M30" s="73">
        <f t="shared" si="0"/>
        <v>0</v>
      </c>
    </row>
    <row r="31" spans="1:14" ht="15" x14ac:dyDescent="0.2">
      <c r="I31" s="50"/>
      <c r="J31" s="50"/>
      <c r="K31" s="81"/>
      <c r="L31" s="81"/>
      <c r="M31" s="81"/>
    </row>
    <row r="32" spans="1:14" ht="15" x14ac:dyDescent="0.25">
      <c r="A32" s="30" t="s">
        <v>179</v>
      </c>
    </row>
    <row r="33" spans="1:14" ht="75" x14ac:dyDescent="0.2">
      <c r="A33" s="31" t="s">
        <v>0</v>
      </c>
      <c r="B33" s="31" t="s">
        <v>11</v>
      </c>
      <c r="C33" s="31" t="s">
        <v>69</v>
      </c>
      <c r="D33" s="59" t="s">
        <v>12</v>
      </c>
      <c r="E33" s="60" t="s">
        <v>61</v>
      </c>
      <c r="F33" s="31" t="s">
        <v>6</v>
      </c>
      <c r="G33" s="61" t="s">
        <v>8</v>
      </c>
      <c r="H33" s="62" t="s">
        <v>9</v>
      </c>
      <c r="I33" s="62" t="s">
        <v>10</v>
      </c>
      <c r="J33" s="63" t="s">
        <v>1</v>
      </c>
      <c r="K33" s="64" t="s">
        <v>2</v>
      </c>
      <c r="L33" s="65" t="s">
        <v>3</v>
      </c>
      <c r="M33" s="31" t="s">
        <v>4</v>
      </c>
      <c r="N33" s="65" t="s">
        <v>106</v>
      </c>
    </row>
    <row r="34" spans="1:14" ht="71.25" customHeight="1" x14ac:dyDescent="0.2">
      <c r="A34" s="123" t="s">
        <v>13</v>
      </c>
      <c r="B34" s="36" t="s">
        <v>170</v>
      </c>
      <c r="C34" s="36"/>
      <c r="D34" s="90"/>
      <c r="E34" s="90"/>
      <c r="F34" s="91" t="s">
        <v>23</v>
      </c>
      <c r="G34" s="92">
        <v>10</v>
      </c>
      <c r="H34" s="93"/>
      <c r="I34" s="68"/>
      <c r="J34" s="69"/>
      <c r="K34" s="70"/>
      <c r="L34" s="71"/>
      <c r="M34" s="71"/>
      <c r="N34" s="72"/>
    </row>
    <row r="35" spans="1:14" ht="52.5" customHeight="1" x14ac:dyDescent="0.2">
      <c r="A35" s="123" t="s">
        <v>14</v>
      </c>
      <c r="B35" s="36" t="s">
        <v>166</v>
      </c>
      <c r="C35" s="36"/>
      <c r="D35" s="90"/>
      <c r="E35" s="90"/>
      <c r="F35" s="91" t="s">
        <v>23</v>
      </c>
      <c r="G35" s="92">
        <v>10</v>
      </c>
      <c r="H35" s="93"/>
      <c r="I35" s="68"/>
      <c r="J35" s="69"/>
      <c r="K35" s="70"/>
      <c r="L35" s="71"/>
      <c r="M35" s="71"/>
      <c r="N35" s="89"/>
    </row>
    <row r="36" spans="1:14" ht="78.75" customHeight="1" x14ac:dyDescent="0.2">
      <c r="A36" s="123" t="s">
        <v>15</v>
      </c>
      <c r="B36" s="36" t="s">
        <v>167</v>
      </c>
      <c r="C36" s="36"/>
      <c r="D36" s="80"/>
      <c r="E36" s="80"/>
      <c r="F36" s="94" t="s">
        <v>23</v>
      </c>
      <c r="G36" s="95">
        <v>4</v>
      </c>
      <c r="H36" s="96"/>
      <c r="I36" s="68"/>
      <c r="J36" s="69"/>
      <c r="K36" s="70"/>
      <c r="L36" s="71"/>
      <c r="M36" s="71"/>
      <c r="N36" s="89"/>
    </row>
    <row r="37" spans="1:14" ht="99.75" customHeight="1" x14ac:dyDescent="0.2">
      <c r="A37" s="123" t="s">
        <v>16</v>
      </c>
      <c r="B37" s="36" t="s">
        <v>171</v>
      </c>
      <c r="C37" s="36"/>
      <c r="D37" s="90"/>
      <c r="E37" s="90"/>
      <c r="F37" s="91" t="s">
        <v>23</v>
      </c>
      <c r="G37" s="92">
        <v>50</v>
      </c>
      <c r="H37" s="93"/>
      <c r="I37" s="68"/>
      <c r="J37" s="69"/>
      <c r="K37" s="70"/>
      <c r="L37" s="71"/>
      <c r="M37" s="71"/>
      <c r="N37" s="89"/>
    </row>
    <row r="38" spans="1:14" ht="61.5" customHeight="1" x14ac:dyDescent="0.2">
      <c r="A38" s="123" t="s">
        <v>17</v>
      </c>
      <c r="B38" s="36" t="s">
        <v>168</v>
      </c>
      <c r="C38" s="36"/>
      <c r="D38" s="90"/>
      <c r="E38" s="90"/>
      <c r="F38" s="91" t="s">
        <v>7</v>
      </c>
      <c r="G38" s="92">
        <v>10</v>
      </c>
      <c r="H38" s="93"/>
      <c r="I38" s="68"/>
      <c r="J38" s="69"/>
      <c r="K38" s="70"/>
      <c r="L38" s="71"/>
      <c r="M38" s="71"/>
      <c r="N38" s="89"/>
    </row>
    <row r="39" spans="1:14" ht="100.5" customHeight="1" x14ac:dyDescent="0.2">
      <c r="A39" s="123" t="s">
        <v>18</v>
      </c>
      <c r="B39" s="36" t="s">
        <v>169</v>
      </c>
      <c r="C39" s="36"/>
      <c r="D39" s="90"/>
      <c r="E39" s="90"/>
      <c r="F39" s="91" t="s">
        <v>7</v>
      </c>
      <c r="G39" s="92">
        <v>30</v>
      </c>
      <c r="H39" s="93"/>
      <c r="I39" s="68"/>
      <c r="J39" s="69"/>
      <c r="K39" s="70"/>
      <c r="L39" s="71"/>
      <c r="M39" s="71"/>
      <c r="N39" s="89"/>
    </row>
    <row r="40" spans="1:14" ht="96" customHeight="1" x14ac:dyDescent="0.2">
      <c r="A40" s="123" t="s">
        <v>19</v>
      </c>
      <c r="B40" s="36" t="s">
        <v>172</v>
      </c>
      <c r="C40" s="36" t="s">
        <v>173</v>
      </c>
      <c r="D40" s="90"/>
      <c r="E40" s="90"/>
      <c r="F40" s="91" t="s">
        <v>7</v>
      </c>
      <c r="G40" s="92">
        <v>1</v>
      </c>
      <c r="H40" s="93"/>
      <c r="I40" s="68"/>
      <c r="J40" s="69"/>
      <c r="K40" s="70"/>
      <c r="L40" s="71"/>
      <c r="M40" s="71"/>
      <c r="N40" s="89"/>
    </row>
    <row r="41" spans="1:14" ht="83.25" customHeight="1" x14ac:dyDescent="0.2">
      <c r="A41" s="123" t="s">
        <v>20</v>
      </c>
      <c r="B41" s="36" t="s">
        <v>174</v>
      </c>
      <c r="C41" s="36"/>
      <c r="D41" s="90"/>
      <c r="E41" s="90"/>
      <c r="F41" s="91" t="s">
        <v>7</v>
      </c>
      <c r="G41" s="92">
        <v>8</v>
      </c>
      <c r="H41" s="93"/>
      <c r="I41" s="68"/>
      <c r="J41" s="69"/>
      <c r="K41" s="70"/>
      <c r="L41" s="71"/>
      <c r="M41" s="71"/>
      <c r="N41" s="89"/>
    </row>
    <row r="42" spans="1:14" ht="58.5" customHeight="1" x14ac:dyDescent="0.2">
      <c r="A42" s="123" t="s">
        <v>21</v>
      </c>
      <c r="B42" s="36" t="s">
        <v>175</v>
      </c>
      <c r="C42" s="36"/>
      <c r="D42" s="97"/>
      <c r="E42" s="97"/>
      <c r="F42" s="91" t="s">
        <v>23</v>
      </c>
      <c r="G42" s="92">
        <v>10</v>
      </c>
      <c r="H42" s="93"/>
      <c r="I42" s="68"/>
      <c r="J42" s="69"/>
      <c r="K42" s="70"/>
      <c r="L42" s="71"/>
      <c r="M42" s="71"/>
      <c r="N42" s="89"/>
    </row>
    <row r="43" spans="1:14" ht="58.5" customHeight="1" x14ac:dyDescent="0.2">
      <c r="A43" s="123" t="s">
        <v>22</v>
      </c>
      <c r="B43" s="36" t="s">
        <v>176</v>
      </c>
      <c r="C43" s="36"/>
      <c r="D43" s="97"/>
      <c r="E43" s="97"/>
      <c r="F43" s="91" t="s">
        <v>23</v>
      </c>
      <c r="G43" s="92">
        <v>20</v>
      </c>
      <c r="H43" s="93"/>
      <c r="I43" s="68"/>
      <c r="J43" s="69"/>
      <c r="K43" s="70"/>
      <c r="L43" s="71"/>
      <c r="M43" s="71"/>
      <c r="N43" s="89"/>
    </row>
    <row r="44" spans="1:14" ht="15" x14ac:dyDescent="0.2">
      <c r="I44" s="161" t="s">
        <v>5</v>
      </c>
      <c r="J44" s="161"/>
      <c r="K44" s="73">
        <f>SUM(K34:K43)</f>
        <v>0</v>
      </c>
      <c r="L44" s="74">
        <f t="shared" ref="L44" si="1">M44-K44</f>
        <v>0</v>
      </c>
      <c r="M44" s="74">
        <f t="shared" ref="M44" si="2">K44*1.08</f>
        <v>0</v>
      </c>
    </row>
    <row r="46" spans="1:14" ht="15" x14ac:dyDescent="0.25">
      <c r="A46" s="30" t="s">
        <v>180</v>
      </c>
    </row>
    <row r="47" spans="1:14" ht="75" x14ac:dyDescent="0.2">
      <c r="A47" s="31" t="s">
        <v>0</v>
      </c>
      <c r="B47" s="31" t="s">
        <v>11</v>
      </c>
      <c r="C47" s="31" t="s">
        <v>69</v>
      </c>
      <c r="D47" s="59" t="s">
        <v>12</v>
      </c>
      <c r="E47" s="60" t="s">
        <v>61</v>
      </c>
      <c r="F47" s="31" t="s">
        <v>6</v>
      </c>
      <c r="G47" s="61" t="s">
        <v>8</v>
      </c>
      <c r="H47" s="62" t="s">
        <v>9</v>
      </c>
      <c r="I47" s="62" t="s">
        <v>10</v>
      </c>
      <c r="J47" s="63" t="s">
        <v>1</v>
      </c>
      <c r="K47" s="64" t="s">
        <v>2</v>
      </c>
      <c r="L47" s="65" t="s">
        <v>3</v>
      </c>
      <c r="M47" s="31" t="s">
        <v>4</v>
      </c>
      <c r="N47" s="65" t="s">
        <v>106</v>
      </c>
    </row>
    <row r="48" spans="1:14" ht="55.5" customHeight="1" x14ac:dyDescent="0.2">
      <c r="A48" s="123" t="s">
        <v>13</v>
      </c>
      <c r="B48" s="36" t="s">
        <v>25</v>
      </c>
      <c r="C48" s="36"/>
      <c r="D48" s="90"/>
      <c r="E48" s="90"/>
      <c r="F48" s="91" t="s">
        <v>23</v>
      </c>
      <c r="G48" s="92">
        <v>30</v>
      </c>
      <c r="H48" s="93"/>
      <c r="I48" s="68"/>
      <c r="J48" s="69"/>
      <c r="K48" s="70"/>
      <c r="L48" s="71"/>
      <c r="M48" s="71"/>
      <c r="N48" s="72" t="s">
        <v>107</v>
      </c>
    </row>
    <row r="49" spans="1:14" ht="26.25" customHeight="1" x14ac:dyDescent="0.2">
      <c r="A49" s="123" t="s">
        <v>14</v>
      </c>
      <c r="B49" s="36" t="s">
        <v>26</v>
      </c>
      <c r="C49" s="36"/>
      <c r="D49" s="90"/>
      <c r="E49" s="90"/>
      <c r="F49" s="91" t="s">
        <v>23</v>
      </c>
      <c r="G49" s="92">
        <v>36</v>
      </c>
      <c r="H49" s="93"/>
      <c r="I49" s="68"/>
      <c r="J49" s="69"/>
      <c r="K49" s="70"/>
      <c r="L49" s="71"/>
      <c r="M49" s="71"/>
      <c r="N49" s="89"/>
    </row>
    <row r="50" spans="1:14" ht="28.5" x14ac:dyDescent="0.2">
      <c r="A50" s="123" t="s">
        <v>15</v>
      </c>
      <c r="B50" s="36" t="s">
        <v>27</v>
      </c>
      <c r="C50" s="36"/>
      <c r="D50" s="80"/>
      <c r="E50" s="80"/>
      <c r="F50" s="94" t="s">
        <v>23</v>
      </c>
      <c r="G50" s="95">
        <v>15</v>
      </c>
      <c r="H50" s="96"/>
      <c r="I50" s="68"/>
      <c r="J50" s="69"/>
      <c r="K50" s="70"/>
      <c r="L50" s="71"/>
      <c r="M50" s="71"/>
      <c r="N50" s="89"/>
    </row>
    <row r="51" spans="1:14" ht="42.75" x14ac:dyDescent="0.2">
      <c r="A51" s="123" t="s">
        <v>16</v>
      </c>
      <c r="B51" s="36" t="s">
        <v>71</v>
      </c>
      <c r="C51" s="36" t="s">
        <v>72</v>
      </c>
      <c r="D51" s="90"/>
      <c r="E51" s="90"/>
      <c r="F51" s="91" t="s">
        <v>23</v>
      </c>
      <c r="G51" s="92">
        <v>80</v>
      </c>
      <c r="H51" s="93"/>
      <c r="I51" s="68"/>
      <c r="J51" s="69"/>
      <c r="K51" s="70"/>
      <c r="L51" s="71"/>
      <c r="M51" s="71"/>
      <c r="N51" s="89"/>
    </row>
    <row r="52" spans="1:14" ht="28.5" x14ac:dyDescent="0.2">
      <c r="A52" s="123" t="s">
        <v>17</v>
      </c>
      <c r="B52" s="36" t="s">
        <v>28</v>
      </c>
      <c r="C52" s="36"/>
      <c r="D52" s="90"/>
      <c r="E52" s="90"/>
      <c r="F52" s="91" t="s">
        <v>23</v>
      </c>
      <c r="G52" s="92">
        <v>160</v>
      </c>
      <c r="H52" s="93"/>
      <c r="I52" s="68"/>
      <c r="J52" s="69"/>
      <c r="K52" s="70"/>
      <c r="L52" s="71"/>
      <c r="M52" s="71"/>
      <c r="N52" s="89"/>
    </row>
    <row r="53" spans="1:14" ht="38.25" customHeight="1" x14ac:dyDescent="0.2">
      <c r="A53" s="123" t="s">
        <v>18</v>
      </c>
      <c r="B53" s="36" t="s">
        <v>29</v>
      </c>
      <c r="C53" s="36"/>
      <c r="D53" s="97"/>
      <c r="E53" s="97"/>
      <c r="F53" s="91" t="s">
        <v>23</v>
      </c>
      <c r="G53" s="92">
        <v>10</v>
      </c>
      <c r="H53" s="93"/>
      <c r="I53" s="68"/>
      <c r="J53" s="69"/>
      <c r="K53" s="70"/>
      <c r="L53" s="71"/>
      <c r="M53" s="71"/>
      <c r="N53" s="89"/>
    </row>
    <row r="54" spans="1:14" ht="51.75" customHeight="1" x14ac:dyDescent="0.2">
      <c r="A54" s="123" t="s">
        <v>19</v>
      </c>
      <c r="B54" s="36" t="s">
        <v>165</v>
      </c>
      <c r="C54" s="36"/>
      <c r="D54" s="97"/>
      <c r="E54" s="97"/>
      <c r="F54" s="91" t="s">
        <v>23</v>
      </c>
      <c r="G54" s="92">
        <v>5</v>
      </c>
      <c r="H54" s="93"/>
      <c r="I54" s="68"/>
      <c r="J54" s="69"/>
      <c r="K54" s="70"/>
      <c r="L54" s="71"/>
      <c r="M54" s="71"/>
      <c r="N54" s="89"/>
    </row>
    <row r="55" spans="1:14" ht="15" x14ac:dyDescent="0.2">
      <c r="I55" s="161" t="s">
        <v>5</v>
      </c>
      <c r="J55" s="161"/>
      <c r="K55" s="73">
        <f>SUM(K48:K54)</f>
        <v>0</v>
      </c>
      <c r="L55" s="74">
        <f t="shared" ref="L55" si="3">M55-K55</f>
        <v>0</v>
      </c>
      <c r="M55" s="74">
        <f t="shared" ref="M55" si="4">K55*1.08</f>
        <v>0</v>
      </c>
    </row>
    <row r="56" spans="1:14" ht="15" x14ac:dyDescent="0.25">
      <c r="A56" s="30" t="s">
        <v>24</v>
      </c>
    </row>
    <row r="57" spans="1:14" ht="75" x14ac:dyDescent="0.2">
      <c r="A57" s="31" t="s">
        <v>0</v>
      </c>
      <c r="B57" s="31" t="s">
        <v>11</v>
      </c>
      <c r="C57" s="31" t="s">
        <v>69</v>
      </c>
      <c r="D57" s="59" t="s">
        <v>12</v>
      </c>
      <c r="E57" s="60" t="s">
        <v>61</v>
      </c>
      <c r="F57" s="31" t="s">
        <v>6</v>
      </c>
      <c r="G57" s="61" t="s">
        <v>8</v>
      </c>
      <c r="H57" s="62" t="s">
        <v>9</v>
      </c>
      <c r="I57" s="62" t="s">
        <v>10</v>
      </c>
      <c r="J57" s="63" t="s">
        <v>1</v>
      </c>
      <c r="K57" s="64" t="s">
        <v>2</v>
      </c>
      <c r="L57" s="65" t="s">
        <v>3</v>
      </c>
      <c r="M57" s="31" t="s">
        <v>4</v>
      </c>
      <c r="N57" s="65" t="s">
        <v>106</v>
      </c>
    </row>
    <row r="58" spans="1:14" ht="72.75" customHeight="1" x14ac:dyDescent="0.2">
      <c r="A58" s="124" t="s">
        <v>13</v>
      </c>
      <c r="B58" s="37" t="s">
        <v>126</v>
      </c>
      <c r="C58" s="37"/>
      <c r="D58" s="98"/>
      <c r="E58" s="98"/>
      <c r="F58" s="98" t="s">
        <v>7</v>
      </c>
      <c r="G58" s="99">
        <v>240</v>
      </c>
      <c r="H58" s="96"/>
      <c r="I58" s="68"/>
      <c r="J58" s="69"/>
      <c r="K58" s="70"/>
      <c r="L58" s="71"/>
      <c r="M58" s="71"/>
      <c r="N58" s="72" t="s">
        <v>107</v>
      </c>
    </row>
    <row r="59" spans="1:14" ht="62.25" customHeight="1" x14ac:dyDescent="0.2">
      <c r="A59" s="124" t="s">
        <v>14</v>
      </c>
      <c r="B59" s="37" t="s">
        <v>127</v>
      </c>
      <c r="C59" s="37"/>
      <c r="D59" s="98"/>
      <c r="E59" s="98"/>
      <c r="F59" s="98" t="s">
        <v>7</v>
      </c>
      <c r="G59" s="99">
        <v>2400</v>
      </c>
      <c r="H59" s="96"/>
      <c r="I59" s="68"/>
      <c r="J59" s="69"/>
      <c r="K59" s="70"/>
      <c r="L59" s="71"/>
      <c r="M59" s="71"/>
      <c r="N59" s="89"/>
    </row>
    <row r="60" spans="1:14" ht="71.25" customHeight="1" x14ac:dyDescent="0.2">
      <c r="A60" s="124" t="s">
        <v>15</v>
      </c>
      <c r="B60" s="37" t="s">
        <v>128</v>
      </c>
      <c r="C60" s="37"/>
      <c r="D60" s="98"/>
      <c r="E60" s="98"/>
      <c r="F60" s="98" t="s">
        <v>7</v>
      </c>
      <c r="G60" s="99">
        <v>480</v>
      </c>
      <c r="H60" s="96"/>
      <c r="I60" s="68"/>
      <c r="J60" s="69"/>
      <c r="K60" s="70"/>
      <c r="L60" s="71"/>
      <c r="M60" s="71"/>
      <c r="N60" s="89"/>
    </row>
    <row r="61" spans="1:14" ht="48.75" customHeight="1" x14ac:dyDescent="0.2">
      <c r="A61" s="124" t="s">
        <v>16</v>
      </c>
      <c r="B61" s="37" t="s">
        <v>129</v>
      </c>
      <c r="C61" s="37"/>
      <c r="D61" s="98"/>
      <c r="E61" s="98"/>
      <c r="F61" s="98" t="s">
        <v>7</v>
      </c>
      <c r="G61" s="98">
        <v>4000</v>
      </c>
      <c r="H61" s="96"/>
      <c r="I61" s="68"/>
      <c r="J61" s="69"/>
      <c r="K61" s="70"/>
      <c r="L61" s="71"/>
      <c r="M61" s="71"/>
      <c r="N61" s="89"/>
    </row>
    <row r="62" spans="1:14" ht="54.75" customHeight="1" x14ac:dyDescent="0.2">
      <c r="A62" s="124" t="s">
        <v>17</v>
      </c>
      <c r="B62" s="37" t="s">
        <v>130</v>
      </c>
      <c r="C62" s="37"/>
      <c r="D62" s="98"/>
      <c r="E62" s="98"/>
      <c r="F62" s="98" t="s">
        <v>7</v>
      </c>
      <c r="G62" s="98">
        <v>450</v>
      </c>
      <c r="H62" s="96"/>
      <c r="I62" s="68"/>
      <c r="J62" s="69"/>
      <c r="K62" s="70"/>
      <c r="L62" s="71"/>
      <c r="M62" s="71"/>
      <c r="N62" s="89"/>
    </row>
    <row r="63" spans="1:14" ht="47.25" customHeight="1" x14ac:dyDescent="0.2">
      <c r="A63" s="124" t="s">
        <v>18</v>
      </c>
      <c r="B63" s="37" t="s">
        <v>131</v>
      </c>
      <c r="C63" s="37" t="s">
        <v>132</v>
      </c>
      <c r="D63" s="98"/>
      <c r="E63" s="98"/>
      <c r="F63" s="98" t="s">
        <v>7</v>
      </c>
      <c r="G63" s="98">
        <v>1</v>
      </c>
      <c r="H63" s="96"/>
      <c r="I63" s="68"/>
      <c r="J63" s="69"/>
      <c r="K63" s="70"/>
      <c r="L63" s="71"/>
      <c r="M63" s="71"/>
      <c r="N63" s="89"/>
    </row>
    <row r="64" spans="1:14" ht="43.5" customHeight="1" x14ac:dyDescent="0.2">
      <c r="A64" s="124" t="s">
        <v>19</v>
      </c>
      <c r="B64" s="37" t="s">
        <v>133</v>
      </c>
      <c r="C64" s="37" t="s">
        <v>132</v>
      </c>
      <c r="D64" s="98"/>
      <c r="E64" s="98"/>
      <c r="F64" s="98" t="s">
        <v>7</v>
      </c>
      <c r="G64" s="98">
        <v>1</v>
      </c>
      <c r="H64" s="96"/>
      <c r="I64" s="68"/>
      <c r="J64" s="69"/>
      <c r="K64" s="70"/>
      <c r="L64" s="71"/>
      <c r="M64" s="71"/>
      <c r="N64" s="89"/>
    </row>
    <row r="65" spans="1:14" ht="49.5" customHeight="1" x14ac:dyDescent="0.2">
      <c r="A65" s="124" t="s">
        <v>20</v>
      </c>
      <c r="B65" s="37" t="s">
        <v>134</v>
      </c>
      <c r="C65" s="37" t="s">
        <v>132</v>
      </c>
      <c r="D65" s="98"/>
      <c r="E65" s="98"/>
      <c r="F65" s="98" t="s">
        <v>7</v>
      </c>
      <c r="G65" s="98">
        <v>1</v>
      </c>
      <c r="H65" s="96"/>
      <c r="I65" s="68"/>
      <c r="J65" s="69"/>
      <c r="K65" s="70"/>
      <c r="L65" s="71"/>
      <c r="M65" s="71"/>
      <c r="N65" s="89"/>
    </row>
    <row r="66" spans="1:14" ht="56.25" customHeight="1" x14ac:dyDescent="0.2">
      <c r="A66" s="124" t="s">
        <v>21</v>
      </c>
      <c r="B66" s="37" t="s">
        <v>211</v>
      </c>
      <c r="C66" s="37"/>
      <c r="D66" s="98"/>
      <c r="E66" s="98"/>
      <c r="F66" s="98" t="s">
        <v>7</v>
      </c>
      <c r="G66" s="98">
        <v>1</v>
      </c>
      <c r="H66" s="96"/>
      <c r="I66" s="68"/>
      <c r="J66" s="69"/>
      <c r="K66" s="70"/>
      <c r="L66" s="71"/>
      <c r="M66" s="71"/>
      <c r="N66" s="89"/>
    </row>
    <row r="67" spans="1:14" ht="15" x14ac:dyDescent="0.2">
      <c r="I67" s="161" t="s">
        <v>5</v>
      </c>
      <c r="J67" s="161"/>
      <c r="K67" s="73">
        <f>SUM(K58:K66)</f>
        <v>0</v>
      </c>
      <c r="L67" s="74">
        <f>SUM(L58:L66)</f>
        <v>0</v>
      </c>
      <c r="M67" s="74">
        <f>SUM(M58:M66)</f>
        <v>0</v>
      </c>
    </row>
    <row r="68" spans="1:14" ht="15" x14ac:dyDescent="0.25">
      <c r="B68" s="5" t="s">
        <v>181</v>
      </c>
      <c r="C68" s="5"/>
      <c r="D68" s="100"/>
      <c r="E68" s="100"/>
      <c r="F68" s="100"/>
      <c r="G68" s="100"/>
    </row>
    <row r="69" spans="1:14" ht="15" x14ac:dyDescent="0.25">
      <c r="B69" s="5" t="s">
        <v>135</v>
      </c>
      <c r="C69" s="5"/>
      <c r="D69" s="100"/>
      <c r="E69" s="100"/>
      <c r="F69" s="100"/>
      <c r="G69" s="100"/>
    </row>
    <row r="72" spans="1:14" ht="15" x14ac:dyDescent="0.25">
      <c r="A72" s="30" t="s">
        <v>136</v>
      </c>
    </row>
    <row r="73" spans="1:14" ht="75" x14ac:dyDescent="0.2">
      <c r="A73" s="31" t="s">
        <v>0</v>
      </c>
      <c r="B73" s="31" t="s">
        <v>11</v>
      </c>
      <c r="C73" s="31" t="s">
        <v>69</v>
      </c>
      <c r="D73" s="59" t="s">
        <v>12</v>
      </c>
      <c r="E73" s="60" t="s">
        <v>61</v>
      </c>
      <c r="F73" s="31" t="s">
        <v>6</v>
      </c>
      <c r="G73" s="61" t="s">
        <v>8</v>
      </c>
      <c r="H73" s="62" t="s">
        <v>9</v>
      </c>
      <c r="I73" s="62" t="s">
        <v>10</v>
      </c>
      <c r="J73" s="63" t="s">
        <v>1</v>
      </c>
      <c r="K73" s="64" t="s">
        <v>2</v>
      </c>
      <c r="L73" s="65" t="s">
        <v>3</v>
      </c>
      <c r="M73" s="31" t="s">
        <v>4</v>
      </c>
      <c r="N73" s="65" t="s">
        <v>106</v>
      </c>
    </row>
    <row r="74" spans="1:14" ht="21.75" customHeight="1" x14ac:dyDescent="0.2">
      <c r="A74" s="125" t="s">
        <v>13</v>
      </c>
      <c r="B74" s="22" t="s">
        <v>31</v>
      </c>
      <c r="C74" s="22"/>
      <c r="D74" s="80"/>
      <c r="E74" s="80"/>
      <c r="F74" s="94" t="s">
        <v>23</v>
      </c>
      <c r="G74" s="95">
        <v>2800</v>
      </c>
      <c r="H74" s="96"/>
      <c r="I74" s="68"/>
      <c r="J74" s="69"/>
      <c r="K74" s="70"/>
      <c r="L74" s="71"/>
      <c r="M74" s="71"/>
      <c r="N74" s="72" t="s">
        <v>107</v>
      </c>
    </row>
    <row r="75" spans="1:14" ht="26.25" customHeight="1" x14ac:dyDescent="0.2">
      <c r="A75" s="125" t="s">
        <v>14</v>
      </c>
      <c r="B75" s="22" t="s">
        <v>32</v>
      </c>
      <c r="C75" s="22"/>
      <c r="D75" s="80"/>
      <c r="E75" s="80"/>
      <c r="F75" s="94" t="s">
        <v>23</v>
      </c>
      <c r="G75" s="95">
        <v>5</v>
      </c>
      <c r="H75" s="96"/>
      <c r="I75" s="68"/>
      <c r="J75" s="69"/>
      <c r="K75" s="70"/>
      <c r="L75" s="71"/>
      <c r="M75" s="71"/>
      <c r="N75" s="89"/>
    </row>
    <row r="76" spans="1:14" ht="29.25" customHeight="1" x14ac:dyDescent="0.2">
      <c r="A76" s="125" t="s">
        <v>15</v>
      </c>
      <c r="B76" s="22" t="s">
        <v>33</v>
      </c>
      <c r="C76" s="22"/>
      <c r="D76" s="80"/>
      <c r="E76" s="80"/>
      <c r="F76" s="94" t="s">
        <v>23</v>
      </c>
      <c r="G76" s="95">
        <v>10</v>
      </c>
      <c r="H76" s="96"/>
      <c r="I76" s="68"/>
      <c r="J76" s="69"/>
      <c r="K76" s="70"/>
      <c r="L76" s="71"/>
      <c r="M76" s="71"/>
      <c r="N76" s="89"/>
    </row>
    <row r="77" spans="1:14" ht="15" x14ac:dyDescent="0.2">
      <c r="A77" s="125" t="s">
        <v>16</v>
      </c>
      <c r="B77" s="22" t="s">
        <v>34</v>
      </c>
      <c r="C77" s="22"/>
      <c r="D77" s="80"/>
      <c r="E77" s="80"/>
      <c r="F77" s="94" t="s">
        <v>23</v>
      </c>
      <c r="G77" s="95">
        <v>5</v>
      </c>
      <c r="H77" s="96"/>
      <c r="I77" s="68"/>
      <c r="J77" s="69"/>
      <c r="K77" s="70"/>
      <c r="L77" s="71"/>
      <c r="M77" s="71"/>
      <c r="N77" s="89"/>
    </row>
    <row r="78" spans="1:14" ht="29.25" customHeight="1" x14ac:dyDescent="0.2">
      <c r="A78" s="125" t="s">
        <v>17</v>
      </c>
      <c r="B78" s="22" t="s">
        <v>35</v>
      </c>
      <c r="C78" s="22"/>
      <c r="D78" s="80"/>
      <c r="E78" s="80"/>
      <c r="F78" s="94" t="s">
        <v>23</v>
      </c>
      <c r="G78" s="95">
        <v>5</v>
      </c>
      <c r="H78" s="96"/>
      <c r="I78" s="68"/>
      <c r="J78" s="69"/>
      <c r="K78" s="70"/>
      <c r="L78" s="71"/>
      <c r="M78" s="71"/>
      <c r="N78" s="89"/>
    </row>
    <row r="79" spans="1:14" ht="42.75" x14ac:dyDescent="0.2">
      <c r="A79" s="125" t="s">
        <v>18</v>
      </c>
      <c r="B79" s="38" t="s">
        <v>36</v>
      </c>
      <c r="C79" s="38"/>
      <c r="D79" s="80"/>
      <c r="E79" s="80"/>
      <c r="F79" s="94" t="s">
        <v>23</v>
      </c>
      <c r="G79" s="95">
        <v>2</v>
      </c>
      <c r="H79" s="96"/>
      <c r="I79" s="68"/>
      <c r="J79" s="69"/>
      <c r="K79" s="70"/>
      <c r="L79" s="71"/>
      <c r="M79" s="71"/>
      <c r="N79" s="89"/>
    </row>
    <row r="80" spans="1:14" ht="28.5" x14ac:dyDescent="0.2">
      <c r="A80" s="125" t="s">
        <v>19</v>
      </c>
      <c r="B80" s="22" t="s">
        <v>37</v>
      </c>
      <c r="C80" s="22"/>
      <c r="D80" s="80"/>
      <c r="E80" s="80"/>
      <c r="F80" s="94" t="s">
        <v>23</v>
      </c>
      <c r="G80" s="95">
        <v>2</v>
      </c>
      <c r="H80" s="96"/>
      <c r="I80" s="68"/>
      <c r="J80" s="69"/>
      <c r="K80" s="70"/>
      <c r="L80" s="71"/>
      <c r="M80" s="71"/>
      <c r="N80" s="89"/>
    </row>
    <row r="81" spans="1:14" ht="42.75" x14ac:dyDescent="0.2">
      <c r="A81" s="125" t="s">
        <v>20</v>
      </c>
      <c r="B81" s="22" t="s">
        <v>73</v>
      </c>
      <c r="C81" s="22" t="s">
        <v>74</v>
      </c>
      <c r="D81" s="80"/>
      <c r="E81" s="80"/>
      <c r="F81" s="94" t="s">
        <v>23</v>
      </c>
      <c r="G81" s="95">
        <v>5</v>
      </c>
      <c r="H81" s="96"/>
      <c r="I81" s="68"/>
      <c r="J81" s="69"/>
      <c r="K81" s="70"/>
      <c r="L81" s="71"/>
      <c r="M81" s="71"/>
      <c r="N81" s="89"/>
    </row>
    <row r="82" spans="1:14" ht="28.5" x14ac:dyDescent="0.2">
      <c r="A82" s="125" t="s">
        <v>21</v>
      </c>
      <c r="B82" s="22" t="s">
        <v>38</v>
      </c>
      <c r="C82" s="22"/>
      <c r="D82" s="80"/>
      <c r="E82" s="80"/>
      <c r="F82" s="94" t="s">
        <v>23</v>
      </c>
      <c r="G82" s="95">
        <v>5</v>
      </c>
      <c r="H82" s="96"/>
      <c r="I82" s="68"/>
      <c r="J82" s="69"/>
      <c r="K82" s="70"/>
      <c r="L82" s="71"/>
      <c r="M82" s="71"/>
      <c r="N82" s="89"/>
    </row>
    <row r="83" spans="1:14" ht="42.75" x14ac:dyDescent="0.2">
      <c r="A83" s="125" t="s">
        <v>22</v>
      </c>
      <c r="B83" s="22" t="s">
        <v>39</v>
      </c>
      <c r="C83" s="22" t="s">
        <v>75</v>
      </c>
      <c r="D83" s="80"/>
      <c r="E83" s="80"/>
      <c r="F83" s="94" t="s">
        <v>23</v>
      </c>
      <c r="G83" s="95">
        <v>2</v>
      </c>
      <c r="H83" s="96"/>
      <c r="I83" s="68"/>
      <c r="J83" s="69"/>
      <c r="K83" s="70"/>
      <c r="L83" s="71"/>
      <c r="M83" s="71"/>
      <c r="N83" s="89"/>
    </row>
    <row r="84" spans="1:14" ht="42.75" x14ac:dyDescent="0.2">
      <c r="A84" s="125" t="s">
        <v>46</v>
      </c>
      <c r="B84" s="22" t="s">
        <v>40</v>
      </c>
      <c r="C84" s="22" t="s">
        <v>75</v>
      </c>
      <c r="D84" s="80"/>
      <c r="E84" s="80"/>
      <c r="F84" s="94" t="s">
        <v>23</v>
      </c>
      <c r="G84" s="95">
        <v>4</v>
      </c>
      <c r="H84" s="96"/>
      <c r="I84" s="68"/>
      <c r="J84" s="69"/>
      <c r="K84" s="70"/>
      <c r="L84" s="71"/>
      <c r="M84" s="71"/>
      <c r="N84" s="89"/>
    </row>
    <row r="85" spans="1:14" ht="15" x14ac:dyDescent="0.2">
      <c r="A85" s="125" t="s">
        <v>47</v>
      </c>
      <c r="B85" s="22" t="s">
        <v>41</v>
      </c>
      <c r="C85" s="22"/>
      <c r="D85" s="80"/>
      <c r="E85" s="80"/>
      <c r="F85" s="94" t="s">
        <v>23</v>
      </c>
      <c r="G85" s="95">
        <v>1</v>
      </c>
      <c r="H85" s="96"/>
      <c r="I85" s="68"/>
      <c r="J85" s="69"/>
      <c r="K85" s="70"/>
      <c r="L85" s="71"/>
      <c r="M85" s="71"/>
      <c r="N85" s="89"/>
    </row>
    <row r="86" spans="1:14" ht="28.5" x14ac:dyDescent="0.2">
      <c r="A86" s="125" t="s">
        <v>48</v>
      </c>
      <c r="B86" s="22" t="s">
        <v>57</v>
      </c>
      <c r="C86" s="22"/>
      <c r="D86" s="80"/>
      <c r="E86" s="80"/>
      <c r="F86" s="94" t="s">
        <v>23</v>
      </c>
      <c r="G86" s="95">
        <v>1</v>
      </c>
      <c r="H86" s="96"/>
      <c r="I86" s="68"/>
      <c r="J86" s="69"/>
      <c r="K86" s="70"/>
      <c r="L86" s="71"/>
      <c r="M86" s="71"/>
      <c r="N86" s="89"/>
    </row>
    <row r="87" spans="1:14" s="2" customFormat="1" ht="15" x14ac:dyDescent="0.2">
      <c r="A87" s="124" t="s">
        <v>49</v>
      </c>
      <c r="B87" s="39" t="s">
        <v>42</v>
      </c>
      <c r="C87" s="39"/>
      <c r="D87" s="98"/>
      <c r="E87" s="98"/>
      <c r="F87" s="101" t="s">
        <v>23</v>
      </c>
      <c r="G87" s="102">
        <v>3</v>
      </c>
      <c r="H87" s="103"/>
      <c r="I87" s="68"/>
      <c r="J87" s="69"/>
      <c r="K87" s="70"/>
      <c r="L87" s="71"/>
      <c r="M87" s="71"/>
      <c r="N87" s="104"/>
    </row>
    <row r="88" spans="1:14" s="2" customFormat="1" ht="15" x14ac:dyDescent="0.2">
      <c r="A88" s="125" t="s">
        <v>50</v>
      </c>
      <c r="B88" s="40" t="s">
        <v>43</v>
      </c>
      <c r="C88" s="40"/>
      <c r="D88" s="80"/>
      <c r="E88" s="80"/>
      <c r="F88" s="94" t="s">
        <v>23</v>
      </c>
      <c r="G88" s="95">
        <v>2</v>
      </c>
      <c r="H88" s="96"/>
      <c r="I88" s="68"/>
      <c r="J88" s="69"/>
      <c r="K88" s="70"/>
      <c r="L88" s="71"/>
      <c r="M88" s="71"/>
      <c r="N88" s="104"/>
    </row>
    <row r="89" spans="1:14" s="2" customFormat="1" ht="15" x14ac:dyDescent="0.2">
      <c r="A89" s="125" t="s">
        <v>51</v>
      </c>
      <c r="B89" s="40" t="s">
        <v>44</v>
      </c>
      <c r="C89" s="40"/>
      <c r="D89" s="80"/>
      <c r="E89" s="80"/>
      <c r="F89" s="94" t="s">
        <v>23</v>
      </c>
      <c r="G89" s="95">
        <v>5</v>
      </c>
      <c r="H89" s="96"/>
      <c r="I89" s="68"/>
      <c r="J89" s="69"/>
      <c r="K89" s="70"/>
      <c r="L89" s="71"/>
      <c r="M89" s="71"/>
      <c r="N89" s="104"/>
    </row>
    <row r="90" spans="1:14" s="2" customFormat="1" ht="15" x14ac:dyDescent="0.2">
      <c r="A90" s="125" t="s">
        <v>52</v>
      </c>
      <c r="B90" s="40" t="s">
        <v>45</v>
      </c>
      <c r="C90" s="40"/>
      <c r="D90" s="80"/>
      <c r="E90" s="80"/>
      <c r="F90" s="94" t="s">
        <v>23</v>
      </c>
      <c r="G90" s="95">
        <v>5</v>
      </c>
      <c r="H90" s="96"/>
      <c r="I90" s="68"/>
      <c r="J90" s="69"/>
      <c r="K90" s="70"/>
      <c r="L90" s="71"/>
      <c r="M90" s="71"/>
      <c r="N90" s="104"/>
    </row>
    <row r="91" spans="1:14" s="2" customFormat="1" ht="15" x14ac:dyDescent="0.2">
      <c r="A91" s="124" t="s">
        <v>64</v>
      </c>
      <c r="B91" s="37" t="s">
        <v>206</v>
      </c>
      <c r="C91" s="37"/>
      <c r="D91" s="98"/>
      <c r="E91" s="98"/>
      <c r="F91" s="101" t="s">
        <v>23</v>
      </c>
      <c r="G91" s="102">
        <v>1</v>
      </c>
      <c r="H91" s="103"/>
      <c r="I91" s="68"/>
      <c r="J91" s="69"/>
      <c r="K91" s="70"/>
      <c r="L91" s="71"/>
      <c r="M91" s="71"/>
      <c r="N91" s="104"/>
    </row>
    <row r="92" spans="1:14" s="2" customFormat="1" ht="15" x14ac:dyDescent="0.2">
      <c r="A92" s="124" t="s">
        <v>65</v>
      </c>
      <c r="B92" s="37" t="s">
        <v>207</v>
      </c>
      <c r="C92" s="37"/>
      <c r="D92" s="98"/>
      <c r="E92" s="98"/>
      <c r="F92" s="101" t="s">
        <v>23</v>
      </c>
      <c r="G92" s="102">
        <v>1</v>
      </c>
      <c r="H92" s="103"/>
      <c r="I92" s="68"/>
      <c r="J92" s="69"/>
      <c r="K92" s="70"/>
      <c r="L92" s="71"/>
      <c r="M92" s="71"/>
      <c r="N92" s="104"/>
    </row>
    <row r="93" spans="1:14" s="2" customFormat="1" ht="15" x14ac:dyDescent="0.2">
      <c r="A93" s="124" t="s">
        <v>66</v>
      </c>
      <c r="B93" s="37" t="s">
        <v>63</v>
      </c>
      <c r="C93" s="37"/>
      <c r="D93" s="98"/>
      <c r="E93" s="98"/>
      <c r="F93" s="101" t="s">
        <v>7</v>
      </c>
      <c r="G93" s="102">
        <v>100</v>
      </c>
      <c r="H93" s="103"/>
      <c r="I93" s="68"/>
      <c r="J93" s="69"/>
      <c r="K93" s="70"/>
      <c r="L93" s="71"/>
      <c r="M93" s="71"/>
      <c r="N93" s="104"/>
    </row>
    <row r="94" spans="1:14" s="2" customFormat="1" ht="15" x14ac:dyDescent="0.2">
      <c r="A94" s="124" t="s">
        <v>117</v>
      </c>
      <c r="B94" s="37" t="s">
        <v>118</v>
      </c>
      <c r="C94" s="37"/>
      <c r="D94" s="98"/>
      <c r="E94" s="98"/>
      <c r="F94" s="101" t="s">
        <v>7</v>
      </c>
      <c r="G94" s="102">
        <v>125</v>
      </c>
      <c r="H94" s="103"/>
      <c r="I94" s="68"/>
      <c r="J94" s="69"/>
      <c r="K94" s="70"/>
      <c r="L94" s="71"/>
      <c r="M94" s="71"/>
      <c r="N94" s="104"/>
    </row>
    <row r="95" spans="1:14" ht="15" x14ac:dyDescent="0.2">
      <c r="A95" s="54"/>
      <c r="B95" s="23"/>
      <c r="C95" s="23"/>
      <c r="D95" s="54"/>
      <c r="E95" s="54"/>
      <c r="F95" s="105"/>
      <c r="G95" s="49"/>
      <c r="H95" s="49"/>
      <c r="I95" s="162" t="s">
        <v>5</v>
      </c>
      <c r="J95" s="163"/>
      <c r="K95" s="73">
        <f>SUM(K74:K94)</f>
        <v>0</v>
      </c>
      <c r="L95" s="74">
        <f>SUM(L74:L94)</f>
        <v>0</v>
      </c>
      <c r="M95" s="74">
        <f>SUM(M74:M94)</f>
        <v>0</v>
      </c>
    </row>
    <row r="96" spans="1:14" ht="15" x14ac:dyDescent="0.25">
      <c r="A96" s="30" t="s">
        <v>182</v>
      </c>
    </row>
    <row r="97" spans="1:14" ht="75" x14ac:dyDescent="0.2">
      <c r="A97" s="31" t="s">
        <v>0</v>
      </c>
      <c r="B97" s="31" t="s">
        <v>11</v>
      </c>
      <c r="C97" s="31" t="s">
        <v>69</v>
      </c>
      <c r="D97" s="59" t="s">
        <v>12</v>
      </c>
      <c r="E97" s="60" t="s">
        <v>61</v>
      </c>
      <c r="F97" s="31" t="s">
        <v>6</v>
      </c>
      <c r="G97" s="61" t="s">
        <v>8</v>
      </c>
      <c r="H97" s="62" t="s">
        <v>9</v>
      </c>
      <c r="I97" s="62" t="s">
        <v>10</v>
      </c>
      <c r="J97" s="63" t="s">
        <v>1</v>
      </c>
      <c r="K97" s="64" t="s">
        <v>2</v>
      </c>
      <c r="L97" s="65" t="s">
        <v>3</v>
      </c>
      <c r="M97" s="31" t="s">
        <v>4</v>
      </c>
      <c r="N97" s="65" t="s">
        <v>106</v>
      </c>
    </row>
    <row r="98" spans="1:14" ht="409.5" customHeight="1" x14ac:dyDescent="0.2">
      <c r="A98" s="152" t="s">
        <v>13</v>
      </c>
      <c r="B98" s="165" t="s">
        <v>138</v>
      </c>
      <c r="C98" s="154"/>
      <c r="D98" s="156"/>
      <c r="E98" s="156"/>
      <c r="F98" s="158" t="s">
        <v>23</v>
      </c>
      <c r="G98" s="158">
        <v>10</v>
      </c>
      <c r="H98" s="167"/>
      <c r="I98" s="169"/>
      <c r="J98" s="171"/>
      <c r="K98" s="146"/>
      <c r="L98" s="148"/>
      <c r="M98" s="148"/>
      <c r="N98" s="150"/>
    </row>
    <row r="99" spans="1:14" ht="344.25" customHeight="1" x14ac:dyDescent="0.2">
      <c r="A99" s="153"/>
      <c r="B99" s="166"/>
      <c r="C99" s="155"/>
      <c r="D99" s="157"/>
      <c r="E99" s="157"/>
      <c r="F99" s="159"/>
      <c r="G99" s="159"/>
      <c r="H99" s="168"/>
      <c r="I99" s="170"/>
      <c r="J99" s="172"/>
      <c r="K99" s="147"/>
      <c r="L99" s="149"/>
      <c r="M99" s="149"/>
      <c r="N99" s="151"/>
    </row>
    <row r="100" spans="1:14" ht="156.75" x14ac:dyDescent="0.2">
      <c r="A100" s="123" t="s">
        <v>14</v>
      </c>
      <c r="B100" s="36" t="s">
        <v>139</v>
      </c>
      <c r="C100" s="36"/>
      <c r="D100" s="90"/>
      <c r="E100" s="90"/>
      <c r="F100" s="91" t="s">
        <v>23</v>
      </c>
      <c r="G100" s="92">
        <v>10</v>
      </c>
      <c r="H100" s="93"/>
      <c r="I100" s="68"/>
      <c r="J100" s="69"/>
      <c r="K100" s="70"/>
      <c r="L100" s="71"/>
      <c r="M100" s="71"/>
      <c r="N100" s="89"/>
    </row>
    <row r="101" spans="1:14" ht="57" x14ac:dyDescent="0.2">
      <c r="A101" s="123" t="s">
        <v>15</v>
      </c>
      <c r="B101" s="41" t="s">
        <v>140</v>
      </c>
      <c r="C101" s="41"/>
      <c r="D101" s="80"/>
      <c r="E101" s="80"/>
      <c r="F101" s="94" t="s">
        <v>23</v>
      </c>
      <c r="G101" s="95">
        <v>30</v>
      </c>
      <c r="H101" s="96"/>
      <c r="I101" s="68"/>
      <c r="J101" s="69"/>
      <c r="K101" s="70"/>
      <c r="L101" s="71"/>
      <c r="M101" s="71"/>
      <c r="N101" s="89"/>
    </row>
    <row r="102" spans="1:14" ht="128.25" x14ac:dyDescent="0.2">
      <c r="A102" s="123" t="s">
        <v>16</v>
      </c>
      <c r="B102" s="41" t="s">
        <v>141</v>
      </c>
      <c r="C102" s="41"/>
      <c r="D102" s="90"/>
      <c r="E102" s="90"/>
      <c r="F102" s="91" t="s">
        <v>23</v>
      </c>
      <c r="G102" s="92">
        <v>10</v>
      </c>
      <c r="H102" s="93"/>
      <c r="I102" s="68"/>
      <c r="J102" s="69"/>
      <c r="K102" s="70"/>
      <c r="L102" s="71"/>
      <c r="M102" s="71"/>
      <c r="N102" s="89"/>
    </row>
    <row r="103" spans="1:14" ht="128.25" x14ac:dyDescent="0.2">
      <c r="A103" s="123" t="s">
        <v>17</v>
      </c>
      <c r="B103" s="41" t="s">
        <v>142</v>
      </c>
      <c r="C103" s="41"/>
      <c r="D103" s="90"/>
      <c r="E103" s="90"/>
      <c r="F103" s="91" t="s">
        <v>23</v>
      </c>
      <c r="G103" s="92">
        <v>10</v>
      </c>
      <c r="H103" s="93"/>
      <c r="I103" s="68"/>
      <c r="J103" s="69"/>
      <c r="K103" s="70"/>
      <c r="L103" s="71"/>
      <c r="M103" s="71"/>
      <c r="N103" s="89"/>
    </row>
    <row r="104" spans="1:14" ht="114" x14ac:dyDescent="0.2">
      <c r="A104" s="123" t="s">
        <v>18</v>
      </c>
      <c r="B104" s="41" t="s">
        <v>143</v>
      </c>
      <c r="C104" s="41"/>
      <c r="D104" s="90"/>
      <c r="E104" s="90"/>
      <c r="F104" s="91" t="s">
        <v>23</v>
      </c>
      <c r="G104" s="92">
        <v>10</v>
      </c>
      <c r="H104" s="93"/>
      <c r="I104" s="68"/>
      <c r="J104" s="69"/>
      <c r="K104" s="70"/>
      <c r="L104" s="71"/>
      <c r="M104" s="71"/>
      <c r="N104" s="89"/>
    </row>
    <row r="105" spans="1:14" ht="85.5" x14ac:dyDescent="0.2">
      <c r="A105" s="123" t="s">
        <v>19</v>
      </c>
      <c r="B105" s="41" t="s">
        <v>144</v>
      </c>
      <c r="C105" s="41"/>
      <c r="D105" s="97"/>
      <c r="E105" s="97"/>
      <c r="F105" s="91" t="s">
        <v>23</v>
      </c>
      <c r="G105" s="92">
        <v>20</v>
      </c>
      <c r="H105" s="93"/>
      <c r="I105" s="68"/>
      <c r="J105" s="69"/>
      <c r="K105" s="70"/>
      <c r="L105" s="71"/>
      <c r="M105" s="71"/>
      <c r="N105" s="89"/>
    </row>
    <row r="106" spans="1:14" ht="142.5" x14ac:dyDescent="0.2">
      <c r="A106" s="123" t="s">
        <v>20</v>
      </c>
      <c r="B106" s="36" t="s">
        <v>145</v>
      </c>
      <c r="C106" s="36" t="s">
        <v>146</v>
      </c>
      <c r="D106" s="97"/>
      <c r="E106" s="97"/>
      <c r="F106" s="91" t="s">
        <v>23</v>
      </c>
      <c r="G106" s="92">
        <v>20</v>
      </c>
      <c r="H106" s="93"/>
      <c r="I106" s="68"/>
      <c r="J106" s="69"/>
      <c r="K106" s="70"/>
      <c r="L106" s="71"/>
      <c r="M106" s="71"/>
      <c r="N106" s="72" t="s">
        <v>109</v>
      </c>
    </row>
    <row r="107" spans="1:14" ht="142.5" x14ac:dyDescent="0.2">
      <c r="A107" s="123">
        <v>9</v>
      </c>
      <c r="B107" s="41" t="s">
        <v>147</v>
      </c>
      <c r="C107" s="41"/>
      <c r="D107" s="97"/>
      <c r="E107" s="97"/>
      <c r="F107" s="91" t="s">
        <v>23</v>
      </c>
      <c r="G107" s="92">
        <v>10</v>
      </c>
      <c r="H107" s="93"/>
      <c r="I107" s="68"/>
      <c r="J107" s="69"/>
      <c r="K107" s="70"/>
      <c r="L107" s="71"/>
      <c r="M107" s="71"/>
      <c r="N107" s="89"/>
    </row>
    <row r="108" spans="1:14" ht="15" x14ac:dyDescent="0.2">
      <c r="I108" s="161" t="s">
        <v>5</v>
      </c>
      <c r="J108" s="161"/>
      <c r="K108" s="73">
        <f>SUM(K98:K107)</f>
        <v>0</v>
      </c>
      <c r="L108" s="74">
        <f>SUM(L98:L107)</f>
        <v>0</v>
      </c>
      <c r="M108" s="74">
        <f>SUM(M98:M107)</f>
        <v>0</v>
      </c>
    </row>
    <row r="109" spans="1:14" ht="15" x14ac:dyDescent="0.25">
      <c r="A109" s="30" t="s">
        <v>116</v>
      </c>
    </row>
    <row r="110" spans="1:14" ht="75" x14ac:dyDescent="0.2">
      <c r="A110" s="31" t="s">
        <v>0</v>
      </c>
      <c r="B110" s="31" t="s">
        <v>11</v>
      </c>
      <c r="C110" s="31" t="s">
        <v>69</v>
      </c>
      <c r="D110" s="59" t="s">
        <v>12</v>
      </c>
      <c r="E110" s="60" t="s">
        <v>61</v>
      </c>
      <c r="F110" s="31" t="s">
        <v>6</v>
      </c>
      <c r="G110" s="61" t="s">
        <v>8</v>
      </c>
      <c r="H110" s="62" t="s">
        <v>9</v>
      </c>
      <c r="I110" s="62" t="s">
        <v>10</v>
      </c>
      <c r="J110" s="63" t="s">
        <v>1</v>
      </c>
      <c r="K110" s="64" t="s">
        <v>2</v>
      </c>
      <c r="L110" s="65" t="s">
        <v>3</v>
      </c>
      <c r="M110" s="31" t="s">
        <v>4</v>
      </c>
      <c r="N110" s="65" t="s">
        <v>106</v>
      </c>
    </row>
    <row r="111" spans="1:14" ht="57" x14ac:dyDescent="0.2">
      <c r="A111" s="123" t="s">
        <v>13</v>
      </c>
      <c r="B111" s="22" t="s">
        <v>148</v>
      </c>
      <c r="C111" s="22"/>
      <c r="D111" s="80"/>
      <c r="E111" s="80"/>
      <c r="F111" s="94" t="s">
        <v>149</v>
      </c>
      <c r="G111" s="95">
        <v>10</v>
      </c>
      <c r="H111" s="93"/>
      <c r="I111" s="68"/>
      <c r="J111" s="69"/>
      <c r="K111" s="70"/>
      <c r="L111" s="71"/>
      <c r="M111" s="71"/>
      <c r="N111" s="89"/>
    </row>
    <row r="112" spans="1:14" ht="15" x14ac:dyDescent="0.2">
      <c r="A112" s="123" t="s">
        <v>14</v>
      </c>
      <c r="B112" s="22" t="s">
        <v>150</v>
      </c>
      <c r="C112" s="22"/>
      <c r="D112" s="80"/>
      <c r="E112" s="80"/>
      <c r="F112" s="94" t="s">
        <v>23</v>
      </c>
      <c r="G112" s="95">
        <v>800</v>
      </c>
      <c r="H112" s="93"/>
      <c r="I112" s="68"/>
      <c r="J112" s="69"/>
      <c r="K112" s="70"/>
      <c r="L112" s="71"/>
      <c r="M112" s="71"/>
      <c r="N112" s="89"/>
    </row>
    <row r="113" spans="1:14" ht="71.25" x14ac:dyDescent="0.2">
      <c r="A113" s="123" t="s">
        <v>15</v>
      </c>
      <c r="B113" s="42" t="s">
        <v>151</v>
      </c>
      <c r="C113" s="42" t="s">
        <v>152</v>
      </c>
      <c r="D113" s="90"/>
      <c r="E113" s="90"/>
      <c r="F113" s="91" t="s">
        <v>23</v>
      </c>
      <c r="G113" s="92">
        <v>800</v>
      </c>
      <c r="H113" s="96"/>
      <c r="I113" s="68"/>
      <c r="J113" s="69"/>
      <c r="K113" s="70"/>
      <c r="L113" s="71"/>
      <c r="M113" s="71"/>
      <c r="N113" s="89"/>
    </row>
    <row r="114" spans="1:14" ht="42.75" x14ac:dyDescent="0.2">
      <c r="A114" s="123" t="s">
        <v>16</v>
      </c>
      <c r="B114" s="22" t="s">
        <v>153</v>
      </c>
      <c r="C114" s="22"/>
      <c r="D114" s="80"/>
      <c r="E114" s="80"/>
      <c r="F114" s="94" t="s">
        <v>23</v>
      </c>
      <c r="G114" s="95">
        <v>300</v>
      </c>
      <c r="H114" s="93"/>
      <c r="I114" s="68"/>
      <c r="J114" s="69"/>
      <c r="K114" s="70"/>
      <c r="L114" s="71"/>
      <c r="M114" s="71"/>
      <c r="N114" s="89"/>
    </row>
    <row r="115" spans="1:14" ht="85.5" x14ac:dyDescent="0.2">
      <c r="A115" s="123" t="s">
        <v>17</v>
      </c>
      <c r="B115" s="22" t="s">
        <v>154</v>
      </c>
      <c r="C115" s="22"/>
      <c r="D115" s="80"/>
      <c r="E115" s="80"/>
      <c r="F115" s="94" t="s">
        <v>23</v>
      </c>
      <c r="G115" s="95">
        <v>1000</v>
      </c>
      <c r="H115" s="93"/>
      <c r="I115" s="68"/>
      <c r="J115" s="69"/>
      <c r="K115" s="70"/>
      <c r="L115" s="71"/>
      <c r="M115" s="71"/>
      <c r="N115" s="89"/>
    </row>
    <row r="116" spans="1:14" ht="71.25" x14ac:dyDescent="0.2">
      <c r="A116" s="123" t="s">
        <v>18</v>
      </c>
      <c r="B116" s="22" t="s">
        <v>155</v>
      </c>
      <c r="C116" s="22"/>
      <c r="D116" s="80"/>
      <c r="E116" s="80"/>
      <c r="F116" s="94" t="s">
        <v>23</v>
      </c>
      <c r="G116" s="95">
        <v>500</v>
      </c>
      <c r="H116" s="93"/>
      <c r="I116" s="68"/>
      <c r="J116" s="69"/>
      <c r="K116" s="70"/>
      <c r="L116" s="71"/>
      <c r="M116" s="71"/>
      <c r="N116" s="89"/>
    </row>
    <row r="117" spans="1:14" ht="15" x14ac:dyDescent="0.2">
      <c r="A117" s="123" t="s">
        <v>19</v>
      </c>
      <c r="B117" s="22" t="s">
        <v>156</v>
      </c>
      <c r="C117" s="22"/>
      <c r="D117" s="80"/>
      <c r="E117" s="80"/>
      <c r="F117" s="94" t="s">
        <v>23</v>
      </c>
      <c r="G117" s="95">
        <v>500</v>
      </c>
      <c r="H117" s="93"/>
      <c r="I117" s="68"/>
      <c r="J117" s="69"/>
      <c r="K117" s="70"/>
      <c r="L117" s="71"/>
      <c r="M117" s="71"/>
      <c r="N117" s="89"/>
    </row>
    <row r="118" spans="1:14" ht="42.75" x14ac:dyDescent="0.2">
      <c r="A118" s="123">
        <v>8</v>
      </c>
      <c r="B118" s="22" t="s">
        <v>157</v>
      </c>
      <c r="C118" s="22"/>
      <c r="D118" s="80"/>
      <c r="E118" s="80"/>
      <c r="F118" s="94" t="s">
        <v>23</v>
      </c>
      <c r="G118" s="95">
        <v>1440</v>
      </c>
      <c r="H118" s="93"/>
      <c r="I118" s="68"/>
      <c r="J118" s="69"/>
      <c r="K118" s="70"/>
      <c r="L118" s="71"/>
      <c r="M118" s="71"/>
      <c r="N118" s="72" t="s">
        <v>109</v>
      </c>
    </row>
    <row r="119" spans="1:14" ht="15" x14ac:dyDescent="0.2">
      <c r="I119" s="161" t="s">
        <v>5</v>
      </c>
      <c r="J119" s="161"/>
      <c r="K119" s="73">
        <f>SUM(K111:K118)</f>
        <v>0</v>
      </c>
      <c r="L119" s="74">
        <f>SUM(L111:L118)</f>
        <v>0</v>
      </c>
      <c r="M119" s="74">
        <f>SUM(M111:M118)</f>
        <v>0</v>
      </c>
    </row>
    <row r="120" spans="1:14" ht="15" x14ac:dyDescent="0.2">
      <c r="I120" s="50"/>
      <c r="J120" s="50"/>
      <c r="K120" s="81"/>
      <c r="L120" s="82"/>
      <c r="M120" s="82"/>
    </row>
    <row r="121" spans="1:14" ht="15" x14ac:dyDescent="0.25">
      <c r="A121" s="30" t="s">
        <v>183</v>
      </c>
      <c r="B121" s="30"/>
      <c r="C121" s="30"/>
    </row>
    <row r="122" spans="1:14" ht="75" x14ac:dyDescent="0.2">
      <c r="A122" s="31" t="s">
        <v>0</v>
      </c>
      <c r="B122" s="31" t="s">
        <v>11</v>
      </c>
      <c r="C122" s="31" t="s">
        <v>69</v>
      </c>
      <c r="D122" s="59" t="s">
        <v>12</v>
      </c>
      <c r="E122" s="60" t="s">
        <v>61</v>
      </c>
      <c r="F122" s="31" t="s">
        <v>6</v>
      </c>
      <c r="G122" s="61" t="s">
        <v>8</v>
      </c>
      <c r="H122" s="62" t="s">
        <v>9</v>
      </c>
      <c r="I122" s="62" t="s">
        <v>10</v>
      </c>
      <c r="J122" s="63" t="s">
        <v>1</v>
      </c>
      <c r="K122" s="64" t="s">
        <v>2</v>
      </c>
      <c r="L122" s="65" t="s">
        <v>3</v>
      </c>
      <c r="M122" s="31" t="s">
        <v>4</v>
      </c>
      <c r="N122" s="65" t="s">
        <v>106</v>
      </c>
    </row>
    <row r="123" spans="1:14" ht="28.5" x14ac:dyDescent="0.2">
      <c r="A123" s="121" t="s">
        <v>13</v>
      </c>
      <c r="B123" s="33" t="s">
        <v>159</v>
      </c>
      <c r="C123" s="33"/>
      <c r="D123" s="76"/>
      <c r="E123" s="76"/>
      <c r="F123" s="77" t="s">
        <v>23</v>
      </c>
      <c r="G123" s="78">
        <v>20</v>
      </c>
      <c r="H123" s="79"/>
      <c r="I123" s="68"/>
      <c r="J123" s="69"/>
      <c r="K123" s="70"/>
      <c r="L123" s="71"/>
      <c r="M123" s="71"/>
      <c r="N123" s="72"/>
    </row>
    <row r="124" spans="1:14" x14ac:dyDescent="0.2">
      <c r="A124" s="120" t="s">
        <v>14</v>
      </c>
      <c r="B124" s="22" t="s">
        <v>160</v>
      </c>
      <c r="C124" s="22"/>
      <c r="D124" s="80"/>
      <c r="E124" s="80"/>
      <c r="F124" s="66" t="s">
        <v>23</v>
      </c>
      <c r="G124" s="67">
        <v>48</v>
      </c>
      <c r="H124" s="68"/>
      <c r="I124" s="68"/>
      <c r="J124" s="69"/>
      <c r="K124" s="70"/>
      <c r="L124" s="71"/>
      <c r="M124" s="71"/>
      <c r="N124" s="72"/>
    </row>
    <row r="125" spans="1:14" ht="28.5" x14ac:dyDescent="0.2">
      <c r="A125" s="120" t="s">
        <v>15</v>
      </c>
      <c r="B125" s="22" t="s">
        <v>161</v>
      </c>
      <c r="C125" s="22" t="s">
        <v>122</v>
      </c>
      <c r="D125" s="80"/>
      <c r="E125" s="80"/>
      <c r="F125" s="66" t="s">
        <v>23</v>
      </c>
      <c r="G125" s="67">
        <v>24</v>
      </c>
      <c r="H125" s="68"/>
      <c r="I125" s="68"/>
      <c r="J125" s="69"/>
      <c r="K125" s="70"/>
      <c r="L125" s="71"/>
      <c r="M125" s="71"/>
      <c r="N125" s="72"/>
    </row>
    <row r="126" spans="1:14" ht="28.5" x14ac:dyDescent="0.2">
      <c r="A126" s="120" t="s">
        <v>16</v>
      </c>
      <c r="B126" s="22" t="s">
        <v>162</v>
      </c>
      <c r="C126" s="22"/>
      <c r="D126" s="80"/>
      <c r="E126" s="80"/>
      <c r="F126" s="66" t="s">
        <v>23</v>
      </c>
      <c r="G126" s="67">
        <v>20</v>
      </c>
      <c r="H126" s="68"/>
      <c r="I126" s="68"/>
      <c r="J126" s="69"/>
      <c r="K126" s="70"/>
      <c r="L126" s="71"/>
      <c r="M126" s="71"/>
      <c r="N126" s="72"/>
    </row>
    <row r="127" spans="1:14" ht="15" x14ac:dyDescent="0.2">
      <c r="I127" s="161" t="s">
        <v>5</v>
      </c>
      <c r="J127" s="161"/>
      <c r="K127" s="73">
        <f>SUM(K123:K126)</f>
        <v>0</v>
      </c>
      <c r="L127" s="74">
        <f>SUM(L123:L126)</f>
        <v>0</v>
      </c>
      <c r="M127" s="74">
        <f>SUM(M123:M126)</f>
        <v>0</v>
      </c>
    </row>
    <row r="129" spans="1:14" ht="15" x14ac:dyDescent="0.25">
      <c r="A129" s="30" t="s">
        <v>137</v>
      </c>
    </row>
    <row r="130" spans="1:14" ht="75" x14ac:dyDescent="0.2">
      <c r="A130" s="31" t="s">
        <v>0</v>
      </c>
      <c r="B130" s="31" t="s">
        <v>11</v>
      </c>
      <c r="C130" s="31" t="s">
        <v>69</v>
      </c>
      <c r="D130" s="59" t="s">
        <v>12</v>
      </c>
      <c r="E130" s="60" t="s">
        <v>61</v>
      </c>
      <c r="F130" s="31" t="s">
        <v>6</v>
      </c>
      <c r="G130" s="61" t="s">
        <v>8</v>
      </c>
      <c r="H130" s="62" t="s">
        <v>9</v>
      </c>
      <c r="I130" s="62" t="s">
        <v>10</v>
      </c>
      <c r="J130" s="63" t="s">
        <v>1</v>
      </c>
      <c r="K130" s="64" t="s">
        <v>2</v>
      </c>
      <c r="L130" s="65" t="s">
        <v>3</v>
      </c>
      <c r="M130" s="31" t="s">
        <v>4</v>
      </c>
      <c r="N130" s="65" t="s">
        <v>106</v>
      </c>
    </row>
    <row r="131" spans="1:14" ht="57" x14ac:dyDescent="0.2">
      <c r="A131" s="123" t="s">
        <v>13</v>
      </c>
      <c r="B131" s="22" t="s">
        <v>112</v>
      </c>
      <c r="C131" s="22" t="s">
        <v>113</v>
      </c>
      <c r="D131" s="94"/>
      <c r="E131" s="94"/>
      <c r="F131" s="94" t="s">
        <v>23</v>
      </c>
      <c r="G131" s="95">
        <v>5</v>
      </c>
      <c r="H131" s="96"/>
      <c r="I131" s="68"/>
      <c r="J131" s="69"/>
      <c r="K131" s="70"/>
      <c r="L131" s="71"/>
      <c r="M131" s="71"/>
      <c r="N131" s="72" t="s">
        <v>107</v>
      </c>
    </row>
    <row r="132" spans="1:14" ht="15" x14ac:dyDescent="0.2">
      <c r="I132" s="161" t="s">
        <v>5</v>
      </c>
      <c r="J132" s="161"/>
      <c r="K132" s="73">
        <f>SUM(K131:K131)</f>
        <v>0</v>
      </c>
      <c r="L132" s="74">
        <f t="shared" ref="L132" si="5">M132-K132</f>
        <v>0</v>
      </c>
      <c r="M132" s="74">
        <f t="shared" ref="M132" si="6">K132*1.08</f>
        <v>0</v>
      </c>
    </row>
    <row r="134" spans="1:14" ht="15" x14ac:dyDescent="0.25">
      <c r="A134" s="30" t="s">
        <v>158</v>
      </c>
    </row>
    <row r="135" spans="1:14" ht="75" x14ac:dyDescent="0.2">
      <c r="A135" s="31" t="s">
        <v>0</v>
      </c>
      <c r="B135" s="31" t="s">
        <v>11</v>
      </c>
      <c r="C135" s="31" t="s">
        <v>69</v>
      </c>
      <c r="D135" s="59" t="s">
        <v>12</v>
      </c>
      <c r="E135" s="60" t="s">
        <v>61</v>
      </c>
      <c r="F135" s="31" t="s">
        <v>6</v>
      </c>
      <c r="G135" s="61" t="s">
        <v>8</v>
      </c>
      <c r="H135" s="62" t="s">
        <v>9</v>
      </c>
      <c r="I135" s="62" t="s">
        <v>10</v>
      </c>
      <c r="J135" s="63" t="s">
        <v>1</v>
      </c>
      <c r="K135" s="64" t="s">
        <v>2</v>
      </c>
      <c r="L135" s="65" t="s">
        <v>3</v>
      </c>
      <c r="M135" s="31" t="s">
        <v>4</v>
      </c>
      <c r="N135" s="65" t="s">
        <v>106</v>
      </c>
    </row>
    <row r="136" spans="1:14" ht="85.5" x14ac:dyDescent="0.2">
      <c r="A136" s="123" t="s">
        <v>13</v>
      </c>
      <c r="B136" s="22" t="s">
        <v>78</v>
      </c>
      <c r="C136" s="22" t="s">
        <v>79</v>
      </c>
      <c r="D136" s="94"/>
      <c r="E136" s="106"/>
      <c r="F136" s="106" t="s">
        <v>23</v>
      </c>
      <c r="G136" s="95">
        <v>5</v>
      </c>
      <c r="H136" s="96"/>
      <c r="I136" s="68"/>
      <c r="J136" s="69"/>
      <c r="K136" s="70"/>
      <c r="L136" s="71"/>
      <c r="M136" s="71"/>
      <c r="N136" s="72"/>
    </row>
    <row r="137" spans="1:14" ht="25.5" customHeight="1" x14ac:dyDescent="0.2">
      <c r="A137" s="123" t="s">
        <v>14</v>
      </c>
      <c r="B137" s="22" t="s">
        <v>76</v>
      </c>
      <c r="C137" s="22"/>
      <c r="D137" s="94"/>
      <c r="E137" s="106"/>
      <c r="F137" s="106" t="s">
        <v>23</v>
      </c>
      <c r="G137" s="95">
        <v>2</v>
      </c>
      <c r="H137" s="96"/>
      <c r="I137" s="68"/>
      <c r="J137" s="69"/>
      <c r="K137" s="70"/>
      <c r="L137" s="71"/>
      <c r="M137" s="71"/>
      <c r="N137" s="89"/>
    </row>
    <row r="138" spans="1:14" ht="45.75" customHeight="1" x14ac:dyDescent="0.2">
      <c r="A138" s="123" t="s">
        <v>15</v>
      </c>
      <c r="B138" s="22" t="s">
        <v>77</v>
      </c>
      <c r="C138" s="22"/>
      <c r="D138" s="94"/>
      <c r="E138" s="106"/>
      <c r="F138" s="106" t="s">
        <v>23</v>
      </c>
      <c r="G138" s="95">
        <v>50</v>
      </c>
      <c r="H138" s="96"/>
      <c r="I138" s="68"/>
      <c r="J138" s="69"/>
      <c r="K138" s="70"/>
      <c r="L138" s="71"/>
      <c r="M138" s="71"/>
      <c r="N138" s="89"/>
    </row>
    <row r="139" spans="1:14" ht="15" x14ac:dyDescent="0.2">
      <c r="I139" s="161" t="s">
        <v>5</v>
      </c>
      <c r="J139" s="161"/>
      <c r="K139" s="73">
        <f>SUM(K136:K138)</f>
        <v>0</v>
      </c>
      <c r="L139" s="74">
        <f t="shared" ref="L139" si="7">M139-K139</f>
        <v>0</v>
      </c>
      <c r="M139" s="74">
        <f t="shared" ref="M139" si="8">K139*1.08</f>
        <v>0</v>
      </c>
    </row>
    <row r="141" spans="1:14" ht="15" x14ac:dyDescent="0.25">
      <c r="A141" s="30" t="s">
        <v>184</v>
      </c>
    </row>
    <row r="142" spans="1:14" ht="75" x14ac:dyDescent="0.2">
      <c r="A142" s="31" t="s">
        <v>0</v>
      </c>
      <c r="B142" s="31" t="s">
        <v>11</v>
      </c>
      <c r="C142" s="31" t="s">
        <v>69</v>
      </c>
      <c r="D142" s="59" t="s">
        <v>12</v>
      </c>
      <c r="E142" s="60" t="s">
        <v>61</v>
      </c>
      <c r="F142" s="31" t="s">
        <v>6</v>
      </c>
      <c r="G142" s="61" t="s">
        <v>8</v>
      </c>
      <c r="H142" s="62" t="s">
        <v>9</v>
      </c>
      <c r="I142" s="62" t="s">
        <v>10</v>
      </c>
      <c r="J142" s="63" t="s">
        <v>1</v>
      </c>
      <c r="K142" s="64" t="s">
        <v>2</v>
      </c>
      <c r="L142" s="65" t="s">
        <v>3</v>
      </c>
      <c r="M142" s="31" t="s">
        <v>4</v>
      </c>
      <c r="N142" s="65" t="s">
        <v>106</v>
      </c>
    </row>
    <row r="143" spans="1:14" ht="28.5" x14ac:dyDescent="0.2">
      <c r="A143" s="123" t="s">
        <v>13</v>
      </c>
      <c r="B143" s="43" t="s">
        <v>80</v>
      </c>
      <c r="C143" s="43" t="s">
        <v>82</v>
      </c>
      <c r="D143" s="94"/>
      <c r="E143" s="106"/>
      <c r="F143" s="106" t="s">
        <v>23</v>
      </c>
      <c r="G143" s="95">
        <v>150</v>
      </c>
      <c r="H143" s="96"/>
      <c r="I143" s="68"/>
      <c r="J143" s="69"/>
      <c r="K143" s="70"/>
      <c r="L143" s="71"/>
      <c r="M143" s="71"/>
      <c r="N143" s="72" t="s">
        <v>107</v>
      </c>
    </row>
    <row r="144" spans="1:14" ht="15" x14ac:dyDescent="0.2">
      <c r="A144" s="123" t="s">
        <v>14</v>
      </c>
      <c r="B144" s="43" t="s">
        <v>81</v>
      </c>
      <c r="C144" s="43"/>
      <c r="D144" s="94"/>
      <c r="E144" s="106"/>
      <c r="F144" s="106" t="s">
        <v>23</v>
      </c>
      <c r="G144" s="95">
        <v>20</v>
      </c>
      <c r="H144" s="96"/>
      <c r="I144" s="68"/>
      <c r="J144" s="69"/>
      <c r="K144" s="70"/>
      <c r="L144" s="71"/>
      <c r="M144" s="71"/>
      <c r="N144" s="89"/>
    </row>
    <row r="145" spans="1:16" ht="15" x14ac:dyDescent="0.2">
      <c r="I145" s="161" t="s">
        <v>5</v>
      </c>
      <c r="J145" s="161"/>
      <c r="K145" s="73">
        <f>SUM(K143:K144)</f>
        <v>0</v>
      </c>
      <c r="L145" s="74">
        <f>SUM(L143:L144)</f>
        <v>0</v>
      </c>
      <c r="M145" s="74">
        <f>SUM(M143:M144)</f>
        <v>0</v>
      </c>
    </row>
    <row r="148" spans="1:16" ht="15" x14ac:dyDescent="0.25">
      <c r="A148" s="30" t="s">
        <v>53</v>
      </c>
    </row>
    <row r="149" spans="1:16" ht="75" x14ac:dyDescent="0.2">
      <c r="A149" s="31" t="s">
        <v>0</v>
      </c>
      <c r="B149" s="31" t="s">
        <v>11</v>
      </c>
      <c r="C149" s="31" t="s">
        <v>69</v>
      </c>
      <c r="D149" s="59" t="s">
        <v>12</v>
      </c>
      <c r="E149" s="60" t="s">
        <v>61</v>
      </c>
      <c r="F149" s="31" t="s">
        <v>6</v>
      </c>
      <c r="G149" s="61" t="s">
        <v>8</v>
      </c>
      <c r="H149" s="62" t="s">
        <v>9</v>
      </c>
      <c r="I149" s="62" t="s">
        <v>10</v>
      </c>
      <c r="J149" s="63" t="s">
        <v>1</v>
      </c>
      <c r="K149" s="64" t="s">
        <v>2</v>
      </c>
      <c r="L149" s="65" t="s">
        <v>3</v>
      </c>
      <c r="M149" s="31" t="s">
        <v>4</v>
      </c>
      <c r="N149" s="65" t="s">
        <v>106</v>
      </c>
    </row>
    <row r="150" spans="1:16" ht="28.5" x14ac:dyDescent="0.2">
      <c r="A150" s="123" t="s">
        <v>13</v>
      </c>
      <c r="B150" s="43" t="s">
        <v>83</v>
      </c>
      <c r="C150" s="43" t="s">
        <v>84</v>
      </c>
      <c r="D150" s="94"/>
      <c r="E150" s="106"/>
      <c r="F150" s="106" t="s">
        <v>23</v>
      </c>
      <c r="G150" s="95">
        <v>40</v>
      </c>
      <c r="H150" s="96"/>
      <c r="I150" s="68"/>
      <c r="J150" s="69"/>
      <c r="K150" s="70"/>
      <c r="L150" s="71"/>
      <c r="M150" s="71"/>
      <c r="N150" s="72" t="s">
        <v>107</v>
      </c>
    </row>
    <row r="151" spans="1:16" ht="28.5" x14ac:dyDescent="0.2">
      <c r="A151" s="123" t="s">
        <v>14</v>
      </c>
      <c r="B151" s="43" t="s">
        <v>85</v>
      </c>
      <c r="C151" s="43" t="s">
        <v>84</v>
      </c>
      <c r="D151" s="94"/>
      <c r="E151" s="106"/>
      <c r="F151" s="106" t="s">
        <v>23</v>
      </c>
      <c r="G151" s="95">
        <v>5</v>
      </c>
      <c r="H151" s="96"/>
      <c r="I151" s="68"/>
      <c r="J151" s="69"/>
      <c r="K151" s="70"/>
      <c r="L151" s="71"/>
      <c r="M151" s="71"/>
      <c r="N151" s="89"/>
    </row>
    <row r="152" spans="1:16" ht="15" x14ac:dyDescent="0.2">
      <c r="I152" s="161" t="s">
        <v>5</v>
      </c>
      <c r="J152" s="161"/>
      <c r="K152" s="73">
        <f>SUM(K150:K151)</f>
        <v>0</v>
      </c>
      <c r="L152" s="74">
        <f>SUM(L150:L151)</f>
        <v>0</v>
      </c>
      <c r="M152" s="74">
        <f>SUM(M150:M151)</f>
        <v>0</v>
      </c>
    </row>
    <row r="156" spans="1:16" ht="15" x14ac:dyDescent="0.25">
      <c r="A156" s="30" t="s">
        <v>54</v>
      </c>
    </row>
    <row r="157" spans="1:16" ht="75" x14ac:dyDescent="0.2">
      <c r="A157" s="31" t="s">
        <v>0</v>
      </c>
      <c r="B157" s="31" t="s">
        <v>11</v>
      </c>
      <c r="C157" s="31" t="s">
        <v>69</v>
      </c>
      <c r="D157" s="59" t="s">
        <v>12</v>
      </c>
      <c r="E157" s="60" t="s">
        <v>61</v>
      </c>
      <c r="F157" s="31" t="s">
        <v>6</v>
      </c>
      <c r="G157" s="61" t="s">
        <v>8</v>
      </c>
      <c r="H157" s="62" t="s">
        <v>9</v>
      </c>
      <c r="I157" s="62" t="s">
        <v>10</v>
      </c>
      <c r="J157" s="63" t="s">
        <v>1</v>
      </c>
      <c r="K157" s="64" t="s">
        <v>2</v>
      </c>
      <c r="L157" s="65" t="s">
        <v>3</v>
      </c>
      <c r="M157" s="31" t="s">
        <v>4</v>
      </c>
      <c r="N157" s="65" t="s">
        <v>106</v>
      </c>
    </row>
    <row r="158" spans="1:16" ht="57" x14ac:dyDescent="0.2">
      <c r="A158" s="123" t="s">
        <v>13</v>
      </c>
      <c r="B158" s="22" t="s">
        <v>59</v>
      </c>
      <c r="C158" s="22"/>
      <c r="D158" s="94"/>
      <c r="E158" s="94"/>
      <c r="F158" s="107" t="s">
        <v>23</v>
      </c>
      <c r="G158" s="95">
        <v>25</v>
      </c>
      <c r="H158" s="96"/>
      <c r="I158" s="68"/>
      <c r="J158" s="69"/>
      <c r="K158" s="70"/>
      <c r="L158" s="71"/>
      <c r="M158" s="71"/>
      <c r="N158" s="72"/>
    </row>
    <row r="159" spans="1:16" ht="42.75" x14ac:dyDescent="0.2">
      <c r="A159" s="123" t="s">
        <v>14</v>
      </c>
      <c r="B159" s="22" t="s">
        <v>86</v>
      </c>
      <c r="C159" s="22" t="s">
        <v>87</v>
      </c>
      <c r="D159" s="94"/>
      <c r="E159" s="94"/>
      <c r="F159" s="107" t="s">
        <v>23</v>
      </c>
      <c r="G159" s="95">
        <v>30</v>
      </c>
      <c r="H159" s="96"/>
      <c r="I159" s="68"/>
      <c r="J159" s="69"/>
      <c r="K159" s="70"/>
      <c r="L159" s="71"/>
      <c r="M159" s="71"/>
      <c r="N159" s="89"/>
    </row>
    <row r="160" spans="1:16" ht="15" x14ac:dyDescent="0.2">
      <c r="I160" s="161" t="s">
        <v>5</v>
      </c>
      <c r="J160" s="161"/>
      <c r="K160" s="73">
        <f>SUM(K158:K159)</f>
        <v>0</v>
      </c>
      <c r="L160" s="74">
        <f>SUM(L158:L159)</f>
        <v>0</v>
      </c>
      <c r="M160" s="74">
        <f>SUM(M158:M159)</f>
        <v>0</v>
      </c>
      <c r="P160" s="4"/>
    </row>
    <row r="164" spans="1:14" ht="15" x14ac:dyDescent="0.25">
      <c r="A164" s="30" t="s">
        <v>55</v>
      </c>
    </row>
    <row r="165" spans="1:14" ht="75" x14ac:dyDescent="0.2">
      <c r="A165" s="31" t="s">
        <v>0</v>
      </c>
      <c r="B165" s="31" t="s">
        <v>11</v>
      </c>
      <c r="C165" s="31" t="s">
        <v>69</v>
      </c>
      <c r="D165" s="59" t="s">
        <v>12</v>
      </c>
      <c r="E165" s="60" t="s">
        <v>61</v>
      </c>
      <c r="F165" s="31" t="s">
        <v>6</v>
      </c>
      <c r="G165" s="61" t="s">
        <v>8</v>
      </c>
      <c r="H165" s="62" t="s">
        <v>9</v>
      </c>
      <c r="I165" s="62" t="s">
        <v>10</v>
      </c>
      <c r="J165" s="63" t="s">
        <v>1</v>
      </c>
      <c r="K165" s="64" t="s">
        <v>2</v>
      </c>
      <c r="L165" s="65" t="s">
        <v>3</v>
      </c>
      <c r="M165" s="31" t="s">
        <v>4</v>
      </c>
      <c r="N165" s="65" t="s">
        <v>106</v>
      </c>
    </row>
    <row r="166" spans="1:14" ht="71.25" x14ac:dyDescent="0.2">
      <c r="A166" s="123" t="s">
        <v>13</v>
      </c>
      <c r="B166" s="22" t="s">
        <v>110</v>
      </c>
      <c r="C166" s="22" t="s">
        <v>111</v>
      </c>
      <c r="D166" s="6"/>
      <c r="E166" s="6"/>
      <c r="F166" s="108" t="s">
        <v>7</v>
      </c>
      <c r="G166" s="95">
        <v>3500</v>
      </c>
      <c r="H166" s="109"/>
      <c r="I166" s="68"/>
      <c r="J166" s="69"/>
      <c r="K166" s="70"/>
      <c r="L166" s="71"/>
      <c r="M166" s="71"/>
      <c r="N166" s="72" t="s">
        <v>107</v>
      </c>
    </row>
    <row r="167" spans="1:14" ht="15" x14ac:dyDescent="0.2">
      <c r="I167" s="161" t="s">
        <v>5</v>
      </c>
      <c r="J167" s="161"/>
      <c r="K167" s="73">
        <f>SUM(K166:K166)</f>
        <v>0</v>
      </c>
      <c r="L167" s="74">
        <f>SUM(L166:L166)</f>
        <v>0</v>
      </c>
      <c r="M167" s="74">
        <f>SUM(M166:M166)</f>
        <v>0</v>
      </c>
    </row>
    <row r="170" spans="1:14" ht="15" x14ac:dyDescent="0.25">
      <c r="A170" s="30" t="s">
        <v>56</v>
      </c>
    </row>
    <row r="171" spans="1:14" ht="75" x14ac:dyDescent="0.2">
      <c r="A171" s="31" t="s">
        <v>0</v>
      </c>
      <c r="B171" s="31" t="s">
        <v>11</v>
      </c>
      <c r="C171" s="31" t="s">
        <v>69</v>
      </c>
      <c r="D171" s="59" t="s">
        <v>12</v>
      </c>
      <c r="E171" s="60" t="s">
        <v>61</v>
      </c>
      <c r="F171" s="31" t="s">
        <v>6</v>
      </c>
      <c r="G171" s="61" t="s">
        <v>8</v>
      </c>
      <c r="H171" s="62" t="s">
        <v>9</v>
      </c>
      <c r="I171" s="62" t="s">
        <v>10</v>
      </c>
      <c r="J171" s="63" t="s">
        <v>1</v>
      </c>
      <c r="K171" s="64" t="s">
        <v>2</v>
      </c>
      <c r="L171" s="65" t="s">
        <v>3</v>
      </c>
      <c r="M171" s="31" t="s">
        <v>4</v>
      </c>
      <c r="N171" s="65" t="s">
        <v>106</v>
      </c>
    </row>
    <row r="172" spans="1:14" ht="156.75" x14ac:dyDescent="0.2">
      <c r="A172" s="123" t="s">
        <v>13</v>
      </c>
      <c r="B172" s="44" t="s">
        <v>105</v>
      </c>
      <c r="C172" s="44" t="s">
        <v>104</v>
      </c>
      <c r="D172" s="110"/>
      <c r="E172" s="110"/>
      <c r="F172" s="111" t="s">
        <v>7</v>
      </c>
      <c r="G172" s="112">
        <v>4000</v>
      </c>
      <c r="H172" s="113"/>
      <c r="I172" s="68"/>
      <c r="J172" s="69"/>
      <c r="K172" s="70"/>
      <c r="L172" s="71"/>
      <c r="M172" s="71"/>
      <c r="N172" s="72" t="s">
        <v>107</v>
      </c>
    </row>
    <row r="173" spans="1:14" ht="28.5" x14ac:dyDescent="0.2">
      <c r="A173" s="123" t="s">
        <v>14</v>
      </c>
      <c r="B173" s="44" t="s">
        <v>102</v>
      </c>
      <c r="C173" s="44"/>
      <c r="D173" s="110"/>
      <c r="E173" s="110"/>
      <c r="F173" s="111" t="s">
        <v>7</v>
      </c>
      <c r="G173" s="112">
        <v>800</v>
      </c>
      <c r="H173" s="113"/>
      <c r="I173" s="68"/>
      <c r="J173" s="69"/>
      <c r="K173" s="70"/>
      <c r="L173" s="71"/>
      <c r="M173" s="71"/>
      <c r="N173" s="72" t="s">
        <v>108</v>
      </c>
    </row>
    <row r="174" spans="1:14" ht="28.5" x14ac:dyDescent="0.2">
      <c r="A174" s="123" t="s">
        <v>15</v>
      </c>
      <c r="B174" s="44" t="s">
        <v>103</v>
      </c>
      <c r="C174" s="44"/>
      <c r="D174" s="110"/>
      <c r="E174" s="110"/>
      <c r="F174" s="111" t="s">
        <v>7</v>
      </c>
      <c r="G174" s="112">
        <v>650</v>
      </c>
      <c r="H174" s="113"/>
      <c r="I174" s="68"/>
      <c r="J174" s="69"/>
      <c r="K174" s="70"/>
      <c r="L174" s="71"/>
      <c r="M174" s="71"/>
      <c r="N174" s="72" t="s">
        <v>109</v>
      </c>
    </row>
    <row r="175" spans="1:14" ht="15" x14ac:dyDescent="0.2">
      <c r="I175" s="161" t="s">
        <v>5</v>
      </c>
      <c r="J175" s="161"/>
      <c r="K175" s="73">
        <f>SUM(K172:K174)</f>
        <v>0</v>
      </c>
      <c r="L175" s="74">
        <f>SUM(L172:L174)</f>
        <v>0</v>
      </c>
      <c r="M175" s="74">
        <f>SUM(M172:M174)</f>
        <v>0</v>
      </c>
    </row>
    <row r="177" spans="1:14" ht="15" x14ac:dyDescent="0.25">
      <c r="A177" s="30" t="s">
        <v>58</v>
      </c>
    </row>
    <row r="178" spans="1:14" ht="75" x14ac:dyDescent="0.2">
      <c r="A178" s="31" t="s">
        <v>0</v>
      </c>
      <c r="B178" s="31" t="s">
        <v>11</v>
      </c>
      <c r="C178" s="31" t="s">
        <v>69</v>
      </c>
      <c r="D178" s="59" t="s">
        <v>12</v>
      </c>
      <c r="E178" s="60" t="s">
        <v>61</v>
      </c>
      <c r="F178" s="31" t="s">
        <v>6</v>
      </c>
      <c r="G178" s="61" t="s">
        <v>8</v>
      </c>
      <c r="H178" s="62" t="s">
        <v>9</v>
      </c>
      <c r="I178" s="62" t="s">
        <v>10</v>
      </c>
      <c r="J178" s="63" t="s">
        <v>1</v>
      </c>
      <c r="K178" s="64" t="s">
        <v>2</v>
      </c>
      <c r="L178" s="65" t="s">
        <v>3</v>
      </c>
      <c r="M178" s="31" t="s">
        <v>4</v>
      </c>
      <c r="N178" s="65" t="s">
        <v>106</v>
      </c>
    </row>
    <row r="179" spans="1:14" ht="99.75" x14ac:dyDescent="0.2">
      <c r="A179" s="123" t="s">
        <v>13</v>
      </c>
      <c r="B179" s="44" t="s">
        <v>93</v>
      </c>
      <c r="C179" s="44"/>
      <c r="D179" s="110"/>
      <c r="E179" s="110"/>
      <c r="F179" s="111" t="s">
        <v>7</v>
      </c>
      <c r="G179" s="112">
        <v>20</v>
      </c>
      <c r="H179" s="113"/>
      <c r="I179" s="68"/>
      <c r="J179" s="69"/>
      <c r="K179" s="70"/>
      <c r="L179" s="71"/>
      <c r="M179" s="71"/>
      <c r="N179" s="89"/>
    </row>
    <row r="180" spans="1:14" ht="142.5" x14ac:dyDescent="0.2">
      <c r="A180" s="123" t="s">
        <v>14</v>
      </c>
      <c r="B180" s="44" t="s">
        <v>94</v>
      </c>
      <c r="C180" s="44"/>
      <c r="D180" s="110"/>
      <c r="E180" s="110"/>
      <c r="F180" s="111" t="s">
        <v>7</v>
      </c>
      <c r="G180" s="112">
        <v>50</v>
      </c>
      <c r="H180" s="113"/>
      <c r="I180" s="68"/>
      <c r="J180" s="69"/>
      <c r="K180" s="70"/>
      <c r="L180" s="71"/>
      <c r="M180" s="71"/>
      <c r="N180" s="89"/>
    </row>
    <row r="181" spans="1:14" ht="42.75" x14ac:dyDescent="0.2">
      <c r="A181" s="123" t="s">
        <v>15</v>
      </c>
      <c r="B181" s="44" t="s">
        <v>95</v>
      </c>
      <c r="C181" s="44"/>
      <c r="D181" s="110"/>
      <c r="E181" s="110"/>
      <c r="F181" s="111" t="s">
        <v>7</v>
      </c>
      <c r="G181" s="112">
        <v>10</v>
      </c>
      <c r="H181" s="113"/>
      <c r="I181" s="68"/>
      <c r="J181" s="69"/>
      <c r="K181" s="70"/>
      <c r="L181" s="71"/>
      <c r="M181" s="71"/>
      <c r="N181" s="89"/>
    </row>
    <row r="182" spans="1:14" ht="85.5" x14ac:dyDescent="0.2">
      <c r="A182" s="123" t="s">
        <v>16</v>
      </c>
      <c r="B182" s="44" t="s">
        <v>96</v>
      </c>
      <c r="C182" s="44"/>
      <c r="D182" s="110"/>
      <c r="E182" s="110"/>
      <c r="F182" s="111" t="s">
        <v>7</v>
      </c>
      <c r="G182" s="112">
        <v>10</v>
      </c>
      <c r="H182" s="113"/>
      <c r="I182" s="68"/>
      <c r="J182" s="69"/>
      <c r="K182" s="70"/>
      <c r="L182" s="71"/>
      <c r="M182" s="71"/>
      <c r="N182" s="89"/>
    </row>
    <row r="183" spans="1:14" ht="15" x14ac:dyDescent="0.2">
      <c r="I183" s="161" t="s">
        <v>5</v>
      </c>
      <c r="J183" s="161"/>
      <c r="K183" s="73">
        <f>SUM(K179:K182)</f>
        <v>0</v>
      </c>
      <c r="L183" s="74">
        <f>SUM(L179:L182)</f>
        <v>0</v>
      </c>
      <c r="M183" s="74">
        <f>SUM(M179:M182)</f>
        <v>0</v>
      </c>
    </row>
    <row r="184" spans="1:14" ht="15" x14ac:dyDescent="0.25">
      <c r="B184" s="3"/>
      <c r="C184" s="3"/>
      <c r="D184" s="100"/>
      <c r="E184" s="100"/>
      <c r="F184" s="100"/>
      <c r="G184" s="100"/>
      <c r="H184" s="100"/>
    </row>
    <row r="185" spans="1:14" ht="15" x14ac:dyDescent="0.25">
      <c r="A185" s="30" t="s">
        <v>60</v>
      </c>
    </row>
    <row r="186" spans="1:14" ht="75" x14ac:dyDescent="0.2">
      <c r="A186" s="31" t="s">
        <v>0</v>
      </c>
      <c r="B186" s="31" t="s">
        <v>11</v>
      </c>
      <c r="C186" s="31" t="s">
        <v>69</v>
      </c>
      <c r="D186" s="59" t="s">
        <v>12</v>
      </c>
      <c r="E186" s="60" t="s">
        <v>61</v>
      </c>
      <c r="F186" s="31" t="s">
        <v>6</v>
      </c>
      <c r="G186" s="61" t="s">
        <v>8</v>
      </c>
      <c r="H186" s="62" t="s">
        <v>9</v>
      </c>
      <c r="I186" s="62" t="s">
        <v>10</v>
      </c>
      <c r="J186" s="63" t="s">
        <v>1</v>
      </c>
      <c r="K186" s="64" t="s">
        <v>2</v>
      </c>
      <c r="L186" s="65" t="s">
        <v>3</v>
      </c>
      <c r="M186" s="31" t="s">
        <v>4</v>
      </c>
      <c r="N186" s="65" t="s">
        <v>106</v>
      </c>
    </row>
    <row r="187" spans="1:14" ht="42.75" x14ac:dyDescent="0.2">
      <c r="A187" s="123">
        <v>1</v>
      </c>
      <c r="B187" s="22" t="s">
        <v>97</v>
      </c>
      <c r="C187" s="22"/>
      <c r="D187" s="80"/>
      <c r="E187" s="80"/>
      <c r="F187" s="94" t="s">
        <v>7</v>
      </c>
      <c r="G187" s="95">
        <v>500</v>
      </c>
      <c r="H187" s="96"/>
      <c r="I187" s="68"/>
      <c r="J187" s="69"/>
      <c r="K187" s="70"/>
      <c r="L187" s="71"/>
      <c r="M187" s="71"/>
      <c r="N187" s="72" t="s">
        <v>109</v>
      </c>
    </row>
    <row r="188" spans="1:14" ht="57" x14ac:dyDescent="0.2">
      <c r="A188" s="123">
        <v>2</v>
      </c>
      <c r="B188" s="22" t="s">
        <v>88</v>
      </c>
      <c r="C188" s="22" t="s">
        <v>98</v>
      </c>
      <c r="D188" s="80"/>
      <c r="E188" s="80"/>
      <c r="F188" s="94" t="s">
        <v>7</v>
      </c>
      <c r="G188" s="95">
        <v>400</v>
      </c>
      <c r="H188" s="96"/>
      <c r="I188" s="68"/>
      <c r="J188" s="69"/>
      <c r="K188" s="70"/>
      <c r="L188" s="71"/>
      <c r="M188" s="71"/>
      <c r="N188" s="72" t="s">
        <v>109</v>
      </c>
    </row>
    <row r="189" spans="1:14" ht="15" x14ac:dyDescent="0.2">
      <c r="I189" s="161" t="s">
        <v>5</v>
      </c>
      <c r="J189" s="161"/>
      <c r="K189" s="73">
        <f>SUM(K187:K188)</f>
        <v>0</v>
      </c>
      <c r="L189" s="74">
        <f>SUM(L187:L188)</f>
        <v>0</v>
      </c>
      <c r="M189" s="74">
        <f>SUM(M187:M188)</f>
        <v>0</v>
      </c>
    </row>
    <row r="190" spans="1:14" ht="15" x14ac:dyDescent="0.2">
      <c r="I190" s="50"/>
      <c r="J190" s="51"/>
      <c r="K190" s="81"/>
      <c r="L190" s="82"/>
      <c r="M190" s="82"/>
    </row>
    <row r="191" spans="1:14" ht="15" x14ac:dyDescent="0.25">
      <c r="A191" s="30" t="s">
        <v>62</v>
      </c>
    </row>
    <row r="192" spans="1:14" ht="75" x14ac:dyDescent="0.2">
      <c r="A192" s="31" t="s">
        <v>0</v>
      </c>
      <c r="B192" s="31" t="s">
        <v>11</v>
      </c>
      <c r="C192" s="31" t="s">
        <v>69</v>
      </c>
      <c r="D192" s="59" t="s">
        <v>12</v>
      </c>
      <c r="E192" s="60" t="s">
        <v>61</v>
      </c>
      <c r="F192" s="31" t="s">
        <v>6</v>
      </c>
      <c r="G192" s="61" t="s">
        <v>8</v>
      </c>
      <c r="H192" s="62" t="s">
        <v>9</v>
      </c>
      <c r="I192" s="62" t="s">
        <v>10</v>
      </c>
      <c r="J192" s="63" t="s">
        <v>1</v>
      </c>
      <c r="K192" s="64" t="s">
        <v>2</v>
      </c>
      <c r="L192" s="65" t="s">
        <v>3</v>
      </c>
      <c r="M192" s="31" t="s">
        <v>4</v>
      </c>
      <c r="N192" s="65" t="s">
        <v>106</v>
      </c>
    </row>
    <row r="193" spans="1:14" ht="57.75" x14ac:dyDescent="0.2">
      <c r="A193" s="120">
        <v>1</v>
      </c>
      <c r="B193" s="24" t="s">
        <v>198</v>
      </c>
      <c r="C193" s="24"/>
      <c r="D193" s="66"/>
      <c r="E193" s="66"/>
      <c r="F193" s="66" t="s">
        <v>7</v>
      </c>
      <c r="G193" s="67">
        <v>50</v>
      </c>
      <c r="H193" s="68"/>
      <c r="I193" s="68"/>
      <c r="J193" s="69"/>
      <c r="K193" s="70"/>
      <c r="L193" s="71"/>
      <c r="M193" s="71"/>
      <c r="N193" s="72"/>
    </row>
    <row r="194" spans="1:14" ht="72" x14ac:dyDescent="0.2">
      <c r="A194" s="120">
        <v>2</v>
      </c>
      <c r="B194" s="25" t="s">
        <v>199</v>
      </c>
      <c r="C194" s="25"/>
      <c r="D194" s="66"/>
      <c r="E194" s="66"/>
      <c r="F194" s="66" t="s">
        <v>7</v>
      </c>
      <c r="G194" s="67">
        <v>2000</v>
      </c>
      <c r="H194" s="68"/>
      <c r="I194" s="68"/>
      <c r="J194" s="69"/>
      <c r="K194" s="70"/>
      <c r="L194" s="71"/>
      <c r="M194" s="71"/>
      <c r="N194" s="72"/>
    </row>
    <row r="195" spans="1:14" ht="100.5" x14ac:dyDescent="0.2">
      <c r="A195" s="120">
        <v>3</v>
      </c>
      <c r="B195" s="24" t="s">
        <v>200</v>
      </c>
      <c r="C195" s="24" t="s">
        <v>89</v>
      </c>
      <c r="D195" s="66"/>
      <c r="E195" s="66"/>
      <c r="F195" s="66" t="s">
        <v>7</v>
      </c>
      <c r="G195" s="67">
        <v>100</v>
      </c>
      <c r="H195" s="68"/>
      <c r="I195" s="68"/>
      <c r="J195" s="69"/>
      <c r="K195" s="70"/>
      <c r="L195" s="71"/>
      <c r="M195" s="71"/>
      <c r="N195" s="72" t="s">
        <v>109</v>
      </c>
    </row>
    <row r="196" spans="1:14" ht="43.5" x14ac:dyDescent="0.2">
      <c r="A196" s="120">
        <v>4</v>
      </c>
      <c r="B196" s="25" t="s">
        <v>201</v>
      </c>
      <c r="C196" s="24" t="s">
        <v>90</v>
      </c>
      <c r="D196" s="66"/>
      <c r="E196" s="66"/>
      <c r="F196" s="66" t="s">
        <v>7</v>
      </c>
      <c r="G196" s="67">
        <v>50</v>
      </c>
      <c r="H196" s="68"/>
      <c r="I196" s="68"/>
      <c r="J196" s="69"/>
      <c r="K196" s="70"/>
      <c r="L196" s="71"/>
      <c r="M196" s="71"/>
      <c r="N196" s="72" t="s">
        <v>163</v>
      </c>
    </row>
    <row r="197" spans="1:14" ht="72.75" x14ac:dyDescent="0.25">
      <c r="A197" s="120">
        <v>5</v>
      </c>
      <c r="B197" s="26" t="s">
        <v>202</v>
      </c>
      <c r="C197" s="45"/>
      <c r="D197" s="66"/>
      <c r="E197" s="66"/>
      <c r="F197" s="66" t="s">
        <v>7</v>
      </c>
      <c r="G197" s="67">
        <v>100</v>
      </c>
      <c r="H197" s="68"/>
      <c r="I197" s="68"/>
      <c r="J197" s="69"/>
      <c r="K197" s="70"/>
      <c r="L197" s="71"/>
      <c r="M197" s="71"/>
      <c r="N197" s="72"/>
    </row>
    <row r="198" spans="1:14" ht="72" x14ac:dyDescent="0.2">
      <c r="A198" s="120">
        <v>6</v>
      </c>
      <c r="B198" s="25" t="s">
        <v>203</v>
      </c>
      <c r="C198" s="25"/>
      <c r="D198" s="66"/>
      <c r="E198" s="66"/>
      <c r="F198" s="66" t="s">
        <v>7</v>
      </c>
      <c r="G198" s="67">
        <v>100</v>
      </c>
      <c r="H198" s="68"/>
      <c r="I198" s="68"/>
      <c r="J198" s="69"/>
      <c r="K198" s="70"/>
      <c r="L198" s="71"/>
      <c r="M198" s="71"/>
      <c r="N198" s="72"/>
    </row>
    <row r="199" spans="1:14" ht="15" x14ac:dyDescent="0.2">
      <c r="I199" s="162" t="s">
        <v>5</v>
      </c>
      <c r="J199" s="163"/>
      <c r="K199" s="73">
        <f>SUM(K193:K198)</f>
        <v>0</v>
      </c>
      <c r="L199" s="74">
        <f>SUM(L193:L198)</f>
        <v>0</v>
      </c>
      <c r="M199" s="74">
        <f>SUM(M193:M198)</f>
        <v>0</v>
      </c>
    </row>
    <row r="200" spans="1:14" ht="15" x14ac:dyDescent="0.2">
      <c r="I200" s="50"/>
      <c r="J200" s="51"/>
      <c r="K200" s="81"/>
      <c r="L200" s="82"/>
      <c r="M200" s="82"/>
    </row>
    <row r="201" spans="1:14" ht="15" x14ac:dyDescent="0.25">
      <c r="A201" s="30" t="s">
        <v>67</v>
      </c>
    </row>
    <row r="202" spans="1:14" ht="75" x14ac:dyDescent="0.2">
      <c r="A202" s="31" t="s">
        <v>0</v>
      </c>
      <c r="B202" s="31" t="s">
        <v>11</v>
      </c>
      <c r="C202" s="31" t="s">
        <v>69</v>
      </c>
      <c r="D202" s="59" t="s">
        <v>12</v>
      </c>
      <c r="E202" s="60" t="s">
        <v>61</v>
      </c>
      <c r="F202" s="31" t="s">
        <v>6</v>
      </c>
      <c r="G202" s="61" t="s">
        <v>8</v>
      </c>
      <c r="H202" s="62" t="s">
        <v>9</v>
      </c>
      <c r="I202" s="62" t="s">
        <v>10</v>
      </c>
      <c r="J202" s="63" t="s">
        <v>1</v>
      </c>
      <c r="K202" s="64" t="s">
        <v>2</v>
      </c>
      <c r="L202" s="65" t="s">
        <v>3</v>
      </c>
      <c r="M202" s="31" t="s">
        <v>4</v>
      </c>
      <c r="N202" s="65" t="s">
        <v>106</v>
      </c>
    </row>
    <row r="203" spans="1:14" ht="45" x14ac:dyDescent="0.2">
      <c r="A203" s="120">
        <v>1</v>
      </c>
      <c r="B203" s="22" t="s">
        <v>91</v>
      </c>
      <c r="C203" s="6" t="s">
        <v>92</v>
      </c>
      <c r="D203" s="66"/>
      <c r="E203" s="66"/>
      <c r="F203" s="66" t="s">
        <v>7</v>
      </c>
      <c r="G203" s="67">
        <v>1500</v>
      </c>
      <c r="H203" s="68"/>
      <c r="I203" s="68"/>
      <c r="J203" s="69"/>
      <c r="K203" s="70"/>
      <c r="L203" s="71"/>
      <c r="M203" s="71"/>
      <c r="N203" s="89"/>
    </row>
    <row r="204" spans="1:14" ht="71.25" x14ac:dyDescent="0.2">
      <c r="A204" s="111">
        <v>2</v>
      </c>
      <c r="B204" s="22" t="s">
        <v>197</v>
      </c>
      <c r="C204" s="6"/>
      <c r="D204" s="66"/>
      <c r="E204" s="66"/>
      <c r="F204" s="66" t="s">
        <v>7</v>
      </c>
      <c r="G204" s="67">
        <v>30</v>
      </c>
      <c r="H204" s="114"/>
      <c r="I204" s="68"/>
      <c r="J204" s="69"/>
      <c r="K204" s="70"/>
      <c r="L204" s="71"/>
      <c r="M204" s="71"/>
      <c r="N204" s="89"/>
    </row>
    <row r="205" spans="1:14" x14ac:dyDescent="0.2">
      <c r="A205" s="120">
        <v>3</v>
      </c>
      <c r="B205" s="22" t="s">
        <v>164</v>
      </c>
      <c r="C205" s="22"/>
      <c r="D205" s="66"/>
      <c r="E205" s="66"/>
      <c r="F205" s="66" t="s">
        <v>7</v>
      </c>
      <c r="G205" s="67">
        <v>20</v>
      </c>
      <c r="H205" s="68"/>
      <c r="I205" s="68"/>
      <c r="J205" s="69"/>
      <c r="K205" s="70"/>
      <c r="L205" s="71"/>
      <c r="M205" s="71"/>
      <c r="N205" s="89"/>
    </row>
    <row r="206" spans="1:14" ht="15" x14ac:dyDescent="0.2">
      <c r="A206" s="54"/>
      <c r="B206" s="23"/>
      <c r="C206" s="23"/>
      <c r="D206" s="54"/>
      <c r="E206" s="54"/>
      <c r="F206" s="105"/>
      <c r="G206" s="49"/>
      <c r="H206" s="49"/>
      <c r="I206" s="162" t="s">
        <v>5</v>
      </c>
      <c r="J206" s="163"/>
      <c r="K206" s="73">
        <f>SUM(K203:K205)</f>
        <v>0</v>
      </c>
      <c r="L206" s="74">
        <f>SUM(L203:L205)</f>
        <v>0</v>
      </c>
      <c r="M206" s="74">
        <f>SUM(M203:M205)</f>
        <v>0</v>
      </c>
    </row>
    <row r="207" spans="1:14" ht="15" x14ac:dyDescent="0.2">
      <c r="I207" s="50"/>
      <c r="J207" s="51"/>
      <c r="K207" s="81"/>
      <c r="L207" s="82"/>
      <c r="M207" s="82"/>
    </row>
    <row r="208" spans="1:14" ht="15" x14ac:dyDescent="0.25">
      <c r="A208" s="30" t="s">
        <v>210</v>
      </c>
    </row>
    <row r="209" spans="1:14" ht="75" x14ac:dyDescent="0.2">
      <c r="A209" s="31" t="s">
        <v>0</v>
      </c>
      <c r="B209" s="31" t="s">
        <v>11</v>
      </c>
      <c r="C209" s="31" t="s">
        <v>69</v>
      </c>
      <c r="D209" s="59" t="s">
        <v>12</v>
      </c>
      <c r="E209" s="60" t="s">
        <v>61</v>
      </c>
      <c r="F209" s="31" t="s">
        <v>6</v>
      </c>
      <c r="G209" s="61" t="s">
        <v>8</v>
      </c>
      <c r="H209" s="62" t="s">
        <v>9</v>
      </c>
      <c r="I209" s="62" t="s">
        <v>10</v>
      </c>
      <c r="J209" s="63" t="s">
        <v>1</v>
      </c>
      <c r="K209" s="64" t="s">
        <v>2</v>
      </c>
      <c r="L209" s="65" t="s">
        <v>3</v>
      </c>
      <c r="M209" s="31" t="s">
        <v>4</v>
      </c>
      <c r="N209" s="65" t="s">
        <v>106</v>
      </c>
    </row>
    <row r="210" spans="1:14" ht="114" x14ac:dyDescent="0.2">
      <c r="A210" s="7" t="s">
        <v>13</v>
      </c>
      <c r="B210" s="8" t="s">
        <v>185</v>
      </c>
      <c r="C210" s="9"/>
      <c r="D210" s="10"/>
      <c r="E210" s="10"/>
      <c r="F210" s="11" t="s">
        <v>186</v>
      </c>
      <c r="G210" s="12">
        <v>10</v>
      </c>
      <c r="H210" s="13"/>
      <c r="I210" s="68"/>
      <c r="J210" s="69"/>
      <c r="K210" s="70"/>
      <c r="L210" s="71"/>
      <c r="M210" s="71"/>
      <c r="N210" s="72" t="s">
        <v>107</v>
      </c>
    </row>
    <row r="211" spans="1:14" ht="28.5" x14ac:dyDescent="0.2">
      <c r="A211" s="7" t="s">
        <v>14</v>
      </c>
      <c r="B211" s="8" t="s">
        <v>187</v>
      </c>
      <c r="C211" s="14"/>
      <c r="D211" s="15"/>
      <c r="E211" s="15"/>
      <c r="F211" s="16" t="s">
        <v>23</v>
      </c>
      <c r="G211" s="17">
        <v>200</v>
      </c>
      <c r="H211" s="13"/>
      <c r="I211" s="68"/>
      <c r="J211" s="69"/>
      <c r="K211" s="70"/>
      <c r="L211" s="71"/>
      <c r="M211" s="71"/>
      <c r="N211" s="89"/>
    </row>
    <row r="212" spans="1:14" ht="114" x14ac:dyDescent="0.2">
      <c r="A212" s="7" t="s">
        <v>15</v>
      </c>
      <c r="B212" s="8" t="s">
        <v>188</v>
      </c>
      <c r="C212" s="9"/>
      <c r="D212" s="10"/>
      <c r="E212" s="10"/>
      <c r="F212" s="11" t="s">
        <v>23</v>
      </c>
      <c r="G212" s="12">
        <v>100</v>
      </c>
      <c r="H212" s="13"/>
      <c r="I212" s="68"/>
      <c r="J212" s="69"/>
      <c r="K212" s="70"/>
      <c r="L212" s="71"/>
      <c r="M212" s="71"/>
      <c r="N212" s="89"/>
    </row>
    <row r="213" spans="1:14" ht="71.25" x14ac:dyDescent="0.2">
      <c r="A213" s="7" t="s">
        <v>16</v>
      </c>
      <c r="B213" s="8" t="s">
        <v>189</v>
      </c>
      <c r="C213" s="14"/>
      <c r="D213" s="10"/>
      <c r="E213" s="10"/>
      <c r="F213" s="11" t="s">
        <v>190</v>
      </c>
      <c r="G213" s="12">
        <v>500</v>
      </c>
      <c r="H213" s="13"/>
      <c r="I213" s="68"/>
      <c r="J213" s="69"/>
      <c r="K213" s="70"/>
      <c r="L213" s="71"/>
      <c r="M213" s="71"/>
      <c r="N213" s="89"/>
    </row>
    <row r="214" spans="1:14" ht="299.25" x14ac:dyDescent="0.2">
      <c r="A214" s="7" t="s">
        <v>17</v>
      </c>
      <c r="B214" s="8" t="s">
        <v>191</v>
      </c>
      <c r="C214" s="18"/>
      <c r="D214" s="18"/>
      <c r="E214" s="19"/>
      <c r="F214" s="11" t="s">
        <v>23</v>
      </c>
      <c r="G214" s="12">
        <v>100</v>
      </c>
      <c r="H214" s="13"/>
      <c r="I214" s="68"/>
      <c r="J214" s="69"/>
      <c r="K214" s="70"/>
      <c r="L214" s="71"/>
      <c r="M214" s="71"/>
      <c r="N214" s="89"/>
    </row>
    <row r="215" spans="1:14" ht="409.5" x14ac:dyDescent="0.2">
      <c r="A215" s="7" t="s">
        <v>18</v>
      </c>
      <c r="B215" s="8" t="s">
        <v>192</v>
      </c>
      <c r="C215" s="18" t="s">
        <v>209</v>
      </c>
      <c r="D215" s="10"/>
      <c r="E215" s="19"/>
      <c r="F215" s="11" t="s">
        <v>7</v>
      </c>
      <c r="G215" s="12">
        <v>200</v>
      </c>
      <c r="H215" s="13"/>
      <c r="I215" s="68"/>
      <c r="J215" s="69"/>
      <c r="K215" s="70"/>
      <c r="L215" s="71"/>
      <c r="M215" s="71"/>
      <c r="N215" s="89"/>
    </row>
    <row r="216" spans="1:14" ht="28.5" x14ac:dyDescent="0.2">
      <c r="A216" s="7" t="s">
        <v>19</v>
      </c>
      <c r="B216" s="8" t="s">
        <v>193</v>
      </c>
      <c r="C216" s="18"/>
      <c r="D216" s="10"/>
      <c r="E216" s="19"/>
      <c r="F216" s="11" t="s">
        <v>7</v>
      </c>
      <c r="G216" s="11">
        <v>60</v>
      </c>
      <c r="H216" s="13"/>
      <c r="I216" s="68"/>
      <c r="J216" s="69"/>
      <c r="K216" s="70"/>
      <c r="L216" s="71"/>
      <c r="M216" s="71"/>
      <c r="N216" s="89"/>
    </row>
    <row r="217" spans="1:14" ht="28.5" x14ac:dyDescent="0.2">
      <c r="A217" s="7" t="s">
        <v>20</v>
      </c>
      <c r="B217" s="8" t="s">
        <v>194</v>
      </c>
      <c r="C217" s="18"/>
      <c r="D217" s="10"/>
      <c r="E217" s="19"/>
      <c r="F217" s="11" t="s">
        <v>7</v>
      </c>
      <c r="G217" s="11">
        <v>50</v>
      </c>
      <c r="H217" s="13"/>
      <c r="I217" s="68"/>
      <c r="J217" s="69"/>
      <c r="K217" s="70"/>
      <c r="L217" s="71"/>
      <c r="M217" s="71"/>
      <c r="N217" s="89"/>
    </row>
    <row r="218" spans="1:14" ht="57" x14ac:dyDescent="0.2">
      <c r="A218" s="7" t="s">
        <v>21</v>
      </c>
      <c r="B218" s="8" t="s">
        <v>195</v>
      </c>
      <c r="C218" s="18"/>
      <c r="D218" s="10"/>
      <c r="E218" s="19"/>
      <c r="F218" s="11" t="s">
        <v>7</v>
      </c>
      <c r="G218" s="11">
        <v>200</v>
      </c>
      <c r="H218" s="13"/>
      <c r="I218" s="68"/>
      <c r="J218" s="69"/>
      <c r="K218" s="70"/>
      <c r="L218" s="71"/>
      <c r="M218" s="71"/>
      <c r="N218" s="89"/>
    </row>
    <row r="219" spans="1:14" ht="57" x14ac:dyDescent="0.2">
      <c r="A219" s="7" t="s">
        <v>22</v>
      </c>
      <c r="B219" s="8" t="s">
        <v>196</v>
      </c>
      <c r="C219" s="18"/>
      <c r="D219" s="10"/>
      <c r="E219" s="19"/>
      <c r="F219" s="11" t="s">
        <v>7</v>
      </c>
      <c r="G219" s="11">
        <v>9000</v>
      </c>
      <c r="H219" s="13"/>
      <c r="I219" s="68"/>
      <c r="J219" s="69"/>
      <c r="K219" s="70"/>
      <c r="L219" s="71"/>
      <c r="M219" s="71"/>
      <c r="N219" s="89"/>
    </row>
    <row r="220" spans="1:14" ht="15" x14ac:dyDescent="0.25">
      <c r="A220" s="46"/>
      <c r="B220" s="46"/>
      <c r="C220" s="46"/>
      <c r="D220" s="46"/>
      <c r="E220" s="115"/>
      <c r="F220" s="115"/>
      <c r="G220" s="115"/>
      <c r="H220" s="115"/>
      <c r="I220" s="160" t="s">
        <v>5</v>
      </c>
      <c r="J220" s="160"/>
      <c r="K220" s="20">
        <f>SUM(K210:K219)</f>
        <v>0</v>
      </c>
      <c r="L220" s="21">
        <f>SUM(L210:L219)</f>
        <v>0</v>
      </c>
      <c r="M220" s="21">
        <f>SUM(M210:M219)</f>
        <v>0</v>
      </c>
      <c r="N220" s="89"/>
    </row>
    <row r="221" spans="1:14" ht="15" x14ac:dyDescent="0.25">
      <c r="A221" s="46"/>
      <c r="B221" s="46"/>
      <c r="C221" s="46"/>
      <c r="D221" s="46"/>
      <c r="E221" s="115"/>
      <c r="F221" s="115"/>
      <c r="G221" s="115"/>
      <c r="H221" s="115"/>
      <c r="I221" s="126"/>
      <c r="J221" s="126"/>
      <c r="K221" s="127"/>
      <c r="L221" s="128"/>
      <c r="M221" s="128"/>
      <c r="N221" s="129"/>
    </row>
    <row r="222" spans="1:14" ht="15" x14ac:dyDescent="0.25">
      <c r="A222" s="30" t="s">
        <v>214</v>
      </c>
    </row>
    <row r="223" spans="1:14" ht="75" x14ac:dyDescent="0.2">
      <c r="A223" s="31" t="s">
        <v>0</v>
      </c>
      <c r="B223" s="31" t="s">
        <v>11</v>
      </c>
      <c r="C223" s="31" t="s">
        <v>69</v>
      </c>
      <c r="D223" s="59" t="s">
        <v>12</v>
      </c>
      <c r="E223" s="60" t="s">
        <v>61</v>
      </c>
      <c r="F223" s="31" t="s">
        <v>6</v>
      </c>
      <c r="G223" s="61" t="s">
        <v>8</v>
      </c>
      <c r="H223" s="62" t="s">
        <v>9</v>
      </c>
      <c r="I223" s="62" t="s">
        <v>10</v>
      </c>
      <c r="J223" s="63" t="s">
        <v>1</v>
      </c>
      <c r="K223" s="64" t="s">
        <v>2</v>
      </c>
      <c r="L223" s="65" t="s">
        <v>3</v>
      </c>
      <c r="M223" s="31" t="s">
        <v>4</v>
      </c>
      <c r="N223" s="65" t="s">
        <v>106</v>
      </c>
    </row>
    <row r="224" spans="1:14" ht="42.75" x14ac:dyDescent="0.2">
      <c r="A224" s="130" t="s">
        <v>13</v>
      </c>
      <c r="B224" s="131" t="s">
        <v>215</v>
      </c>
      <c r="C224" s="132"/>
      <c r="D224" s="133"/>
      <c r="E224" s="133"/>
      <c r="F224" s="134" t="s">
        <v>7</v>
      </c>
      <c r="G224" s="12">
        <v>20</v>
      </c>
      <c r="H224" s="135"/>
      <c r="I224" s="68"/>
      <c r="J224" s="69"/>
      <c r="K224" s="70">
        <f t="shared" ref="K224:K237" si="9">H224*G224</f>
        <v>0</v>
      </c>
      <c r="L224" s="71">
        <f t="shared" ref="L224:L237" si="10">M224-K224</f>
        <v>0</v>
      </c>
      <c r="M224" s="71">
        <f t="shared" ref="M224:M237" si="11">G224*I224</f>
        <v>0</v>
      </c>
      <c r="N224" s="72"/>
    </row>
    <row r="225" spans="1:14" ht="71.25" x14ac:dyDescent="0.2">
      <c r="A225" s="130" t="s">
        <v>14</v>
      </c>
      <c r="B225" s="131" t="s">
        <v>216</v>
      </c>
      <c r="C225" s="136"/>
      <c r="D225" s="137"/>
      <c r="E225" s="137"/>
      <c r="F225" s="138" t="s">
        <v>7</v>
      </c>
      <c r="G225" s="17">
        <v>20</v>
      </c>
      <c r="H225" s="135"/>
      <c r="I225" s="68"/>
      <c r="J225" s="69"/>
      <c r="K225" s="70">
        <f t="shared" si="9"/>
        <v>0</v>
      </c>
      <c r="L225" s="71">
        <f t="shared" si="10"/>
        <v>0</v>
      </c>
      <c r="M225" s="71">
        <f t="shared" si="11"/>
        <v>0</v>
      </c>
      <c r="N225" s="89"/>
    </row>
    <row r="226" spans="1:14" ht="71.25" x14ac:dyDescent="0.2">
      <c r="A226" s="130" t="s">
        <v>15</v>
      </c>
      <c r="B226" s="131" t="s">
        <v>217</v>
      </c>
      <c r="C226" s="132"/>
      <c r="D226" s="133"/>
      <c r="E226" s="133"/>
      <c r="F226" s="134" t="s">
        <v>7</v>
      </c>
      <c r="G226" s="12">
        <v>20</v>
      </c>
      <c r="H226" s="135"/>
      <c r="I226" s="68"/>
      <c r="J226" s="69"/>
      <c r="K226" s="70">
        <f t="shared" si="9"/>
        <v>0</v>
      </c>
      <c r="L226" s="71">
        <f t="shared" si="10"/>
        <v>0</v>
      </c>
      <c r="M226" s="71">
        <f t="shared" si="11"/>
        <v>0</v>
      </c>
      <c r="N226" s="89"/>
    </row>
    <row r="227" spans="1:14" ht="15" x14ac:dyDescent="0.2">
      <c r="A227" s="130" t="s">
        <v>16</v>
      </c>
      <c r="B227" s="131" t="s">
        <v>218</v>
      </c>
      <c r="C227" s="136"/>
      <c r="D227" s="133"/>
      <c r="E227" s="133"/>
      <c r="F227" s="134" t="s">
        <v>7</v>
      </c>
      <c r="G227" s="12">
        <v>25</v>
      </c>
      <c r="H227" s="135"/>
      <c r="I227" s="68"/>
      <c r="J227" s="69"/>
      <c r="K227" s="70">
        <f t="shared" si="9"/>
        <v>0</v>
      </c>
      <c r="L227" s="71">
        <f t="shared" si="10"/>
        <v>0</v>
      </c>
      <c r="M227" s="71">
        <f t="shared" si="11"/>
        <v>0</v>
      </c>
      <c r="N227" s="89"/>
    </row>
    <row r="228" spans="1:14" ht="57" x14ac:dyDescent="0.2">
      <c r="A228" s="130" t="s">
        <v>17</v>
      </c>
      <c r="B228" s="131" t="s">
        <v>219</v>
      </c>
      <c r="C228" s="139" t="s">
        <v>220</v>
      </c>
      <c r="D228" s="139"/>
      <c r="E228" s="140"/>
      <c r="F228" s="134" t="s">
        <v>23</v>
      </c>
      <c r="G228" s="12">
        <v>25</v>
      </c>
      <c r="H228" s="135"/>
      <c r="I228" s="68"/>
      <c r="J228" s="69"/>
      <c r="K228" s="70">
        <f t="shared" si="9"/>
        <v>0</v>
      </c>
      <c r="L228" s="71">
        <f t="shared" si="10"/>
        <v>0</v>
      </c>
      <c r="M228" s="71">
        <f t="shared" si="11"/>
        <v>0</v>
      </c>
      <c r="N228" s="89"/>
    </row>
    <row r="229" spans="1:14" ht="15" x14ac:dyDescent="0.2">
      <c r="A229" s="130" t="s">
        <v>18</v>
      </c>
      <c r="B229" s="131" t="s">
        <v>221</v>
      </c>
      <c r="C229" s="139"/>
      <c r="D229" s="133"/>
      <c r="E229" s="140"/>
      <c r="F229" s="134" t="s">
        <v>7</v>
      </c>
      <c r="G229" s="12">
        <v>25</v>
      </c>
      <c r="H229" s="135"/>
      <c r="I229" s="68"/>
      <c r="J229" s="69"/>
      <c r="K229" s="70">
        <f t="shared" si="9"/>
        <v>0</v>
      </c>
      <c r="L229" s="71">
        <f t="shared" si="10"/>
        <v>0</v>
      </c>
      <c r="M229" s="71">
        <f t="shared" si="11"/>
        <v>0</v>
      </c>
      <c r="N229" s="89"/>
    </row>
    <row r="230" spans="1:14" ht="57" x14ac:dyDescent="0.2">
      <c r="A230" s="130" t="s">
        <v>19</v>
      </c>
      <c r="B230" s="131" t="s">
        <v>222</v>
      </c>
      <c r="C230" s="139" t="s">
        <v>220</v>
      </c>
      <c r="D230" s="133"/>
      <c r="E230" s="140"/>
      <c r="F230" s="134" t="s">
        <v>7</v>
      </c>
      <c r="G230" s="134">
        <v>25</v>
      </c>
      <c r="H230" s="135"/>
      <c r="I230" s="68"/>
      <c r="J230" s="69"/>
      <c r="K230" s="70">
        <f t="shared" si="9"/>
        <v>0</v>
      </c>
      <c r="L230" s="71">
        <f t="shared" si="10"/>
        <v>0</v>
      </c>
      <c r="M230" s="71">
        <f t="shared" si="11"/>
        <v>0</v>
      </c>
      <c r="N230" s="89"/>
    </row>
    <row r="231" spans="1:14" ht="15" x14ac:dyDescent="0.2">
      <c r="A231" s="130" t="s">
        <v>20</v>
      </c>
      <c r="B231" s="131" t="s">
        <v>223</v>
      </c>
      <c r="C231" s="139"/>
      <c r="D231" s="133"/>
      <c r="E231" s="140"/>
      <c r="F231" s="134" t="s">
        <v>7</v>
      </c>
      <c r="G231" s="134">
        <v>50</v>
      </c>
      <c r="H231" s="135"/>
      <c r="I231" s="68"/>
      <c r="J231" s="69"/>
      <c r="K231" s="70">
        <f t="shared" si="9"/>
        <v>0</v>
      </c>
      <c r="L231" s="71">
        <f t="shared" si="10"/>
        <v>0</v>
      </c>
      <c r="M231" s="71">
        <f t="shared" si="11"/>
        <v>0</v>
      </c>
      <c r="N231" s="89"/>
    </row>
    <row r="232" spans="1:14" ht="15" x14ac:dyDescent="0.2">
      <c r="A232" s="130" t="s">
        <v>21</v>
      </c>
      <c r="B232" s="131" t="s">
        <v>224</v>
      </c>
      <c r="C232" s="139"/>
      <c r="D232" s="133"/>
      <c r="E232" s="140"/>
      <c r="F232" s="134" t="s">
        <v>7</v>
      </c>
      <c r="G232" s="134">
        <v>50</v>
      </c>
      <c r="H232" s="135"/>
      <c r="I232" s="68"/>
      <c r="J232" s="69"/>
      <c r="K232" s="70">
        <f t="shared" si="9"/>
        <v>0</v>
      </c>
      <c r="L232" s="71">
        <f t="shared" si="10"/>
        <v>0</v>
      </c>
      <c r="M232" s="71">
        <f t="shared" si="11"/>
        <v>0</v>
      </c>
      <c r="N232" s="89"/>
    </row>
    <row r="233" spans="1:14" ht="15" x14ac:dyDescent="0.2">
      <c r="A233" s="130" t="s">
        <v>22</v>
      </c>
      <c r="B233" s="131" t="s">
        <v>225</v>
      </c>
      <c r="C233" s="139"/>
      <c r="D233" s="133"/>
      <c r="E233" s="140"/>
      <c r="F233" s="134" t="s">
        <v>7</v>
      </c>
      <c r="G233" s="134">
        <v>25</v>
      </c>
      <c r="H233" s="135"/>
      <c r="I233" s="68"/>
      <c r="J233" s="69"/>
      <c r="K233" s="70">
        <f t="shared" si="9"/>
        <v>0</v>
      </c>
      <c r="L233" s="71">
        <f t="shared" si="10"/>
        <v>0</v>
      </c>
      <c r="M233" s="71">
        <f t="shared" si="11"/>
        <v>0</v>
      </c>
      <c r="N233" s="89"/>
    </row>
    <row r="234" spans="1:14" ht="15" x14ac:dyDescent="0.2">
      <c r="A234" s="130" t="s">
        <v>46</v>
      </c>
      <c r="B234" s="131" t="s">
        <v>226</v>
      </c>
      <c r="C234" s="139"/>
      <c r="D234" s="133"/>
      <c r="E234" s="140"/>
      <c r="F234" s="134" t="s">
        <v>7</v>
      </c>
      <c r="G234" s="134">
        <v>25</v>
      </c>
      <c r="H234" s="135"/>
      <c r="I234" s="68"/>
      <c r="J234" s="69"/>
      <c r="K234" s="70">
        <f t="shared" si="9"/>
        <v>0</v>
      </c>
      <c r="L234" s="71">
        <f t="shared" si="10"/>
        <v>0</v>
      </c>
      <c r="M234" s="71">
        <f t="shared" si="11"/>
        <v>0</v>
      </c>
      <c r="N234" s="89"/>
    </row>
    <row r="235" spans="1:14" ht="57" x14ac:dyDescent="0.2">
      <c r="A235" s="130" t="s">
        <v>47</v>
      </c>
      <c r="B235" s="131" t="s">
        <v>227</v>
      </c>
      <c r="C235" s="139" t="s">
        <v>220</v>
      </c>
      <c r="D235" s="133"/>
      <c r="E235" s="140"/>
      <c r="F235" s="134" t="s">
        <v>7</v>
      </c>
      <c r="G235" s="134">
        <v>25</v>
      </c>
      <c r="H235" s="135"/>
      <c r="I235" s="68"/>
      <c r="J235" s="69"/>
      <c r="K235" s="70">
        <f t="shared" si="9"/>
        <v>0</v>
      </c>
      <c r="L235" s="71">
        <f t="shared" si="10"/>
        <v>0</v>
      </c>
      <c r="M235" s="71">
        <f t="shared" si="11"/>
        <v>0</v>
      </c>
      <c r="N235" s="89"/>
    </row>
    <row r="236" spans="1:14" ht="15" x14ac:dyDescent="0.2">
      <c r="A236" s="130" t="s">
        <v>48</v>
      </c>
      <c r="B236" s="131" t="s">
        <v>228</v>
      </c>
      <c r="C236" s="139"/>
      <c r="D236" s="133"/>
      <c r="E236" s="140"/>
      <c r="F236" s="134" t="s">
        <v>7</v>
      </c>
      <c r="G236" s="134">
        <v>25</v>
      </c>
      <c r="H236" s="135"/>
      <c r="I236" s="68"/>
      <c r="J236" s="69"/>
      <c r="K236" s="70">
        <f t="shared" si="9"/>
        <v>0</v>
      </c>
      <c r="L236" s="71">
        <f t="shared" si="10"/>
        <v>0</v>
      </c>
      <c r="M236" s="71">
        <f t="shared" si="11"/>
        <v>0</v>
      </c>
      <c r="N236" s="89"/>
    </row>
    <row r="237" spans="1:14" ht="57" x14ac:dyDescent="0.2">
      <c r="A237" s="130" t="s">
        <v>49</v>
      </c>
      <c r="B237" s="131" t="s">
        <v>229</v>
      </c>
      <c r="C237" s="139" t="s">
        <v>220</v>
      </c>
      <c r="D237" s="133"/>
      <c r="E237" s="140"/>
      <c r="F237" s="134" t="s">
        <v>7</v>
      </c>
      <c r="G237" s="134">
        <v>25</v>
      </c>
      <c r="H237" s="135"/>
      <c r="I237" s="68"/>
      <c r="J237" s="69"/>
      <c r="K237" s="70">
        <f t="shared" si="9"/>
        <v>0</v>
      </c>
      <c r="L237" s="71">
        <f t="shared" si="10"/>
        <v>0</v>
      </c>
      <c r="M237" s="71">
        <f t="shared" si="11"/>
        <v>0</v>
      </c>
      <c r="N237" s="89"/>
    </row>
    <row r="238" spans="1:14" ht="15" x14ac:dyDescent="0.25">
      <c r="A238" s="46"/>
      <c r="B238" s="46"/>
      <c r="C238" s="46"/>
      <c r="D238" s="46"/>
      <c r="E238" s="115"/>
      <c r="F238" s="115"/>
      <c r="G238" s="115"/>
      <c r="H238" s="115"/>
      <c r="I238" s="145" t="s">
        <v>5</v>
      </c>
      <c r="J238" s="145"/>
      <c r="K238" s="141">
        <f>SUM(K224:K237)</f>
        <v>0</v>
      </c>
      <c r="L238" s="142">
        <f>SUM(L224:L237)</f>
        <v>0</v>
      </c>
      <c r="M238" s="142">
        <f>SUM(M224:M237)</f>
        <v>0</v>
      </c>
      <c r="N238" s="89"/>
    </row>
    <row r="239" spans="1:14" ht="15" x14ac:dyDescent="0.25">
      <c r="A239" s="46"/>
      <c r="B239" s="143" t="s">
        <v>230</v>
      </c>
      <c r="C239" s="46"/>
      <c r="D239" s="46"/>
      <c r="E239" s="115"/>
      <c r="F239" s="115"/>
      <c r="G239" s="115"/>
      <c r="H239" s="115"/>
      <c r="I239" s="126"/>
      <c r="J239" s="126"/>
      <c r="K239" s="127"/>
      <c r="L239" s="128"/>
      <c r="M239" s="128"/>
      <c r="N239" s="129"/>
    </row>
    <row r="240" spans="1:14" ht="30" x14ac:dyDescent="0.2">
      <c r="A240" s="54"/>
      <c r="B240" s="144" t="s">
        <v>231</v>
      </c>
      <c r="C240" s="23"/>
      <c r="D240" s="54"/>
      <c r="E240" s="54"/>
      <c r="F240" s="105"/>
      <c r="G240" s="49"/>
      <c r="H240" s="49"/>
      <c r="I240" s="50"/>
      <c r="J240" s="50"/>
      <c r="K240" s="81"/>
      <c r="L240" s="82"/>
      <c r="M240" s="82"/>
    </row>
    <row r="241" spans="1:13" ht="15" x14ac:dyDescent="0.2">
      <c r="A241" s="54"/>
      <c r="B241" s="23"/>
      <c r="C241" s="23"/>
      <c r="D241" s="54"/>
      <c r="E241" s="54"/>
      <c r="F241" s="105"/>
      <c r="G241" s="49"/>
      <c r="H241" s="49"/>
      <c r="I241" s="50"/>
      <c r="J241" s="50"/>
      <c r="K241" s="81"/>
      <c r="L241" s="82"/>
      <c r="M241" s="82"/>
    </row>
    <row r="242" spans="1:13" ht="15" x14ac:dyDescent="0.25">
      <c r="B242" s="3"/>
      <c r="C242" s="3"/>
      <c r="D242" s="100"/>
      <c r="E242" s="100"/>
      <c r="F242" s="100"/>
      <c r="G242" s="100"/>
      <c r="H242" s="100"/>
      <c r="I242" s="116" t="s">
        <v>68</v>
      </c>
      <c r="J242" s="117"/>
      <c r="K242" s="118">
        <f>K238+K220+K206+K199+K189+K183+K175+K167+K160+K152+K145+K139+K132+K127+K119+K108+K95+K67+K55+K44+K30+K23+K15+K10</f>
        <v>0</v>
      </c>
      <c r="L242" s="118">
        <f>M242-K242</f>
        <v>0</v>
      </c>
      <c r="M242" s="118">
        <f>M238+M220+M206+M199+M189+M183+M175+M167+M160+M152+M145+M139+M132+M127+M119+M108+M95+M67+M55+M44+M30+M23+M15+M10</f>
        <v>0</v>
      </c>
    </row>
    <row r="244" spans="1:13" ht="15" x14ac:dyDescent="0.25">
      <c r="I244" s="116" t="s">
        <v>208</v>
      </c>
      <c r="K244" s="118">
        <f>K242/4.3117</f>
        <v>0</v>
      </c>
    </row>
    <row r="247" spans="1:13" x14ac:dyDescent="0.2">
      <c r="K247" s="119"/>
      <c r="M247" s="119"/>
    </row>
    <row r="248" spans="1:13" x14ac:dyDescent="0.2">
      <c r="K248" s="119"/>
      <c r="M248" s="119"/>
    </row>
    <row r="249" spans="1:13" x14ac:dyDescent="0.2">
      <c r="K249" s="119"/>
      <c r="M249" s="119"/>
    </row>
    <row r="251" spans="1:13" x14ac:dyDescent="0.2">
      <c r="K251" s="119"/>
    </row>
  </sheetData>
  <mergeCells count="40">
    <mergeCell ref="I175:J175"/>
    <mergeCell ref="D3:G3"/>
    <mergeCell ref="I30:J30"/>
    <mergeCell ref="B4:D4"/>
    <mergeCell ref="I23:J23"/>
    <mergeCell ref="I10:J10"/>
    <mergeCell ref="B98:B99"/>
    <mergeCell ref="G98:G99"/>
    <mergeCell ref="H98:H99"/>
    <mergeCell ref="I98:I99"/>
    <mergeCell ref="J98:J99"/>
    <mergeCell ref="I15:J15"/>
    <mergeCell ref="I67:J67"/>
    <mergeCell ref="I108:J108"/>
    <mergeCell ref="I119:J119"/>
    <mergeCell ref="I127:J127"/>
    <mergeCell ref="I44:J44"/>
    <mergeCell ref="I55:J55"/>
    <mergeCell ref="I95:J95"/>
    <mergeCell ref="A98:A99"/>
    <mergeCell ref="C98:C99"/>
    <mergeCell ref="D98:D99"/>
    <mergeCell ref="E98:E99"/>
    <mergeCell ref="F98:F99"/>
    <mergeCell ref="I238:J238"/>
    <mergeCell ref="K98:K99"/>
    <mergeCell ref="L98:L99"/>
    <mergeCell ref="M98:M99"/>
    <mergeCell ref="N98:N99"/>
    <mergeCell ref="I220:J220"/>
    <mergeCell ref="I152:J152"/>
    <mergeCell ref="I189:J189"/>
    <mergeCell ref="I199:J199"/>
    <mergeCell ref="I206:J206"/>
    <mergeCell ref="I160:J160"/>
    <mergeCell ref="I167:J167"/>
    <mergeCell ref="I132:J132"/>
    <mergeCell ref="I139:J139"/>
    <mergeCell ref="I145:J145"/>
    <mergeCell ref="I183:J183"/>
  </mergeCells>
  <pageMargins left="0.7" right="0.7" top="0.75" bottom="0.75" header="0.3" footer="0.3"/>
  <pageSetup paperSize="9" scale="50" orientation="landscape" r:id="rId1"/>
  <rowBreaks count="10" manualBreakCount="10">
    <brk id="70" max="13" man="1"/>
    <brk id="95" max="13" man="1"/>
    <brk id="99" max="13" man="1"/>
    <brk id="108" max="13" man="1"/>
    <brk id="127" max="13" man="1"/>
    <brk id="139" max="13" man="1"/>
    <brk id="169" max="13" man="1"/>
    <brk id="183" max="13" man="1"/>
    <brk id="206" max="13" man="1"/>
    <brk id="21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2019-08-26T11:41:48Z</dcterms:modified>
</cp:coreProperties>
</file>