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Arkusz1" sheetId="1" r:id="rId1"/>
    <sheet name="Arkusz2" sheetId="2" r:id="rId2"/>
    <sheet name="Arkusz3" sheetId="3" r:id="rId3"/>
  </sheets>
  <definedNames>
    <definedName name="_xlnm._FilterDatabase" localSheetId="0" hidden="1">Arkusz1!$I$1:$I$190</definedName>
    <definedName name="_xlnm.Print_Area" localSheetId="0">Arkusz1!$A$1:$N$184</definedName>
  </definedNames>
  <calcPr calcId="145621" iterateDelta="1E-4"/>
</workbook>
</file>

<file path=xl/calcChain.xml><?xml version="1.0" encoding="utf-8"?>
<calcChain xmlns="http://schemas.openxmlformats.org/spreadsheetml/2006/main">
  <c r="M88" i="1" l="1"/>
  <c r="L88" i="1" s="1"/>
  <c r="K88" i="1"/>
  <c r="M87" i="1"/>
  <c r="L87" i="1"/>
  <c r="K87" i="1"/>
  <c r="M86" i="1"/>
  <c r="L86" i="1" s="1"/>
  <c r="K86" i="1"/>
  <c r="M170" i="1" l="1"/>
  <c r="K170" i="1"/>
  <c r="L170" i="1" l="1"/>
  <c r="K177" i="1"/>
  <c r="M177" i="1"/>
  <c r="K176" i="1"/>
  <c r="M176" i="1"/>
  <c r="K178" i="1" l="1"/>
  <c r="L177" i="1"/>
  <c r="M178" i="1"/>
  <c r="L176" i="1"/>
  <c r="L178" i="1" s="1"/>
  <c r="K171" i="1" l="1"/>
  <c r="M171" i="1"/>
  <c r="K169" i="1"/>
  <c r="K172" i="1" s="1"/>
  <c r="M169" i="1"/>
  <c r="L169" i="1" s="1"/>
  <c r="M172" i="1" l="1"/>
  <c r="L171" i="1"/>
  <c r="L172" i="1" s="1"/>
  <c r="K120" i="1"/>
  <c r="M120" i="1"/>
  <c r="K119" i="1"/>
  <c r="M119" i="1"/>
  <c r="L119" i="1" s="1"/>
  <c r="L120" i="1" l="1"/>
  <c r="K121" i="1"/>
  <c r="M121" i="1"/>
  <c r="K118" i="1"/>
  <c r="M118" i="1"/>
  <c r="K117" i="1"/>
  <c r="M117" i="1"/>
  <c r="K116" i="1"/>
  <c r="M116" i="1"/>
  <c r="K115" i="1"/>
  <c r="M115" i="1"/>
  <c r="K114" i="1"/>
  <c r="M114" i="1"/>
  <c r="K113" i="1"/>
  <c r="M113" i="1"/>
  <c r="K112" i="1"/>
  <c r="M112" i="1"/>
  <c r="K111" i="1"/>
  <c r="M111" i="1"/>
  <c r="K110" i="1"/>
  <c r="M110" i="1"/>
  <c r="L110" i="1" l="1"/>
  <c r="L112" i="1"/>
  <c r="L114" i="1"/>
  <c r="L116" i="1"/>
  <c r="L118" i="1"/>
  <c r="L111" i="1"/>
  <c r="L113" i="1"/>
  <c r="L115" i="1"/>
  <c r="L117" i="1"/>
  <c r="L121" i="1"/>
  <c r="K147" i="1"/>
  <c r="K148" i="1" s="1"/>
  <c r="M148" i="1" s="1"/>
  <c r="L148" i="1" s="1"/>
  <c r="M147" i="1"/>
  <c r="K142" i="1"/>
  <c r="K143" i="1" s="1"/>
  <c r="M143" i="1" s="1"/>
  <c r="L143" i="1" s="1"/>
  <c r="M142" i="1"/>
  <c r="K137" i="1"/>
  <c r="K138" i="1" s="1"/>
  <c r="M138" i="1" s="1"/>
  <c r="L138" i="1" s="1"/>
  <c r="M137" i="1"/>
  <c r="K132" i="1"/>
  <c r="K133" i="1" s="1"/>
  <c r="M132" i="1"/>
  <c r="M133" i="1" l="1"/>
  <c r="L132" i="1"/>
  <c r="L142" i="1"/>
  <c r="L137" i="1"/>
  <c r="L147" i="1"/>
  <c r="K126" i="1"/>
  <c r="K127" i="1" s="1"/>
  <c r="M127" i="1" s="1"/>
  <c r="L127" i="1" s="1"/>
  <c r="M126" i="1"/>
  <c r="K109" i="1"/>
  <c r="K122" i="1" s="1"/>
  <c r="M109" i="1"/>
  <c r="M122" i="1" s="1"/>
  <c r="K104" i="1"/>
  <c r="M104" i="1"/>
  <c r="K99" i="1"/>
  <c r="K100" i="1" s="1"/>
  <c r="M100" i="1" s="1"/>
  <c r="L100" i="1" s="1"/>
  <c r="M99" i="1"/>
  <c r="K93" i="1"/>
  <c r="K94" i="1" s="1"/>
  <c r="M94" i="1" s="1"/>
  <c r="L94" i="1" s="1"/>
  <c r="M93" i="1"/>
  <c r="L133" i="1" l="1"/>
  <c r="L126" i="1"/>
  <c r="L99" i="1"/>
  <c r="M105" i="1"/>
  <c r="K105" i="1"/>
  <c r="L109" i="1"/>
  <c r="L122" i="1" s="1"/>
  <c r="L104" i="1"/>
  <c r="L93" i="1"/>
  <c r="K85" i="1"/>
  <c r="M85" i="1"/>
  <c r="L105" i="1" l="1"/>
  <c r="K89" i="1"/>
  <c r="M89" i="1"/>
  <c r="L85" i="1"/>
  <c r="L89" i="1" l="1"/>
  <c r="K80" i="1"/>
  <c r="M80" i="1"/>
  <c r="K79" i="1"/>
  <c r="M79" i="1"/>
  <c r="K81" i="1" l="1"/>
  <c r="L80" i="1"/>
  <c r="M81" i="1"/>
  <c r="L79" i="1"/>
  <c r="L81" i="1" s="1"/>
  <c r="K74" i="1"/>
  <c r="M74" i="1"/>
  <c r="K73" i="1"/>
  <c r="M73" i="1"/>
  <c r="K49" i="1"/>
  <c r="M49" i="1"/>
  <c r="K48" i="1"/>
  <c r="M48" i="1"/>
  <c r="K47" i="1"/>
  <c r="M47" i="1"/>
  <c r="K46" i="1"/>
  <c r="M46" i="1"/>
  <c r="K45" i="1"/>
  <c r="M45" i="1"/>
  <c r="K44" i="1"/>
  <c r="M44" i="1"/>
  <c r="K43" i="1"/>
  <c r="M43" i="1"/>
  <c r="K42" i="1"/>
  <c r="M42" i="1"/>
  <c r="K41" i="1"/>
  <c r="M41" i="1"/>
  <c r="K40" i="1"/>
  <c r="M40" i="1"/>
  <c r="K39" i="1"/>
  <c r="M39" i="1"/>
  <c r="K38" i="1"/>
  <c r="M38" i="1"/>
  <c r="K37" i="1"/>
  <c r="M37" i="1"/>
  <c r="K36" i="1"/>
  <c r="M36" i="1"/>
  <c r="K35" i="1"/>
  <c r="M35" i="1"/>
  <c r="K34" i="1"/>
  <c r="M34" i="1"/>
  <c r="K33" i="1"/>
  <c r="M33" i="1"/>
  <c r="K32" i="1"/>
  <c r="M32" i="1"/>
  <c r="K31" i="1"/>
  <c r="M31" i="1"/>
  <c r="K30" i="1"/>
  <c r="M30" i="1"/>
  <c r="K29" i="1"/>
  <c r="M29" i="1"/>
  <c r="K28" i="1"/>
  <c r="M28" i="1"/>
  <c r="K27" i="1"/>
  <c r="M27" i="1"/>
  <c r="K26" i="1"/>
  <c r="M26" i="1"/>
  <c r="K25" i="1"/>
  <c r="M25" i="1"/>
  <c r="K24" i="1"/>
  <c r="M24" i="1"/>
  <c r="L73" i="1" l="1"/>
  <c r="K75" i="1"/>
  <c r="L74" i="1"/>
  <c r="M75" i="1"/>
  <c r="L26" i="1"/>
  <c r="L28" i="1"/>
  <c r="L30" i="1"/>
  <c r="L32" i="1"/>
  <c r="L34" i="1"/>
  <c r="L36" i="1"/>
  <c r="L38" i="1"/>
  <c r="L40" i="1"/>
  <c r="L42" i="1"/>
  <c r="L44" i="1"/>
  <c r="L46" i="1"/>
  <c r="L48" i="1"/>
  <c r="L25" i="1"/>
  <c r="L27" i="1"/>
  <c r="L29" i="1"/>
  <c r="L31" i="1"/>
  <c r="L33" i="1"/>
  <c r="L35" i="1"/>
  <c r="L37" i="1"/>
  <c r="L39" i="1"/>
  <c r="L41" i="1"/>
  <c r="L43" i="1"/>
  <c r="L45" i="1"/>
  <c r="L47" i="1"/>
  <c r="L49" i="1"/>
  <c r="K50" i="1"/>
  <c r="M50" i="1"/>
  <c r="L24" i="1"/>
  <c r="K19" i="1"/>
  <c r="K20" i="1" s="1"/>
  <c r="M19" i="1"/>
  <c r="L75" i="1" l="1"/>
  <c r="L50" i="1"/>
  <c r="M20" i="1"/>
  <c r="L19" i="1"/>
  <c r="L20" i="1" s="1"/>
  <c r="K14" i="1" l="1"/>
  <c r="K15" i="1" s="1"/>
  <c r="M14" i="1"/>
  <c r="M15" i="1" l="1"/>
  <c r="L14" i="1"/>
  <c r="L15" i="1" s="1"/>
  <c r="K164" i="1"/>
  <c r="M164" i="1"/>
  <c r="K163" i="1"/>
  <c r="M163" i="1"/>
  <c r="K158" i="1"/>
  <c r="M158" i="1"/>
  <c r="K157" i="1"/>
  <c r="M157" i="1"/>
  <c r="K152" i="1"/>
  <c r="M152" i="1"/>
  <c r="K67" i="1"/>
  <c r="M67" i="1"/>
  <c r="K66" i="1"/>
  <c r="M66" i="1"/>
  <c r="K65" i="1"/>
  <c r="M65" i="1"/>
  <c r="K64" i="1"/>
  <c r="M64" i="1"/>
  <c r="K63" i="1"/>
  <c r="M63" i="1"/>
  <c r="K62" i="1"/>
  <c r="M62" i="1"/>
  <c r="K61" i="1"/>
  <c r="M61" i="1"/>
  <c r="K55" i="1"/>
  <c r="M55" i="1"/>
  <c r="K54" i="1"/>
  <c r="M54" i="1"/>
  <c r="M9" i="1"/>
  <c r="M10" i="1" s="1"/>
  <c r="K159" i="1" l="1"/>
  <c r="K165" i="1"/>
  <c r="L62" i="1"/>
  <c r="L66" i="1"/>
  <c r="L61" i="1"/>
  <c r="L67" i="1"/>
  <c r="L152" i="1"/>
  <c r="L163" i="1"/>
  <c r="L158" i="1"/>
  <c r="L164" i="1"/>
  <c r="L55" i="1"/>
  <c r="L63" i="1"/>
  <c r="L65" i="1"/>
  <c r="M165" i="1"/>
  <c r="L54" i="1"/>
  <c r="L64" i="1"/>
  <c r="L157" i="1"/>
  <c r="M159" i="1"/>
  <c r="L165" i="1" l="1"/>
  <c r="L159" i="1"/>
  <c r="K153" i="1" l="1"/>
  <c r="M153" i="1" l="1"/>
  <c r="K68" i="1"/>
  <c r="M68" i="1" s="1"/>
  <c r="L68" i="1" s="1"/>
  <c r="L153" i="1" l="1"/>
  <c r="K9" i="1"/>
  <c r="K10" i="1" s="1"/>
  <c r="M56" i="1" l="1"/>
  <c r="M181" i="1" s="1"/>
  <c r="K56" i="1"/>
  <c r="K181" i="1" s="1"/>
  <c r="L56" i="1"/>
  <c r="K183" i="1" l="1"/>
  <c r="L9" i="1"/>
  <c r="L10" i="1" s="1"/>
  <c r="L181" i="1" l="1"/>
</calcChain>
</file>

<file path=xl/sharedStrings.xml><?xml version="1.0" encoding="utf-8"?>
<sst xmlns="http://schemas.openxmlformats.org/spreadsheetml/2006/main" count="622" uniqueCount="168">
  <si>
    <t>Lp.</t>
  </si>
  <si>
    <t>VAT %</t>
  </si>
  <si>
    <t>Wartość netto</t>
  </si>
  <si>
    <t>Wartość VAT</t>
  </si>
  <si>
    <t>Wartość brutto</t>
  </si>
  <si>
    <t>RAZEM</t>
  </si>
  <si>
    <t>Jm</t>
  </si>
  <si>
    <t>szt.</t>
  </si>
  <si>
    <t>Ilość</t>
  </si>
  <si>
    <t>Cena jednostkowa netto</t>
  </si>
  <si>
    <t>Cena jednostkowa brutto</t>
  </si>
  <si>
    <t>Opis towaru</t>
  </si>
  <si>
    <t>Wymagania minimalne z przewidywaną ilością zużycia w okresie 12 miesięcy</t>
  </si>
  <si>
    <t>Nazwa handlowa towaru  (ew. kod towaru) jak na fakturze</t>
  </si>
  <si>
    <t>1.</t>
  </si>
  <si>
    <t>2.</t>
  </si>
  <si>
    <t>3.</t>
  </si>
  <si>
    <t>4.</t>
  </si>
  <si>
    <t>5.</t>
  </si>
  <si>
    <t>6.</t>
  </si>
  <si>
    <t>7.</t>
  </si>
  <si>
    <t>szt</t>
  </si>
  <si>
    <t>Siatka  do zaopatrywania przepuklin pępkowych, polipropylenowa, monofilamentna z kieszeniami ułatwiającymi pozycjonowanie i mocowanie . W rozmiarze circle 6,4 cm oraz circle 8cm, zamawiający każdorazowo określi rozmiar siatki.</t>
  </si>
  <si>
    <t>Siatka polipropylenowa monofilamenta , makroporowa 15 x15 cm, pakowana po 3 szt.</t>
  </si>
  <si>
    <t>Siatka polipropylenowa monofilamenta lekka, makroporowa z możliwością docinania, waga 44 mg/m² w rozmiarze15 x15 cm, pakowana po 3 szt.</t>
  </si>
  <si>
    <t>Siatka polipropylenowa monofilamenta lekka  z możliwością docinania, waga 44 mg/m²makroporowa 7,5 x15 cm, pakowane po 3 szt.</t>
  </si>
  <si>
    <t>Siatka polipropylenowa monofilamenta ciężka, makroporowa 25 x 35,5 cm.</t>
  </si>
  <si>
    <t>Pakiet nr 15</t>
  </si>
  <si>
    <t>Pakiet nr 16</t>
  </si>
  <si>
    <t>Zestaw do szynowania moczowodów typ D-J niesterowalny soft. W skład zestawu wchodzą: cewnik otwarty od strony pęcherza  CH 4,7; atraumatyczna pętla pęcherzowa, drenaż max. 6 miesięcy, wykonany z poliuretanu alifatycznego, widoczny w promieniach RTG. długość 28cm, popychacz dł. 70cm, prowadnik powleczony teflonem dł. 120-125cm, zacisk</t>
  </si>
  <si>
    <t>Wielkość opakowania handlowego</t>
  </si>
  <si>
    <t>Podsumowanie</t>
  </si>
  <si>
    <t>Jakość</t>
  </si>
  <si>
    <t>rozmiar części przylepnej 56x60cm - 30pkt. rozmiar 60x64cm - 0 pkt.</t>
  </si>
  <si>
    <t>Siatka polipropylenowa monofilamenta ciężka, makroporowa rozmiar 7,5 x15 cm lub 8x12 cm, pakowane po 3 szt.</t>
  </si>
  <si>
    <t>rozmiar 7,5 x 15 cm - 30 pkt. rozmiar 8x12cm - 0 pkt.</t>
  </si>
  <si>
    <t>Prowadnik urologiczny ze stali nierdzewnej pokrywane teflonem, jeden koniec sztywny, drugi elastyczny, końcówka prosta, o średnicy 0,032", długość od 140 do 150 cm</t>
  </si>
  <si>
    <t>długość 150 cm - 30 pkt. poniżej 150 cm - 0 pkt.</t>
  </si>
  <si>
    <t>Prowadnik urologiczny ze stali nierdzewnej pokrywane teflonem, jeden koniec sztywny, drugi elastyczny, końcówka prosta, o średnicy 0,035", długość od 140 do 150 cm</t>
  </si>
  <si>
    <t>Cewnik moczowodowy z zaokrąglonym końcem otwartym, prosty, dł. Od 60 do 70cm, średnica 4Ch, mandryn</t>
  </si>
  <si>
    <t>Długość 70cm - 30 pkt. Długość poniżej 70cm - 0 pkt.</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</si>
  <si>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protezy w zakresie od min. 60 cm do max. 80 cm.</t>
  </si>
  <si>
    <t>długość 80 cm - 30 pkt. poniżej 80 cm - 0 pkt.</t>
  </si>
  <si>
    <t>Próbki</t>
  </si>
  <si>
    <t>1 szt</t>
  </si>
  <si>
    <t>Ekstraktor kamieni do współpracy z ureterorenoskopem, z rozbieralną rączką F3, helikalny 4-ro drutowy umożliwiający łatwe uchwycenie kamienia, jednorazowy, sterylny, optymalna siła zacisku kamienia, dł. Końcówki 3 mm, długość w zakresie od 90 cm do 100cm, długość koszyka 30mm, średnica koszyka 12 mm, ergonomiczny i wygodny uchwyt umożliwiający pracę jedną ręką</t>
  </si>
  <si>
    <t>bez zastawki - 30 pkt
z zastawką - 0 pkt</t>
  </si>
  <si>
    <t>Pakiet nr 2</t>
  </si>
  <si>
    <t>Pakiet nr 1</t>
  </si>
  <si>
    <t>Pakiet nr 12</t>
  </si>
  <si>
    <t>Siatka polipropylenowa monofilamenta lekka  z możliwością docinania, waga 44 mg/m²,  makroporowa 30,5 x 30,5 cm.</t>
  </si>
  <si>
    <t>Pakiet nr 6</t>
  </si>
  <si>
    <r>
      <t>Sterylna, oddychająca, antystatyczna, matowa, z folii poliestrowej o grubości 0,025 mm, z akrylowym klejem zawierającym jodofor, z którego uwalniany jest jod cząsteczkowy o działaniu bakteriobójczym, opakowanie indywidualne z folii aluminiowej, dodatkowy papier w opakowaniu chroniący folię przed uszkodzeniem, duże części nieprzylepne z 2 stron folii oraz papier zabezpieczający z oznaczeniem końca folii stosowane podczas aplikacji. Wyrób medyczny klasy III ((</t>
    </r>
    <r>
      <rPr>
        <sz val="11"/>
        <color rgb="FF3A3A3A"/>
        <rFont val="Arial"/>
        <family val="2"/>
        <charset val="238"/>
      </rPr>
      <t>4 reguła specjalna klasyfikacji jako reguła 13).</t>
    </r>
    <r>
      <rPr>
        <sz val="11"/>
        <color theme="1"/>
        <rFont val="Arial"/>
        <family val="2"/>
        <charset val="238"/>
      </rPr>
      <t xml:space="preserve"> Osobny certyfikat CE jednostki notyfikowanej. Rozmiar 44x35 cm (część przylepna 34x35 cm)</t>
    </r>
  </si>
  <si>
    <r>
      <t>Sterylna, oddychająca, antystatyczna, matowa, z folii poliestrowej o grubości 0,025 mm, z akrylowym klejem zawierającym jodofor, z którego uwalniany jest jod cząsteczkowy o działaniu bakteriobójczym, opakowanie indywidualne z folii aluminiowej, dodatkowy papier w opakowaniu chroniący folię przed uszkodzeniem, duże części nieprzylepne z 2 stron folii oraz papier zabezpieczający z oznaczeniem końca folii stosowane podczas aplikacji. Wyrób medyczny klasy III ((</t>
    </r>
    <r>
      <rPr>
        <sz val="11"/>
        <color rgb="FF3A3A3A"/>
        <rFont val="Arial"/>
        <family val="2"/>
        <charset val="238"/>
      </rPr>
      <t>4 reguła specjalna klasyfikacji jako reguła 13).</t>
    </r>
    <r>
      <rPr>
        <sz val="11"/>
        <color theme="1"/>
        <rFont val="Arial"/>
        <family val="2"/>
        <charset val="238"/>
      </rPr>
      <t xml:space="preserve"> Osobny certyfikat CE jednostki notyfikowanej. Rozmiar 66x60 cm (część przylepna 56x60 cm lub 60x64)</t>
    </r>
  </si>
  <si>
    <r>
      <t xml:space="preserve">Wartość w </t>
    </r>
    <r>
      <rPr>
        <b/>
        <sz val="11"/>
        <color rgb="FFFF0000"/>
        <rFont val="Calibri"/>
        <family val="2"/>
        <charset val="238"/>
      </rPr>
      <t>€</t>
    </r>
  </si>
  <si>
    <t>Sprawa P/43/09/2019/MED.</t>
  </si>
  <si>
    <t>Podklady ginekologiczne jałowe 34cm x 9cm</t>
  </si>
  <si>
    <t>Pakowane po 5 szt. - 30 pkt.                             Pakowane po 10 szt. - 0 pkt.</t>
  </si>
  <si>
    <r>
      <t>Podkład chłonny w rozmiarz 60 x 90 cm, oddychający, wkład chłonny zawierający superabsorbent umożliwiający trwałe zatrzymanie płynu w rdzeniu, redukujący nieprzyjemne zapachy. Chłonność min. 1600 ml wg EN ISO 11948-1. Zapewniający trwałe zatrzymanie w rdzeniu chłonnym bakterii w tym MRSA, E.coli - potwierdzone badaniami z niezależnego laboratorium. Powirzchnia pokryta włókniną polipropylenową o gramaturze 15 g/m</t>
    </r>
    <r>
      <rPr>
        <sz val="11"/>
        <rFont val="Calibri"/>
        <family val="2"/>
        <charset val="238"/>
      </rPr>
      <t>²</t>
    </r>
    <r>
      <rPr>
        <sz val="11"/>
        <rFont val="Arial"/>
        <family val="2"/>
        <charset val="238"/>
      </rPr>
      <t>, wartwa spodnia o gramaturze min. 37 g/m</t>
    </r>
    <r>
      <rPr>
        <sz val="11"/>
        <rFont val="Calibri"/>
        <family val="2"/>
        <charset val="238"/>
      </rPr>
      <t>²</t>
    </r>
    <r>
      <rPr>
        <sz val="11"/>
        <rFont val="Arial"/>
        <family val="2"/>
        <charset val="238"/>
      </rPr>
      <t>, wkład chłonny (rdzeń) z superabsorbentem o gramaturze min. 127 g/m</t>
    </r>
    <r>
      <rPr>
        <sz val="11"/>
        <rFont val="Calibri"/>
        <family val="2"/>
        <charset val="238"/>
      </rPr>
      <t>²</t>
    </r>
    <r>
      <rPr>
        <sz val="11"/>
        <rFont val="Arial"/>
        <family val="2"/>
        <charset val="238"/>
      </rPr>
      <t>. Łączna gramatura w zakresie 180 - 200 g/m</t>
    </r>
    <r>
      <rPr>
        <sz val="11"/>
        <rFont val="Calibri"/>
        <family val="2"/>
        <charset val="238"/>
      </rPr>
      <t>²</t>
    </r>
  </si>
  <si>
    <t>200 g/m². - 30 pkt.                             180 g/m² - 0 pkt.</t>
  </si>
  <si>
    <t>Pakiet nr 3</t>
  </si>
  <si>
    <t>Pakiet nr 4</t>
  </si>
  <si>
    <t>Pakiet nr 5</t>
  </si>
  <si>
    <t>Osteotom Lambotte, szer.10 mm, dł. 240mm, prosty</t>
  </si>
  <si>
    <t>Osteotom Lambotte, szer.15 mm, dł. 240mm, prosty</t>
  </si>
  <si>
    <t>Osteotom Lambotte, szer. 20mm, dł. 240mm, prosty</t>
  </si>
  <si>
    <t>Osteotom Lambotte, szer. 25mm, dł. 240mm, prosty</t>
  </si>
  <si>
    <t>Dłuto Lexer końcówka półokrągła 25 mm dł. 220 mm z rączką ferożelową</t>
  </si>
  <si>
    <t>Odgryzacz kostny Bohler, zagięty, szerokość szczęk 5mm, dł.150mm z zapadką i dwiema szczękami rozwierającymi</t>
  </si>
  <si>
    <t>Nożyczki do nitek Metzenbaum, lekko zagięte, tępe,145mm, fig.1</t>
  </si>
  <si>
    <t>Ostrze wielorazowe do shavera typu Stryker Formula, autoklawowalne, Aggressive Full Radius Resector .śr. 3,4 mm, dł. 110 mm, rączka w Kolorze niebieskim</t>
  </si>
  <si>
    <t>Elektroda artroskopowa szczotkowa monopolarna, fi 2,4mm autoklawowalna, część robocza 90mm, wtyk 4mm</t>
  </si>
  <si>
    <t>Ostrze wielorazowe, autoklawowalne typu Aggressive Full-Radius Resector, do shavera typu Stryker Formula, średnica 4,2mm, dł.130mm</t>
  </si>
  <si>
    <t>Ostrze wielorazowe, autoklawowalne typu Aggressive Full-Radius Resector, do shavera typu Stryker Formula, średnica 5,5mm, dł.130mm</t>
  </si>
  <si>
    <t>Kontener sterylizacyjny, bezobsługowy, bezuszczelkowy, wykonany z tworzywa polimerowego, odpornego na nacisk, zarysowania, z dwoma teflonowymi filtrami, które wystarczają na 100 sterylizacji bądź rok, wymiary zewnętrzne 290*190*60mm, wymiary wnętrzne 265x165x60mm. Może być dezynfekowany preparatami o pH wyższym niż 10, transparentny materiał, odpowiedni do sterylizacji parowej, gazowej i plazmowej bez pakowania w papier folię. Utrzymuje sterylność nawet do 12mcy. Konetner z matą spodnią.</t>
  </si>
  <si>
    <t>Osteotom Stille, prosty, dł. 200 mm, szer. 12 mm</t>
  </si>
  <si>
    <t>Osteotom Stille, prosty, dł. 200 mm, szer. 15 mm</t>
  </si>
  <si>
    <t>Osteotom Stille, prosty, dł. 200 mm, szer. 20 mm</t>
  </si>
  <si>
    <t>Osteotom Stille, prosty, dł. 200 mm, szer. 25 mm</t>
  </si>
  <si>
    <t>Kleszcze do repozycji miednicy, skośne duże szczęki, szczęki kleszczy zakończone kulką, zamek kleszczy typu speed lock, dł. całkowita 230 mm</t>
  </si>
  <si>
    <t>Retraktor ręczny Desmarres, prosty, dł. całkowita 
130 mm, szerokość łyżki 10  Mm</t>
  </si>
  <si>
    <t>Wiertarka ręczka, rączka w kształcie litery T z uniwersalnym podłączeniem 
1-6 mm, kaniulowana, śr. 6,1mm, z blokadą biegu wstecznego, zawiera klucz,
Długość 130 mm</t>
  </si>
  <si>
    <t>Młotek wykonany w całości ze stali chirurgicznej, średnica obucha z 
Dwóch stron 35mm, waga 450 g</t>
  </si>
  <si>
    <t>Odgryzacz kostny Mead, szczęki lekko zagięte, dł całkowita 170 mm,</t>
  </si>
  <si>
    <t>Nożyczki mocne Bergmann, do gipsu, zakończone kulką, ostrza nieząbkowane, 
dł. całkowita 230 mm</t>
  </si>
  <si>
    <t>Kleszcze do trzymania drutu z płaskim noskiem, szczęki proste, żłobione 
z rowkiem, bez zamka, dł. 160 mm</t>
  </si>
  <si>
    <t>Kleszcze do wyciągania drutu, szczęki żłobione z podłużnymi i poprzecznymi 
 Rowkami, mocne, bez zamka, dł. 17 cm</t>
  </si>
  <si>
    <t>Pakiet nr 7</t>
  </si>
  <si>
    <t xml:space="preserve">System do rekonstrukcji więzadła krzyżowego przedniego, tylnego. System do zastosowania przy użyciu krótkiego, czterokrotnie zawiniętego przeszczepu o wymaganej długości 45-70mm. Konstrukcja systemu wymagająca zawieszenia przeszczepu na polietylenowych taśmach, które są ryglowane w piszczeli i w udzie za pomocą kaniulowanych śrub. W skład systemu wchodzą śruby tytanowe o średnicy 10 mm i długościach 20mm i 25 mm, średnicy 12 mm o długości 20 mm, śruby PEEK o średnicy 10 mm i długości 20mm i 25 mm oraz taśmy niewchłanialne. Opcjonalnie możliwość użycia śrub biowchwłanialnych. Poprzez zastosowanie rozwiertaków wstecznych przeszczep ma 360 stopni kontaktu z kością. Ze względu na konstrukcję systemu i zastosownanie, krótkiego przeszczepu, system nadaje się do zabiegów rewizyjnych i operacji kompleksu tylno-bocznego. </t>
  </si>
  <si>
    <t>Śruby tytanowe lub polietylenowe o średnicy 10 i 12 mm i długościach 20 i 25 mm</t>
  </si>
  <si>
    <t xml:space="preserve">Taśma niewchłanialna wykonana z polietylenu służąca do umocowania przeszczepu w kości </t>
  </si>
  <si>
    <t>Pakiet nr 8</t>
  </si>
  <si>
    <t>Pakiet nr 9</t>
  </si>
  <si>
    <t>1 szt.</t>
  </si>
  <si>
    <t>Pakiet nr 10</t>
  </si>
  <si>
    <t>Pakiet nr 11</t>
  </si>
  <si>
    <t>8.</t>
  </si>
  <si>
    <t>9.</t>
  </si>
  <si>
    <t>10.</t>
  </si>
  <si>
    <t>11.</t>
  </si>
  <si>
    <t>Korki do endoskopów powietrze-woda, kompatybilne do endoskopów firmy OLYMPUS, które Zamawiający posiada</t>
  </si>
  <si>
    <t>Korki do endoskopów ssanie kompatybilne do endoskopów firmy OLYMPUS, które Zamawiający posiada,</t>
  </si>
  <si>
    <t>Korki MAJ 1606, adapter do pompy OFP-2, kompatybilne z aparatem firmy Olympus, który Zamawiający posiada</t>
  </si>
  <si>
    <t>Przyłącze do płukania MAJ-855 do pompy OFP-2</t>
  </si>
  <si>
    <t>Rurka wody do kanału pomocniczego MAJ-1608, sterylna, do jednodniowego użycia, kompatybilna z pompą firmy Olympus</t>
  </si>
  <si>
    <t>Zatyczki do endoskopów. Zakrywka uszczelniająca MH 553, kompatybilna z aparatami firmy Olympus, które Zamawiający posiada.</t>
  </si>
  <si>
    <t>Pojemnik na wodę 2 litr MAJ-1603, kompatybilny z pompą płuczącą OFP-2, wielokrotnego użytkunadający się do sterylizacji w autoklawie.</t>
  </si>
  <si>
    <t>Jednorazowy zawór ssący MAJ-209 kompatybilny z aparatem do bronchoskopii firmy Olympus, który Zamawiający posiada</t>
  </si>
  <si>
    <t>Jednorazowy zawór biopsyjny MAJ-210 kompatybilny z aparatem do bronchoskopii firmy Olympus, który Zamawiający posiada</t>
  </si>
  <si>
    <t>Butelka na wodę MAJ-901 do aparatu Olympus, który Zamawiający posiada</t>
  </si>
  <si>
    <t>Klipsy jednorazowego użytku kompatybilne z klipsownicą HX11 OUR firmy OLYMPUS, którą Zamawiający posiada, kąt rozwarcia klipsów 135 stopni,long, długość ramion klipsa od 7,5 mm do 10 mm, pakowane po 40 szt</t>
  </si>
  <si>
    <t>Długość ramion 10mm - 30 pkt. Długość ramion poniżej 10mm - 0 pkt.</t>
  </si>
  <si>
    <t>Pakiet nr 13</t>
  </si>
  <si>
    <t>Pakiet nr 14</t>
  </si>
  <si>
    <t>Korki biopsyjne do endoskopów kompatybilne do endoskopów firmy Olympus, które Zamawiający posiada</t>
  </si>
  <si>
    <t>Zamawiający będzie oceniał elastyczność i miękkość korków na podstawie subiektywnej oceny dostarczonych próbek w skali od 0 do 30.</t>
  </si>
  <si>
    <t>Pakiet nr 17</t>
  </si>
  <si>
    <t>Zgłębnik APC do endoskopów giętkich. APC - sonda 2200sc do koagulacji plazmą argonową. Długość sondy 2,2 m, średnica 2,3 mm, kompatybilny z diatermią firmy ERBE, którą Zamawiający posiada.</t>
  </si>
  <si>
    <t>Długość 2,2 m - 30 pkt. Długość inna , dopuszczona przez Zamawiającego - 0 pkt.</t>
  </si>
  <si>
    <t>Pakiet nr 18</t>
  </si>
  <si>
    <t>Igły jednorazowe do ostrzykiwania, sterylne, w teflonowej osłonce odpornej na załamania, Średnica kanału roboczego 2,8 mm, długość robocza narzędzia 2300mm, ścięcie igły - standard, długość igły 5-8mm, średnica igły 0,8mm</t>
  </si>
  <si>
    <t>Długość igły 5mm - 30 pkt. Powyżej 5mm - 0 pkt.</t>
  </si>
  <si>
    <t>Średnica otworu 59 FR - 30 pkt. Powyżej 59 FR - 0 pkt.</t>
  </si>
  <si>
    <t>Pakiet nr 20</t>
  </si>
  <si>
    <t>Pakiet nr 21</t>
  </si>
  <si>
    <t>Pakiet nr 22</t>
  </si>
  <si>
    <t>Na żądanie</t>
  </si>
  <si>
    <t>op.</t>
  </si>
  <si>
    <t>12.</t>
  </si>
  <si>
    <t>13.</t>
  </si>
  <si>
    <t>Filtry do ssaka firmy Medela typ KV-6, który Zamawiający posiada, jednorazowy</t>
  </si>
  <si>
    <t>6 - gumkowy - 30 pkt. 7 - gumkowy 0 pkt.</t>
  </si>
  <si>
    <t xml:space="preserve">Szczypse biopsyjne jednorazowego użytku do bronchoskopii, długość min. 1150 mm, średnica łyżeczek 2 mm. Kompatybilne z aparatem do bronchoskopi firmy OLYMPUS typ BF 1TH 190, który Zamawiający posiada. </t>
  </si>
  <si>
    <t>Zestawy z ligatorem wielopodwiązkowym do endoskopowego podwiązywania żylaków przełyku,  jednorazowego użytku, z 6 lub 7 opaskami, opaski czarne, przedostatnia w innym kolorze dla sygnalizacji pozostania ostatniej opaski, zestaw zawiera nakładkę na endoskop o standardowym lub poszerzonym kącie widzenia (typ Opti View) (do wyboru) z dołączoną nicią do zrzucania opasek, głowicę z pokrętłem działającym w dwóch i w jednym kierunku, cewnik do przeprowadzania nici oraz igłę z tępym końcem do przepłukiwania miejsca obliteracji, do wyboru zestawy z nakładką współpracujące z endoskopami o średnicy zewnętrznej:  8,6 mm – 9,2 mm; 9,5 mm – 13,0 mm, 11 mm-14 mm, zestawy Opi View z nakładką do współpracy z endoskopami 8,6 mm – 9,2 mm; 9,5 mm – 11,5 mm; 9,5 mm – 13,0 mm; 11 mm -14 mm</t>
  </si>
  <si>
    <t>Jednorazowe kleszcze biopsyjne , łyżeczki owalne z okienkiem, rozwarcie łyżeczek min. 6-7 mm, długość szczęk min. 4 mm z igłą i bez igły do wyboru przez Zamawiajacego, spiralna osłonka o śr. 2,3 mm poktryta teflonem, możliwość otwarcia i zamknięcia kleszczy bez względu na stopień podgięcia endoskopu, końcówka dystalna cewnika ze znacznikami ułatwiającymi orientację, średnica 2,3 mm, dostępne długości narzędzia 1600 i 2300 mm. Ilości w poszczególnych długościach narzędzia wg zapotrzebowań Zamawiającego.</t>
  </si>
  <si>
    <t>Końcówka dystalna cewnika ze znacznikami ułatwiającymi orientację - 15 pkt. końcówka dystalna cewnika bez znaczników ułatwiających orientację - 0 pkt. Pojemność łyżeczek 9 mm³ - 15 pkt. Pojemność łyżeczek powyżej 9 mm³ - 0 pkt.</t>
  </si>
  <si>
    <t>Pułapki na polipy wielokomorowe, jednorazowe, ilość komór w zakresie od min. 2 do max. 4, umożliwiające pobieranie wielu polipów. Przezroczysta plastikowa budowa ułatwiająca weryfikację pobranych polipów. Łatwy montaż z endoskopem i pojemnikiem ssącym</t>
  </si>
  <si>
    <t>Ilość komór - 2 komorowe - 0 pkt. 3 komorowe - 15 pkt. 4 komorowe - 30 pkt.</t>
  </si>
  <si>
    <t>Z rotacją - 30 pkt. Bez rotacji - 0 pkt.</t>
  </si>
  <si>
    <t>System szkolenia w procedurze - 15 pkt.   Reklamacje i uzupełnienie w ciągu 1-2 dni - 15 pkt.</t>
  </si>
  <si>
    <t>Pakiet nr 23</t>
  </si>
  <si>
    <t>Uchwyty naścienne do wyżej opisanych rękawic, z tworzywa lub metalowe typ koszyk wykonane z drutu stalowewego,  pojedyńcze, podwójne lub potrójne. Ilości w poszczególnych rodzajach w zależności od zapotrzebowania Zamawiającego</t>
  </si>
  <si>
    <t>Ocena próbek</t>
  </si>
  <si>
    <t>Ustniki jednorazowe duże z gumką, z regulacją, nie zawierającą lateksu. Srednica otworu od min. 59 FR do max. 80 FR. Ustnik wstępnie złożony, gumka zamocowana z jednej strony</t>
  </si>
  <si>
    <t>op</t>
  </si>
  <si>
    <t>Uchwyty naścienne do wyżej opisanych rękawic, z tworzywa lub metalowe. Możliwość zamocowania oferowanych uchwytów na szynę Modura,  pojedyńcze lub potrójne. Ilości w poszczególnych rodzajach w zależności od zapotrzebowania Zamawiającego</t>
  </si>
  <si>
    <t>Zamawiający przyjął do kalkulacji ilości opakowania po 100 szt.</t>
  </si>
  <si>
    <t>Po jednym opakowaniu w rozmiarze S, M, L</t>
  </si>
  <si>
    <t>UWAGA !!!</t>
  </si>
  <si>
    <t>Pętla do polipektomii jednorazowego użytku, plecionka, owalna, dostępne rozmiary: 10, 15, 25 i 35 mm, długość narzędzia: 1800 i 2300 mm o średnicy narzędzia 2.3 - 2.4 mm, rękojeść skalowan co 5 mm.</t>
  </si>
  <si>
    <t>Pakiet nr 19</t>
  </si>
  <si>
    <t>Zamawiający wymaga, aby rękawice nitrylowe określone w pakiecie nr 22 oraz w pakiecie nr 23 spełniały wymagania ustawy o wyrobach medycznych oraz wymagania określające dopuszczenie do obrotu na terenie Uni Europejskiej. Zarejestrowane jako wyrób medyczny oraz środek ochrony osobistej kategorii III.</t>
  </si>
  <si>
    <t>Załącznik nr 5 do SIWZ</t>
  </si>
  <si>
    <t>Długość 240 mm - 30 pkt. Poniżej 240 mm - 0 pkt.</t>
  </si>
  <si>
    <t>Długość 220 mm - 30 pkt. Poniżej 220 mm - 0 pkt.</t>
  </si>
  <si>
    <t>Odgryzacz Leksell-Stille, szerokość szczęk 8mm, długość w zakresie od min 220mm do max. 240 mm, z przekładnią i dwiema sprężynkami rozwierającymi</t>
  </si>
  <si>
    <t>Obcinak do drutu z twardą wkładką TC, długość w zakresie od min. 210 mm do max. 220mm, do drutu twardego o średnicy max 2.5mm, do drutu miękkiego o śr. max 3,5mm</t>
  </si>
  <si>
    <t>Jednorazowy jałowy fartuch chirurgiczny typy SMS pełnobarirowy zgodny z normą EN 13795 1-3; gramatura 40 g/m², posiadający dodatkowe nieprzemakalne wzmocnienia w części przedniej i w rękawach o gramaturze min. 42 g/m². Rękaw zakończony elastycznym mankietem 100% poliester. Tylne części fartucha zachodzące na siebie. Umiejscowienie troków w kartoniku. Szwy ultradźwiękowe. Odporność na przesiąkanie płynów materiału stanowiącego wzmocnienia min. 165 cm H₂O,   BI = 6. Pod szyją zapinany na jednoczęściową taśmę umożliwiającą zapięcie w dowolnym miejscu. Rozmiary M, L, XL, XXL. Ilości w poszczególnych rozmiarach wg. zapotrzebowania Zamawiającego.</t>
  </si>
  <si>
    <t>Jednorazowy jałowy fartuch chirurgiczny typy SMS pełnobarirowy zgodny z normą EN 13795 1-3; gramatura od min. 35 g/m² do max.  40 g/m². Rękaw zakończony elastycznym mankietem 100% poliester. Tylne części fartucha zachodzące na siebie. Umiejscowienie troków w kartoniku. Szwy ultradźwiękowe. Odporność na przesiąkanie płynów materiału stanowiącego wzmocnienia min. 165 cm H₂O,   BI = 6. Pod szyją zapinany na jednoczęściową taśmę umożliwiającą zapięcie w dowolnym miejscu. Rozmiary M, L, XL, XXL. Ilości w poszczególnych rozmiarach wg. zapotrzebowania Zamawiającego.</t>
  </si>
  <si>
    <r>
      <t>Gramatura 40 g/m</t>
    </r>
    <r>
      <rPr>
        <sz val="11"/>
        <rFont val="Calibri"/>
        <family val="2"/>
        <charset val="238"/>
      </rPr>
      <t>²</t>
    </r>
    <r>
      <rPr>
        <sz val="11"/>
        <rFont val="Arial"/>
        <family val="2"/>
        <charset val="238"/>
      </rPr>
      <t xml:space="preserve"> - 30 pkt.   Poniżej 40 g/m</t>
    </r>
    <r>
      <rPr>
        <sz val="11"/>
        <rFont val="Calibri"/>
        <family val="2"/>
        <charset val="238"/>
      </rPr>
      <t>²</t>
    </r>
    <r>
      <rPr>
        <sz val="11"/>
        <rFont val="Arial"/>
        <family val="2"/>
        <charset val="238"/>
      </rPr>
      <t xml:space="preserve"> - 0 pkt.</t>
    </r>
  </si>
  <si>
    <t xml:space="preserve">Grubość pojedyńczej ścianki na palcu 0,1 mm +/-0,02, dłoni 0,07 mm +/-0,01, mankiecie 0,06 mm +/-0,01. Mankiet rolowany, teksturowane na palcach, bezpudrowe, polimerowane lub chlorowane wewnętrznie, długość min. 240 mm. kształt uniwersalny. Siła zrywu przed starzeniem w zakresie min. 8 N (potwierdzone badaniami wytwórcy). Przebadane na przenikalność min. 10 substancji chemicznych na conajmniej 2 poziomie ochrony potwierdzone badaniami z jednostki niezależnej lub badaniami producenta. Informacja o barierowości dla min. 1 alkoholu lub 30% nadltenku wodoru na co najmniej poziomie 1 (fabryczne oznakowanie na opakowaniu wg  EN ISO 374-16523). Dopuszczone do kontaktu z żywnością oraz zarajestrowane jako wyrób medyczny i środek ochrony indywidualnej kat III, typ B (informacja w formie piktogramu lub opisu na opakowaniu jednostkowym).  AQL 1,0. Pozbawione tiuramów oraz MBT potwierdzone badaniami HPLC z jednostki niezależnej. Rozmiar XS, S, M, L, XL  kodowany kolorystycznie na opakowaniu. Pakowane po 100 szt w opakowaniu jednostkowym (Zamawiający dopuszcza opakowania jednostkowe w zakresie po: od 100 do 250 szt. w opakowaniu jednostkowym z odpowiednim przeliczeniem ilości). </t>
  </si>
  <si>
    <t>Grubość pojedyńczej ścianki na palcu 0,1 mm +/-0,02, dłoni 0,07 mm +/-0,01, mankiecie 0,06 mm +/-0,01. Mankiet rolowany, teksturowane na palcach, bezpudrowe, polimerowane lub chlorowane wewnętrznie, długość min. 240 mm. kształ uniwersalny. Siła zrywu przed starzeniem min. 7N (potwierdzone badaniami wytwórcy). Przebadane na przenikalność min. 10 substancji chemicznych na conajmniej 2 poziomie ochrony oraz Informacja o barierowości dla min. 1 alkoholu stosowanego w dezynfekcji lub 30% nadtlenku wodoru na co najmniej poziomie 1 (fabryczne oznakowanie na opakowaniu wg EN ISO 374-16523).  Dopuszczone do kontaktu z żywnością oraz zarajestrowane jako wyrób medyczny i środek ochrony indywidualnej kat III, typ B (informacja w formie piktogramu lub opisu na opakowaniu jednostkowym).  AQL 1,0. Pozbawione tiuramów oraz MBT potwierdzone badaniami HPLC z jednostki niezależnej. Rozmiar  S, M, L,   kodowany kolorystycznie na opakowaniu. Zamawiający wymaga aby rękawice wyjmowały się pojedyńczo z opakowania a także aby mankiet wyjmowany był pierwszy. Pakowane po 100 szt w opakowaniu jednostkowym,  Zamawiający dopuszcza opakowania jednostkowe w zakresie po: od 100 do 250 szt. w opakowaniu jednostkowym z odpowiednim przeliczeniem ilości). Rozmiar opakowania jednostkowego kompatybilny z zaoferowanymi uchwytami w poz. nr 2 tego pakietu.</t>
  </si>
  <si>
    <t>Uchwyt wielorazowy z tworzywa, do mocowania pojemników w pionie i poziomie, składający się z dwóch części, skręcanych na dwie śruby (w zestawie), z wpustkąumożliwiającąnasunięcie na nią pojemnika. Kompatybilny z pojemnikami z poz. 1 w tym pakiecie.</t>
  </si>
  <si>
    <t>Rękawice diagnostyczne, winylowe, bezpudrowe, kształ uniwersalny, grubość na palcu 0,11mm +/- 0,01 mm, na dłoni 0,08mm +/- 0,01 mm, siła zrywu przed starzeniem min. 6N (potwierdzone badaniami wytwórcy). AQL≤ 1.5; Zarejestrowane jako wyrób medyczny oraz środek chrony indywidulnej kat III (oznakowane fabrycznie na opakowaniu). Dostępne w rozmiarach od XS- XL, rozmiary kodowane kolorystycznie na opakowaniach, opakowania po 100 szt. Dopuszczone do kontaktu z żywnością.</t>
  </si>
  <si>
    <t>Pojemnik na odpady medyczne długie np. trokary, igły biopsyjne, narzędzia laparoskopowe z zamykanym otworem wrzutowym, wykonany z tworzywa sztucznego tj. z PP lub PE, o wymiarach: szer. 12cm (+/- 10%), dł. 17,5cm (+/- 10%), wys. 62cm (+/-10%), z uchwytem do przenoszenia, z hermetycznie uszczelnioną pokrywą przy użyciu stałego kleju na całym jej obwodzie, z systemem zapobiegającym przypadkowemu zamknięciu, z systemem mocowania zarówno w pionie jak i w poziomie np. na stojaku do kroplówki, ze wskaźnikiem maksymalnego napełnienia umieszczonym na zewnątrz pojemnika. Pokrywa połączona z pojemnikiem za pomocą dwóch pasków. Oznakowany zgodnie z obowiązującymi przepisami. Kolor czerwony.</t>
  </si>
  <si>
    <t>Pojemnik na odpady medyczne o pojemności 30 litrów, wykonany z tworzywa sztucznego tj. z PP lub PE, o wymiarach: szer. 30 cm (+/- 10%), długość 40 cm (+/- 10%), wysokość 40 cm (+/- 10%), z dwoma uchwytami bocznymi, ze wskaźnikiem maksymalnego napełnienia na zewnątrz oraz hermetyczna pokrywą z wygodnym uchwytem na środku. Oznakowanie zgodnie z obowiązującymi przepisami z metryczką do identyfikacji z naniesionymi danymi wytwórcy odpadów.</t>
  </si>
  <si>
    <t>Pojemnik na odpady medyczne o pojemności 60 litrów, wykonany z tworzywa sztucznego tj. z PP lub PE, o wymiarach: szer. 30 cm (+/- 10%), długość 40 cm (+/- 10%), wysokość 65 cm (+/- 10%), z dwoma uchwytami bocznymi, ze wskaźnikiem maksymalnego napełnienia na zewnątrz oraz hermetyczna pokrywą z wygodnym uchwytem na środku. Oznakowanie zgodnie z obowiązującymi przepisami z metryczką do identyfikacji z naniesionymi danymi wytwórcy odpadów.</t>
  </si>
  <si>
    <t>Wykonany z PP - 30 pkt.         Wykonany z PE - 0 pkt.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</si>
</sst>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0.00_ ;[Red]\-#,##0.00,"/>
    <numFmt numFmtId="165" formatCode="#,###.00"/>
    <numFmt numFmtId="166" formatCode="_-* #,##0.00\ _z_ł_-;\-* #,##0.00\ _z_ł_-;_-* \-??\ _z_ł_-;_-@_-"/>
  </numFmts>
  <fonts count="19" x14ac:knownFonts="1">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0"/>
      <name val="Arial CE"/>
      <charset val="238"/>
    </font>
    <font>
      <sz val="9"/>
      <color theme="1"/>
      <name val="Arial"/>
      <family val="2"/>
      <charset val="238"/>
    </font>
    <font>
      <sz val="11"/>
      <color rgb="FFFF0000"/>
      <name val="Calibri"/>
      <family val="2"/>
      <scheme val="minor"/>
    </font>
    <font>
      <sz val="11"/>
      <color rgb="FF000000"/>
      <name val="Calibri"/>
      <family val="2"/>
      <charset val="1"/>
    </font>
    <font>
      <b/>
      <sz val="11"/>
      <name val="Arial"/>
      <family val="2"/>
      <charset val="238"/>
    </font>
    <font>
      <sz val="11"/>
      <name val="Arial"/>
      <family val="2"/>
      <charset val="238"/>
    </font>
    <font>
      <b/>
      <sz val="11"/>
      <color theme="1"/>
      <name val="Arial"/>
      <family val="2"/>
      <charset val="238"/>
    </font>
    <font>
      <sz val="11"/>
      <color theme="1"/>
      <name val="Arial"/>
      <family val="2"/>
      <charset val="238"/>
    </font>
    <font>
      <sz val="11"/>
      <color rgb="FFFF0000"/>
      <name val="Arial"/>
      <family val="2"/>
      <charset val="238"/>
    </font>
    <font>
      <sz val="11"/>
      <color rgb="FF3A3A3A"/>
      <name val="Arial"/>
      <family val="2"/>
      <charset val="238"/>
    </font>
    <font>
      <sz val="11"/>
      <name val="Calibri"/>
      <family val="2"/>
      <charset val="238"/>
    </font>
    <font>
      <b/>
      <sz val="11"/>
      <color rgb="FFFF0000"/>
      <name val="Arial"/>
      <family val="2"/>
      <charset val="238"/>
    </font>
    <font>
      <b/>
      <sz val="11"/>
      <name val="Arial CE"/>
      <family val="2"/>
      <charset val="238"/>
    </font>
    <font>
      <b/>
      <sz val="11"/>
      <color rgb="FFFF0000"/>
      <name val="Calibri"/>
      <family val="2"/>
      <charset val="238"/>
    </font>
    <font>
      <sz val="11"/>
      <color indexed="8"/>
      <name val="Calibri"/>
      <family val="2"/>
      <charset val="1"/>
    </font>
  </fonts>
  <fills count="4">
    <fill>
      <patternFill patternType="none"/>
    </fill>
    <fill>
      <patternFill patternType="gray125"/>
    </fill>
    <fill>
      <patternFill patternType="solid">
        <fgColor indexed="9"/>
        <bgColor indexed="64"/>
      </patternFill>
    </fill>
    <fill>
      <patternFill patternType="solid">
        <fgColor theme="2" tint="-9.9978637043366805E-2"/>
        <bgColor indexed="27"/>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xf numFmtId="43" fontId="2" fillId="0" borderId="0" applyFont="0" applyFill="0" applyBorder="0" applyAlignment="0" applyProtection="0"/>
    <xf numFmtId="0" fontId="4" fillId="0" borderId="0"/>
    <xf numFmtId="0" fontId="4" fillId="0" borderId="0"/>
    <xf numFmtId="0" fontId="3" fillId="0" borderId="0"/>
    <xf numFmtId="0" fontId="3" fillId="0" borderId="0"/>
    <xf numFmtId="0" fontId="1" fillId="0" borderId="0"/>
    <xf numFmtId="0" fontId="7" fillId="0" borderId="0"/>
    <xf numFmtId="166" fontId="7" fillId="0" borderId="0" applyBorder="0" applyProtection="0"/>
    <xf numFmtId="0" fontId="3" fillId="0" borderId="0"/>
    <xf numFmtId="0" fontId="18" fillId="0" borderId="0"/>
  </cellStyleXfs>
  <cellXfs count="98">
    <xf numFmtId="0" fontId="0" fillId="0" borderId="0" xfId="0"/>
    <xf numFmtId="0" fontId="5" fillId="0" borderId="0" xfId="0" applyFont="1"/>
    <xf numFmtId="0" fontId="6" fillId="0" borderId="0" xfId="0" applyFont="1"/>
    <xf numFmtId="4" fontId="5" fillId="0" borderId="0" xfId="0" applyNumberFormat="1" applyFont="1"/>
    <xf numFmtId="0" fontId="9" fillId="0" borderId="1" xfId="2" applyFont="1" applyFill="1" applyBorder="1" applyAlignment="1">
      <alignment vertical="center" wrapText="1"/>
    </xf>
    <xf numFmtId="0" fontId="9" fillId="0" borderId="1" xfId="0" applyFont="1" applyBorder="1" applyAlignment="1">
      <alignment horizontal="left" vertical="center" wrapText="1"/>
    </xf>
    <xf numFmtId="0" fontId="12" fillId="0" borderId="0" xfId="4" applyFont="1" applyFill="1" applyBorder="1" applyAlignment="1">
      <alignment wrapText="1"/>
    </xf>
    <xf numFmtId="0" fontId="8" fillId="0" borderId="0" xfId="4" applyFont="1" applyFill="1" applyBorder="1" applyAlignment="1">
      <alignment wrapText="1"/>
    </xf>
    <xf numFmtId="0" fontId="9" fillId="0" borderId="0" xfId="4" applyFont="1" applyFill="1" applyBorder="1" applyAlignment="1"/>
    <xf numFmtId="0" fontId="10" fillId="0" borderId="0" xfId="0" applyFont="1"/>
    <xf numFmtId="0" fontId="8" fillId="3" borderId="1" xfId="0" applyFont="1" applyFill="1" applyBorder="1" applyAlignment="1">
      <alignment horizontal="center" vertical="center"/>
    </xf>
    <xf numFmtId="0" fontId="11" fillId="0" borderId="0" xfId="0" applyFont="1"/>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9" fillId="0" borderId="1" xfId="0" applyFont="1" applyFill="1" applyBorder="1" applyAlignment="1">
      <alignment vertical="center" wrapText="1"/>
    </xf>
    <xf numFmtId="0" fontId="9" fillId="0" borderId="1" xfId="0" applyFont="1" applyBorder="1" applyAlignment="1">
      <alignment vertical="center" wrapText="1"/>
    </xf>
    <xf numFmtId="0" fontId="9" fillId="0" borderId="0" xfId="4" applyFont="1" applyFill="1" applyBorder="1" applyAlignment="1">
      <alignment wrapText="1"/>
    </xf>
    <xf numFmtId="0" fontId="9" fillId="0" borderId="0" xfId="0" applyFont="1" applyFill="1" applyBorder="1" applyAlignment="1">
      <alignment horizontal="center"/>
    </xf>
    <xf numFmtId="1" fontId="9" fillId="0" borderId="0" xfId="0" applyNumberFormat="1" applyFont="1" applyFill="1" applyBorder="1" applyAlignment="1">
      <alignment horizontal="center"/>
    </xf>
    <xf numFmtId="4" fontId="8" fillId="0" borderId="0" xfId="0" applyNumberFormat="1" applyFont="1" applyFill="1" applyBorder="1" applyAlignment="1" applyProtection="1">
      <alignment horizontal="center" vertical="center" wrapText="1"/>
    </xf>
    <xf numFmtId="9" fontId="8" fillId="0" borderId="0" xfId="0" applyNumberFormat="1" applyFont="1" applyFill="1" applyBorder="1" applyAlignment="1" applyProtection="1">
      <alignment horizontal="center" vertical="center" wrapText="1"/>
    </xf>
    <xf numFmtId="165" fontId="9" fillId="0" borderId="0" xfId="1" applyNumberFormat="1" applyFont="1" applyFill="1" applyBorder="1" applyAlignment="1" applyProtection="1"/>
    <xf numFmtId="2" fontId="9" fillId="0" borderId="0" xfId="0" applyNumberFormat="1" applyFont="1" applyFill="1" applyBorder="1"/>
    <xf numFmtId="0" fontId="9" fillId="0" borderId="0" xfId="0" applyFont="1" applyFill="1" applyBorder="1"/>
    <xf numFmtId="1" fontId="8" fillId="0" borderId="0" xfId="0" applyNumberFormat="1" applyFont="1" applyFill="1" applyBorder="1" applyAlignment="1">
      <alignment horizontal="center"/>
    </xf>
    <xf numFmtId="2" fontId="12" fillId="0" borderId="0" xfId="0" applyNumberFormat="1" applyFont="1" applyFill="1" applyBorder="1"/>
    <xf numFmtId="0" fontId="9" fillId="0" borderId="0" xfId="4" applyFont="1" applyFill="1" applyBorder="1" applyAlignment="1">
      <alignment horizontal="center"/>
    </xf>
    <xf numFmtId="9" fontId="10" fillId="0" borderId="0" xfId="0" applyNumberFormat="1" applyFont="1"/>
    <xf numFmtId="0" fontId="8" fillId="3" borderId="1" xfId="0" applyFont="1" applyFill="1" applyBorder="1" applyAlignment="1">
      <alignment vertical="center" wrapText="1"/>
    </xf>
    <xf numFmtId="0" fontId="8" fillId="3" borderId="1" xfId="0" applyFont="1" applyFill="1" applyBorder="1" applyAlignment="1">
      <alignment horizontal="center" vertical="top" wrapText="1"/>
    </xf>
    <xf numFmtId="1" fontId="8" fillId="3" borderId="1" xfId="0" applyNumberFormat="1" applyFont="1" applyFill="1" applyBorder="1" applyAlignment="1">
      <alignment horizontal="center" vertical="center"/>
    </xf>
    <xf numFmtId="164" fontId="8" fillId="3" borderId="1" xfId="0"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xf>
    <xf numFmtId="165" fontId="8" fillId="3" borderId="1" xfId="1" applyNumberFormat="1" applyFont="1" applyFill="1" applyBorder="1" applyAlignment="1" applyProtection="1">
      <alignment horizontal="center" vertical="center" wrapText="1"/>
    </xf>
    <xf numFmtId="2" fontId="8"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4" fontId="9" fillId="0" borderId="1" xfId="0" applyNumberFormat="1" applyFont="1" applyFill="1" applyBorder="1" applyAlignment="1" applyProtection="1">
      <alignment horizontal="center" vertical="center" wrapText="1"/>
    </xf>
    <xf numFmtId="9" fontId="9" fillId="0" borderId="1" xfId="0" applyNumberFormat="1" applyFont="1" applyFill="1" applyBorder="1" applyAlignment="1">
      <alignment horizontal="center" vertical="center"/>
    </xf>
    <xf numFmtId="165"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65" fontId="8" fillId="0" borderId="1" xfId="1" applyNumberFormat="1" applyFont="1" applyFill="1" applyBorder="1" applyAlignment="1" applyProtection="1">
      <alignment horizontal="center" vertical="center"/>
    </xf>
    <xf numFmtId="4" fontId="8" fillId="0" borderId="1" xfId="0" applyNumberFormat="1" applyFont="1" applyFill="1" applyBorder="1" applyAlignment="1">
      <alignment horizontal="center" vertical="center"/>
    </xf>
    <xf numFmtId="9" fontId="11" fillId="0" borderId="0" xfId="0" applyNumberFormat="1" applyFont="1"/>
    <xf numFmtId="0" fontId="9" fillId="0" borderId="1" xfId="2" applyFont="1" applyFill="1" applyBorder="1" applyAlignment="1">
      <alignment horizontal="center" vertical="center" wrapText="1"/>
    </xf>
    <xf numFmtId="165" fontId="8" fillId="0" borderId="0" xfId="1" applyNumberFormat="1" applyFont="1" applyFill="1" applyBorder="1" applyAlignment="1" applyProtection="1">
      <alignment horizontal="center" vertical="center"/>
    </xf>
    <xf numFmtId="4" fontId="8" fillId="0" borderId="0" xfId="0"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9" fillId="0" borderId="6" xfId="0"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4" fontId="9" fillId="0" borderId="1" xfId="3" applyNumberFormat="1" applyFont="1" applyFill="1" applyBorder="1" applyAlignment="1">
      <alignment horizontal="center" vertical="center"/>
    </xf>
    <xf numFmtId="0" fontId="9" fillId="0" borderId="3" xfId="3" applyFont="1" applyFill="1" applyBorder="1" applyAlignment="1">
      <alignment horizontal="center" vertical="center" wrapText="1"/>
    </xf>
    <xf numFmtId="4" fontId="9" fillId="0" borderId="3" xfId="3" applyNumberFormat="1" applyFont="1" applyFill="1" applyBorder="1" applyAlignment="1">
      <alignment horizontal="center" vertical="center"/>
    </xf>
    <xf numFmtId="0" fontId="11" fillId="0" borderId="1" xfId="0" applyFont="1" applyBorder="1"/>
    <xf numFmtId="0" fontId="9" fillId="2" borderId="1"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3" xfId="2" applyFont="1" applyFill="1" applyBorder="1" applyAlignment="1">
      <alignment horizontal="center" vertical="center" wrapText="1"/>
    </xf>
    <xf numFmtId="2" fontId="8" fillId="2" borderId="1" xfId="5" applyNumberFormat="1" applyFont="1" applyFill="1" applyBorder="1" applyAlignment="1">
      <alignment horizontal="right" vertical="center"/>
    </xf>
    <xf numFmtId="0" fontId="8" fillId="0" borderId="1" xfId="2" applyFont="1" applyFill="1" applyBorder="1" applyAlignment="1">
      <alignment horizontal="center" vertical="center" wrapText="1"/>
    </xf>
    <xf numFmtId="0" fontId="8" fillId="0" borderId="3" xfId="2" applyFont="1" applyFill="1" applyBorder="1" applyAlignment="1">
      <alignment horizontal="center" vertical="center" wrapText="1"/>
    </xf>
    <xf numFmtId="2" fontId="8" fillId="0" borderId="1" xfId="5" applyNumberFormat="1" applyFont="1" applyFill="1" applyBorder="1" applyAlignment="1">
      <alignment horizontal="right" vertical="center"/>
    </xf>
    <xf numFmtId="0" fontId="15" fillId="2" borderId="1" xfId="2" applyFont="1" applyFill="1" applyBorder="1" applyAlignment="1">
      <alignment horizontal="center" vertical="center" wrapText="1"/>
    </xf>
    <xf numFmtId="0" fontId="12" fillId="0" borderId="0" xfId="0" applyFont="1"/>
    <xf numFmtId="0" fontId="8" fillId="0" borderId="5" xfId="2" applyFont="1" applyFill="1" applyBorder="1" applyAlignment="1">
      <alignment horizontal="center" vertical="center" wrapText="1"/>
    </xf>
    <xf numFmtId="0" fontId="16" fillId="0" borderId="1" xfId="2" applyFont="1" applyFill="1" applyBorder="1" applyAlignment="1">
      <alignment horizontal="center" vertical="center"/>
    </xf>
    <xf numFmtId="0" fontId="15" fillId="0" borderId="0" xfId="0" applyFont="1"/>
    <xf numFmtId="9" fontId="15" fillId="0" borderId="0" xfId="0" applyNumberFormat="1" applyFont="1"/>
    <xf numFmtId="4" fontId="15" fillId="0" borderId="0" xfId="0" applyNumberFormat="1" applyFont="1"/>
    <xf numFmtId="4" fontId="11" fillId="0" borderId="0" xfId="0" applyNumberFormat="1" applyFont="1"/>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2" borderId="1"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2" borderId="1" xfId="2" applyFont="1" applyFill="1" applyBorder="1" applyAlignment="1">
      <alignment horizontal="center" vertical="center" wrapText="1"/>
    </xf>
    <xf numFmtId="0" fontId="15" fillId="0" borderId="1" xfId="2" applyFont="1" applyFill="1" applyBorder="1" applyAlignment="1">
      <alignment horizontal="center" vertical="center" wrapText="1"/>
    </xf>
    <xf numFmtId="0" fontId="12" fillId="0" borderId="3" xfId="3" applyFont="1" applyFill="1" applyBorder="1" applyAlignment="1">
      <alignment horizontal="center" vertical="center" wrapText="1"/>
    </xf>
    <xf numFmtId="0" fontId="9" fillId="0" borderId="7" xfId="0" applyFont="1" applyFill="1" applyBorder="1" applyAlignment="1">
      <alignment horizontal="center" vertical="center"/>
    </xf>
    <xf numFmtId="0" fontId="8" fillId="3" borderId="1" xfId="0" applyFont="1" applyFill="1" applyBorder="1" applyAlignment="1">
      <alignment horizontal="center" vertical="center" wrapText="1"/>
    </xf>
    <xf numFmtId="4" fontId="15"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xf>
    <xf numFmtId="4" fontId="15" fillId="0" borderId="0" xfId="0" applyNumberFormat="1" applyFont="1" applyFill="1" applyBorder="1" applyAlignment="1">
      <alignment horizontal="center" vertical="center"/>
    </xf>
    <xf numFmtId="0" fontId="5" fillId="0" borderId="0" xfId="0" applyFont="1" applyAlignment="1">
      <alignment wrapText="1"/>
    </xf>
    <xf numFmtId="0" fontId="11" fillId="0" borderId="1" xfId="0" applyFont="1" applyBorder="1" applyAlignment="1">
      <alignment horizontal="center" vertical="center" wrapText="1"/>
    </xf>
    <xf numFmtId="0" fontId="8" fillId="0" borderId="0" xfId="0" applyFont="1"/>
    <xf numFmtId="0" fontId="9" fillId="0" borderId="0" xfId="0" applyFont="1"/>
    <xf numFmtId="9" fontId="9" fillId="0" borderId="0" xfId="0" applyNumberFormat="1" applyFont="1"/>
    <xf numFmtId="0" fontId="9" fillId="0" borderId="1" xfId="0" applyFont="1" applyBorder="1" applyAlignment="1">
      <alignment horizontal="center" vertical="center"/>
    </xf>
    <xf numFmtId="0" fontId="9" fillId="0" borderId="1" xfId="0" applyFont="1" applyBorder="1"/>
    <xf numFmtId="0" fontId="10" fillId="0" borderId="0" xfId="0" applyFont="1" applyAlignment="1">
      <alignment wrapText="1"/>
    </xf>
    <xf numFmtId="0" fontId="9" fillId="0" borderId="5" xfId="0" applyFont="1" applyFill="1" applyBorder="1" applyAlignment="1">
      <alignment horizontal="left" vertical="top" wrapText="1"/>
    </xf>
    <xf numFmtId="0" fontId="12" fillId="0" borderId="5"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4" fontId="8" fillId="0" borderId="1" xfId="0" applyNumberFormat="1" applyFont="1" applyFill="1" applyBorder="1" applyAlignment="1" applyProtection="1">
      <alignment horizontal="center" vertical="center" wrapText="1"/>
    </xf>
    <xf numFmtId="0" fontId="8" fillId="0" borderId="0" xfId="4" applyFont="1" applyFill="1" applyBorder="1" applyAlignment="1">
      <alignment horizontal="center"/>
    </xf>
  </cellXfs>
  <cellStyles count="11">
    <cellStyle name="Dziesiętny" xfId="1" builtinId="3"/>
    <cellStyle name="Dziesiętny 2" xfId="8"/>
    <cellStyle name="Excel Built-in Normal" xfId="10"/>
    <cellStyle name="Normalny" xfId="0" builtinId="0"/>
    <cellStyle name="Normalny 2" xfId="7"/>
    <cellStyle name="Normalny 3" xfId="6"/>
    <cellStyle name="Normalny 3 2" xfId="2"/>
    <cellStyle name="Normalny 4" xfId="3"/>
    <cellStyle name="Normalny_pakiet cewniki" xfId="4"/>
    <cellStyle name="Normalny_Wycena stawka VAT" xfId="5"/>
    <cellStyle name="Tekst objaśnienia 2" xfId="9"/>
  </cellStyles>
  <dxfs count="0"/>
  <tableStyles count="0" defaultTableStyle="TableStyleMedium2" defaultPivotStyle="PivotStyleMedium9"/>
  <colors>
    <mruColors>
      <color rgb="FF33CC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0"/>
  <sheetViews>
    <sheetView tabSelected="1" topLeftCell="A70" zoomScale="85" zoomScaleNormal="85" zoomScaleSheetLayoutView="85" workbookViewId="0">
      <selection activeCell="C89" sqref="C89"/>
    </sheetView>
  </sheetViews>
  <sheetFormatPr defaultRowHeight="14.25" x14ac:dyDescent="0.2"/>
  <cols>
    <col min="1" max="1" width="9.140625" style="11"/>
    <col min="2" max="2" width="94" style="11" customWidth="1"/>
    <col min="3" max="3" width="26.7109375" style="11" customWidth="1"/>
    <col min="4" max="4" width="17.5703125" style="11" customWidth="1"/>
    <col min="5" max="5" width="13.5703125" style="11" customWidth="1"/>
    <col min="6" max="6" width="10.140625" style="11" customWidth="1"/>
    <col min="7" max="7" width="8.5703125" style="11" customWidth="1"/>
    <col min="8" max="8" width="13.5703125" style="11" customWidth="1"/>
    <col min="9" max="9" width="12" style="11" customWidth="1"/>
    <col min="10" max="10" width="7.140625" style="44" bestFit="1" customWidth="1"/>
    <col min="11" max="11" width="14.42578125" style="11" customWidth="1"/>
    <col min="12" max="12" width="12.5703125" style="11" bestFit="1" customWidth="1"/>
    <col min="13" max="13" width="11.85546875" style="11" customWidth="1"/>
    <col min="14" max="14" width="9.85546875" style="11" customWidth="1"/>
    <col min="15" max="15" width="9.140625" style="1"/>
    <col min="16" max="17" width="10.28515625" style="1" bestFit="1" customWidth="1"/>
    <col min="18" max="16384" width="9.140625" style="1"/>
  </cols>
  <sheetData>
    <row r="1" spans="1:14" ht="15" x14ac:dyDescent="0.2">
      <c r="A1" s="23" t="s">
        <v>55</v>
      </c>
      <c r="B1" s="6"/>
      <c r="C1" s="6"/>
      <c r="D1" s="16"/>
      <c r="E1" s="16"/>
      <c r="F1" s="16"/>
      <c r="G1" s="17"/>
      <c r="H1" s="18"/>
      <c r="I1" s="19"/>
      <c r="J1" s="20"/>
      <c r="K1" s="21"/>
      <c r="L1" s="22"/>
      <c r="M1" s="23"/>
    </row>
    <row r="2" spans="1:14" ht="15" x14ac:dyDescent="0.25">
      <c r="A2" s="23"/>
      <c r="B2" s="7"/>
      <c r="C2" s="7"/>
      <c r="D2" s="16"/>
      <c r="E2" s="16"/>
      <c r="F2" s="16"/>
      <c r="G2" s="17"/>
      <c r="H2" s="18"/>
      <c r="I2" s="19"/>
      <c r="J2" s="20"/>
      <c r="K2" s="21"/>
      <c r="L2" s="22"/>
      <c r="M2" s="23"/>
    </row>
    <row r="3" spans="1:14" ht="15" x14ac:dyDescent="0.25">
      <c r="A3" s="23"/>
      <c r="B3" s="7"/>
      <c r="C3" s="7"/>
      <c r="D3" s="97" t="s">
        <v>152</v>
      </c>
      <c r="E3" s="97"/>
      <c r="F3" s="97"/>
      <c r="G3" s="97"/>
      <c r="H3" s="24"/>
      <c r="I3" s="19"/>
      <c r="J3" s="20"/>
      <c r="K3" s="21"/>
      <c r="L3" s="25"/>
      <c r="M3" s="23"/>
    </row>
    <row r="4" spans="1:14" ht="15" x14ac:dyDescent="0.25">
      <c r="A4" s="23"/>
      <c r="B4" s="97" t="s">
        <v>12</v>
      </c>
      <c r="C4" s="97"/>
      <c r="D4" s="97"/>
      <c r="E4" s="26"/>
      <c r="F4" s="8"/>
      <c r="G4" s="17"/>
      <c r="H4" s="18"/>
      <c r="I4" s="19"/>
      <c r="J4" s="20"/>
      <c r="K4" s="21"/>
      <c r="L4" s="22"/>
      <c r="M4" s="23"/>
    </row>
    <row r="5" spans="1:14" ht="15" x14ac:dyDescent="0.2">
      <c r="A5" s="23"/>
      <c r="B5" s="8"/>
      <c r="C5" s="8"/>
      <c r="D5" s="8"/>
      <c r="E5" s="8"/>
      <c r="F5" s="8"/>
      <c r="G5" s="17"/>
      <c r="H5" s="18"/>
      <c r="I5" s="19"/>
      <c r="J5" s="20"/>
      <c r="K5" s="21"/>
      <c r="L5" s="22"/>
      <c r="M5" s="23"/>
    </row>
    <row r="7" spans="1:14" ht="15" x14ac:dyDescent="0.25">
      <c r="A7" s="9" t="s">
        <v>48</v>
      </c>
      <c r="B7" s="9"/>
      <c r="C7" s="9"/>
      <c r="D7" s="9"/>
      <c r="E7" s="9"/>
      <c r="F7" s="9"/>
      <c r="G7" s="9"/>
      <c r="H7" s="9"/>
      <c r="I7" s="9"/>
      <c r="J7" s="27"/>
      <c r="K7" s="9"/>
      <c r="L7" s="9"/>
      <c r="M7" s="9"/>
    </row>
    <row r="8" spans="1:14" ht="75" x14ac:dyDescent="0.2">
      <c r="A8" s="10" t="s">
        <v>0</v>
      </c>
      <c r="B8" s="10" t="s">
        <v>11</v>
      </c>
      <c r="C8" s="10" t="s">
        <v>32</v>
      </c>
      <c r="D8" s="28" t="s">
        <v>13</v>
      </c>
      <c r="E8" s="29" t="s">
        <v>30</v>
      </c>
      <c r="F8" s="10" t="s">
        <v>6</v>
      </c>
      <c r="G8" s="30" t="s">
        <v>8</v>
      </c>
      <c r="H8" s="31" t="s">
        <v>9</v>
      </c>
      <c r="I8" s="31" t="s">
        <v>10</v>
      </c>
      <c r="J8" s="32" t="s">
        <v>1</v>
      </c>
      <c r="K8" s="33" t="s">
        <v>2</v>
      </c>
      <c r="L8" s="34" t="s">
        <v>3</v>
      </c>
      <c r="M8" s="79" t="s">
        <v>4</v>
      </c>
      <c r="N8" s="34" t="s">
        <v>43</v>
      </c>
    </row>
    <row r="9" spans="1:14" ht="83.25" customHeight="1" x14ac:dyDescent="0.2">
      <c r="A9" s="70">
        <v>1</v>
      </c>
      <c r="B9" s="5" t="s">
        <v>41</v>
      </c>
      <c r="C9" s="5" t="s">
        <v>42</v>
      </c>
      <c r="D9" s="73"/>
      <c r="E9" s="73"/>
      <c r="F9" s="35" t="s">
        <v>7</v>
      </c>
      <c r="G9" s="36">
        <v>10</v>
      </c>
      <c r="H9" s="37"/>
      <c r="I9" s="37"/>
      <c r="J9" s="38"/>
      <c r="K9" s="39">
        <f>H9*G9</f>
        <v>0</v>
      </c>
      <c r="L9" s="40">
        <f>M9-K9</f>
        <v>0</v>
      </c>
      <c r="M9" s="40">
        <f>G9*I9</f>
        <v>0</v>
      </c>
      <c r="N9" s="41"/>
    </row>
    <row r="10" spans="1:14" ht="15" x14ac:dyDescent="0.2">
      <c r="I10" s="96" t="s">
        <v>5</v>
      </c>
      <c r="J10" s="96"/>
      <c r="K10" s="42">
        <f>SUM(K9:K9)</f>
        <v>0</v>
      </c>
      <c r="L10" s="43">
        <f>SUM(L9:L9)</f>
        <v>0</v>
      </c>
      <c r="M10" s="43">
        <f>SUM(M9:M9)</f>
        <v>0</v>
      </c>
    </row>
    <row r="11" spans="1:14" ht="15" x14ac:dyDescent="0.2">
      <c r="I11" s="19"/>
      <c r="J11" s="19"/>
      <c r="K11" s="46"/>
      <c r="L11" s="47"/>
      <c r="M11" s="47"/>
    </row>
    <row r="12" spans="1:14" ht="15" x14ac:dyDescent="0.25">
      <c r="A12" s="9" t="s">
        <v>47</v>
      </c>
      <c r="B12" s="9"/>
      <c r="C12" s="9"/>
      <c r="D12" s="9"/>
      <c r="E12" s="9"/>
      <c r="F12" s="9"/>
      <c r="G12" s="9"/>
      <c r="H12" s="9"/>
      <c r="I12" s="9"/>
      <c r="J12" s="27"/>
      <c r="K12" s="9"/>
      <c r="L12" s="9"/>
      <c r="M12" s="9"/>
    </row>
    <row r="13" spans="1:14" ht="75" x14ac:dyDescent="0.2">
      <c r="A13" s="10" t="s">
        <v>0</v>
      </c>
      <c r="B13" s="10" t="s">
        <v>11</v>
      </c>
      <c r="C13" s="10" t="s">
        <v>32</v>
      </c>
      <c r="D13" s="28" t="s">
        <v>13</v>
      </c>
      <c r="E13" s="29" t="s">
        <v>30</v>
      </c>
      <c r="F13" s="10" t="s">
        <v>6</v>
      </c>
      <c r="G13" s="30" t="s">
        <v>8</v>
      </c>
      <c r="H13" s="31" t="s">
        <v>9</v>
      </c>
      <c r="I13" s="31" t="s">
        <v>10</v>
      </c>
      <c r="J13" s="32" t="s">
        <v>1</v>
      </c>
      <c r="K13" s="33" t="s">
        <v>2</v>
      </c>
      <c r="L13" s="34" t="s">
        <v>3</v>
      </c>
      <c r="M13" s="79" t="s">
        <v>4</v>
      </c>
      <c r="N13" s="34" t="s">
        <v>43</v>
      </c>
    </row>
    <row r="14" spans="1:14" ht="57" x14ac:dyDescent="0.2">
      <c r="A14" s="70">
        <v>1</v>
      </c>
      <c r="B14" s="5" t="s">
        <v>56</v>
      </c>
      <c r="C14" s="5" t="s">
        <v>57</v>
      </c>
      <c r="D14" s="73"/>
      <c r="E14" s="73"/>
      <c r="F14" s="35" t="s">
        <v>7</v>
      </c>
      <c r="G14" s="36">
        <v>6000</v>
      </c>
      <c r="H14" s="37"/>
      <c r="I14" s="37"/>
      <c r="J14" s="38"/>
      <c r="K14" s="39">
        <f>H14*G14</f>
        <v>0</v>
      </c>
      <c r="L14" s="40">
        <f>M14-K14</f>
        <v>0</v>
      </c>
      <c r="M14" s="40">
        <f>G14*I14</f>
        <v>0</v>
      </c>
      <c r="N14" s="41"/>
    </row>
    <row r="15" spans="1:14" ht="15" x14ac:dyDescent="0.2">
      <c r="I15" s="96" t="s">
        <v>5</v>
      </c>
      <c r="J15" s="96"/>
      <c r="K15" s="42">
        <f>SUM(K14:K14)</f>
        <v>0</v>
      </c>
      <c r="L15" s="43">
        <f>SUM(L14:L14)</f>
        <v>0</v>
      </c>
      <c r="M15" s="43">
        <f>SUM(M14:M14)</f>
        <v>0</v>
      </c>
    </row>
    <row r="16" spans="1:14" ht="15" x14ac:dyDescent="0.2">
      <c r="I16" s="19"/>
      <c r="J16" s="19"/>
      <c r="K16" s="46"/>
      <c r="L16" s="47"/>
      <c r="M16" s="47"/>
    </row>
    <row r="17" spans="1:14" ht="15" x14ac:dyDescent="0.25">
      <c r="A17" s="9" t="s">
        <v>60</v>
      </c>
      <c r="B17" s="9"/>
      <c r="C17" s="9"/>
      <c r="D17" s="9"/>
      <c r="E17" s="9"/>
      <c r="F17" s="9"/>
      <c r="G17" s="9"/>
      <c r="H17" s="9"/>
      <c r="I17" s="9"/>
      <c r="J17" s="27"/>
      <c r="K17" s="9"/>
      <c r="L17" s="9"/>
      <c r="M17" s="9"/>
    </row>
    <row r="18" spans="1:14" ht="75" x14ac:dyDescent="0.2">
      <c r="A18" s="10" t="s">
        <v>0</v>
      </c>
      <c r="B18" s="10" t="s">
        <v>11</v>
      </c>
      <c r="C18" s="10" t="s">
        <v>32</v>
      </c>
      <c r="D18" s="28" t="s">
        <v>13</v>
      </c>
      <c r="E18" s="29" t="s">
        <v>30</v>
      </c>
      <c r="F18" s="10" t="s">
        <v>6</v>
      </c>
      <c r="G18" s="30" t="s">
        <v>8</v>
      </c>
      <c r="H18" s="31" t="s">
        <v>9</v>
      </c>
      <c r="I18" s="31" t="s">
        <v>10</v>
      </c>
      <c r="J18" s="32" t="s">
        <v>1</v>
      </c>
      <c r="K18" s="33" t="s">
        <v>2</v>
      </c>
      <c r="L18" s="34" t="s">
        <v>3</v>
      </c>
      <c r="M18" s="79" t="s">
        <v>4</v>
      </c>
      <c r="N18" s="34" t="s">
        <v>43</v>
      </c>
    </row>
    <row r="19" spans="1:14" ht="102" customHeight="1" x14ac:dyDescent="0.2">
      <c r="A19" s="70">
        <v>1</v>
      </c>
      <c r="B19" s="5" t="s">
        <v>58</v>
      </c>
      <c r="C19" s="5" t="s">
        <v>59</v>
      </c>
      <c r="D19" s="73"/>
      <c r="E19" s="73"/>
      <c r="F19" s="35" t="s">
        <v>7</v>
      </c>
      <c r="G19" s="36">
        <v>5000</v>
      </c>
      <c r="H19" s="37"/>
      <c r="I19" s="37"/>
      <c r="J19" s="38"/>
      <c r="K19" s="39">
        <f>H19*G19</f>
        <v>0</v>
      </c>
      <c r="L19" s="40">
        <f>M19-K19</f>
        <v>0</v>
      </c>
      <c r="M19" s="40">
        <f>G19*I19</f>
        <v>0</v>
      </c>
      <c r="N19" s="41"/>
    </row>
    <row r="20" spans="1:14" ht="15" x14ac:dyDescent="0.2">
      <c r="I20" s="96" t="s">
        <v>5</v>
      </c>
      <c r="J20" s="96"/>
      <c r="K20" s="42">
        <f>SUM(K19:K19)</f>
        <v>0</v>
      </c>
      <c r="L20" s="43">
        <f>SUM(L19:L19)</f>
        <v>0</v>
      </c>
      <c r="M20" s="43">
        <f>SUM(M19:M19)</f>
        <v>0</v>
      </c>
    </row>
    <row r="21" spans="1:14" ht="15" x14ac:dyDescent="0.2">
      <c r="I21" s="19"/>
      <c r="J21" s="19"/>
      <c r="K21" s="46"/>
      <c r="L21" s="47"/>
      <c r="M21" s="47"/>
    </row>
    <row r="22" spans="1:14" ht="15" x14ac:dyDescent="0.25">
      <c r="A22" s="9" t="s">
        <v>61</v>
      </c>
    </row>
    <row r="23" spans="1:14" ht="75" x14ac:dyDescent="0.2">
      <c r="A23" s="10" t="s">
        <v>0</v>
      </c>
      <c r="B23" s="10" t="s">
        <v>11</v>
      </c>
      <c r="C23" s="10" t="s">
        <v>32</v>
      </c>
      <c r="D23" s="28" t="s">
        <v>13</v>
      </c>
      <c r="E23" s="29" t="s">
        <v>30</v>
      </c>
      <c r="F23" s="10" t="s">
        <v>6</v>
      </c>
      <c r="G23" s="30" t="s">
        <v>8</v>
      </c>
      <c r="H23" s="31" t="s">
        <v>9</v>
      </c>
      <c r="I23" s="31" t="s">
        <v>10</v>
      </c>
      <c r="J23" s="32" t="s">
        <v>1</v>
      </c>
      <c r="K23" s="33" t="s">
        <v>2</v>
      </c>
      <c r="L23" s="34" t="s">
        <v>3</v>
      </c>
      <c r="M23" s="79" t="s">
        <v>4</v>
      </c>
      <c r="N23" s="34" t="s">
        <v>43</v>
      </c>
    </row>
    <row r="24" spans="1:14" x14ac:dyDescent="0.2">
      <c r="A24" s="41">
        <v>1</v>
      </c>
      <c r="B24" s="12" t="s">
        <v>63</v>
      </c>
      <c r="C24" s="12"/>
      <c r="D24" s="74"/>
      <c r="E24" s="74"/>
      <c r="F24" s="49" t="s">
        <v>7</v>
      </c>
      <c r="G24" s="50">
        <v>1</v>
      </c>
      <c r="H24" s="51"/>
      <c r="I24" s="37"/>
      <c r="J24" s="38"/>
      <c r="K24" s="39">
        <f t="shared" ref="K24" si="0">H24*G24</f>
        <v>0</v>
      </c>
      <c r="L24" s="40">
        <f t="shared" ref="L24" si="1">M24-K24</f>
        <v>0</v>
      </c>
      <c r="M24" s="40">
        <f t="shared" ref="M24" si="2">G24*I24</f>
        <v>0</v>
      </c>
      <c r="N24" s="41"/>
    </row>
    <row r="25" spans="1:14" x14ac:dyDescent="0.2">
      <c r="A25" s="41">
        <v>2</v>
      </c>
      <c r="B25" s="12" t="s">
        <v>64</v>
      </c>
      <c r="C25" s="13"/>
      <c r="D25" s="77"/>
      <c r="E25" s="48"/>
      <c r="F25" s="49" t="s">
        <v>7</v>
      </c>
      <c r="G25" s="50">
        <v>1</v>
      </c>
      <c r="H25" s="53"/>
      <c r="I25" s="37"/>
      <c r="J25" s="38"/>
      <c r="K25" s="39">
        <f t="shared" ref="K25:K49" si="3">H25*G25</f>
        <v>0</v>
      </c>
      <c r="L25" s="40">
        <f t="shared" ref="L25:L49" si="4">M25-K25</f>
        <v>0</v>
      </c>
      <c r="M25" s="40">
        <f t="shared" ref="M25:M49" si="5">G25*I25</f>
        <v>0</v>
      </c>
      <c r="N25" s="41"/>
    </row>
    <row r="26" spans="1:14" x14ac:dyDescent="0.2">
      <c r="A26" s="41">
        <v>3</v>
      </c>
      <c r="B26" s="12" t="s">
        <v>65</v>
      </c>
      <c r="C26" s="13"/>
      <c r="D26" s="77"/>
      <c r="E26" s="48"/>
      <c r="F26" s="49" t="s">
        <v>7</v>
      </c>
      <c r="G26" s="50">
        <v>1</v>
      </c>
      <c r="H26" s="53"/>
      <c r="I26" s="37"/>
      <c r="J26" s="38"/>
      <c r="K26" s="39">
        <f t="shared" si="3"/>
        <v>0</v>
      </c>
      <c r="L26" s="40">
        <f t="shared" si="4"/>
        <v>0</v>
      </c>
      <c r="M26" s="40">
        <f t="shared" si="5"/>
        <v>0</v>
      </c>
      <c r="N26" s="41"/>
    </row>
    <row r="27" spans="1:14" x14ac:dyDescent="0.2">
      <c r="A27" s="41">
        <v>4</v>
      </c>
      <c r="B27" s="12" t="s">
        <v>66</v>
      </c>
      <c r="C27" s="13"/>
      <c r="D27" s="77"/>
      <c r="E27" s="48"/>
      <c r="F27" s="49" t="s">
        <v>7</v>
      </c>
      <c r="G27" s="50">
        <v>2</v>
      </c>
      <c r="H27" s="53"/>
      <c r="I27" s="37"/>
      <c r="J27" s="38"/>
      <c r="K27" s="39">
        <f t="shared" si="3"/>
        <v>0</v>
      </c>
      <c r="L27" s="40">
        <f t="shared" si="4"/>
        <v>0</v>
      </c>
      <c r="M27" s="40">
        <f t="shared" si="5"/>
        <v>0</v>
      </c>
      <c r="N27" s="41"/>
    </row>
    <row r="28" spans="1:14" x14ac:dyDescent="0.2">
      <c r="A28" s="41">
        <v>5</v>
      </c>
      <c r="B28" s="12" t="s">
        <v>67</v>
      </c>
      <c r="C28" s="13"/>
      <c r="D28" s="77"/>
      <c r="E28" s="48"/>
      <c r="F28" s="49" t="s">
        <v>7</v>
      </c>
      <c r="G28" s="50">
        <v>1</v>
      </c>
      <c r="H28" s="53"/>
      <c r="I28" s="37"/>
      <c r="J28" s="38"/>
      <c r="K28" s="39">
        <f t="shared" si="3"/>
        <v>0</v>
      </c>
      <c r="L28" s="40">
        <f t="shared" si="4"/>
        <v>0</v>
      </c>
      <c r="M28" s="40">
        <f t="shared" si="5"/>
        <v>0</v>
      </c>
      <c r="N28" s="41"/>
    </row>
    <row r="29" spans="1:14" ht="28.5" x14ac:dyDescent="0.2">
      <c r="A29" s="41">
        <v>6</v>
      </c>
      <c r="B29" s="12" t="s">
        <v>155</v>
      </c>
      <c r="C29" s="13" t="s">
        <v>153</v>
      </c>
      <c r="D29" s="77"/>
      <c r="E29" s="48"/>
      <c r="F29" s="49" t="s">
        <v>7</v>
      </c>
      <c r="G29" s="50">
        <v>1</v>
      </c>
      <c r="H29" s="53"/>
      <c r="I29" s="37"/>
      <c r="J29" s="38"/>
      <c r="K29" s="39">
        <f t="shared" si="3"/>
        <v>0</v>
      </c>
      <c r="L29" s="40">
        <f t="shared" si="4"/>
        <v>0</v>
      </c>
      <c r="M29" s="40">
        <f t="shared" si="5"/>
        <v>0</v>
      </c>
      <c r="N29" s="41"/>
    </row>
    <row r="30" spans="1:14" ht="28.5" x14ac:dyDescent="0.2">
      <c r="A30" s="41">
        <v>7</v>
      </c>
      <c r="B30" s="12" t="s">
        <v>68</v>
      </c>
      <c r="C30" s="13"/>
      <c r="D30" s="77"/>
      <c r="E30" s="48"/>
      <c r="F30" s="49" t="s">
        <v>7</v>
      </c>
      <c r="G30" s="50">
        <v>1</v>
      </c>
      <c r="H30" s="53"/>
      <c r="I30" s="37"/>
      <c r="J30" s="38"/>
      <c r="K30" s="39">
        <f t="shared" si="3"/>
        <v>0</v>
      </c>
      <c r="L30" s="40">
        <f t="shared" si="4"/>
        <v>0</v>
      </c>
      <c r="M30" s="40">
        <f t="shared" si="5"/>
        <v>0</v>
      </c>
      <c r="N30" s="41"/>
    </row>
    <row r="31" spans="1:14" ht="28.5" x14ac:dyDescent="0.2">
      <c r="A31" s="41">
        <v>8</v>
      </c>
      <c r="B31" s="12" t="s">
        <v>156</v>
      </c>
      <c r="C31" s="13" t="s">
        <v>154</v>
      </c>
      <c r="D31" s="77"/>
      <c r="E31" s="48"/>
      <c r="F31" s="49" t="s">
        <v>7</v>
      </c>
      <c r="G31" s="50">
        <v>2</v>
      </c>
      <c r="H31" s="53"/>
      <c r="I31" s="37"/>
      <c r="J31" s="38"/>
      <c r="K31" s="39">
        <f t="shared" si="3"/>
        <v>0</v>
      </c>
      <c r="L31" s="40">
        <f t="shared" si="4"/>
        <v>0</v>
      </c>
      <c r="M31" s="40">
        <f t="shared" si="5"/>
        <v>0</v>
      </c>
      <c r="N31" s="41"/>
    </row>
    <row r="32" spans="1:14" x14ac:dyDescent="0.2">
      <c r="A32" s="41">
        <v>9</v>
      </c>
      <c r="B32" s="12" t="s">
        <v>69</v>
      </c>
      <c r="C32" s="13"/>
      <c r="D32" s="77"/>
      <c r="E32" s="48"/>
      <c r="F32" s="49" t="s">
        <v>7</v>
      </c>
      <c r="G32" s="50">
        <v>6</v>
      </c>
      <c r="H32" s="53"/>
      <c r="I32" s="37"/>
      <c r="J32" s="38"/>
      <c r="K32" s="39">
        <f t="shared" si="3"/>
        <v>0</v>
      </c>
      <c r="L32" s="40">
        <f t="shared" si="4"/>
        <v>0</v>
      </c>
      <c r="M32" s="40">
        <f t="shared" si="5"/>
        <v>0</v>
      </c>
      <c r="N32" s="41"/>
    </row>
    <row r="33" spans="1:14" ht="28.5" x14ac:dyDescent="0.2">
      <c r="A33" s="41">
        <v>10</v>
      </c>
      <c r="B33" s="12" t="s">
        <v>70</v>
      </c>
      <c r="C33" s="13"/>
      <c r="D33" s="77"/>
      <c r="E33" s="48"/>
      <c r="F33" s="49" t="s">
        <v>7</v>
      </c>
      <c r="G33" s="50">
        <v>20</v>
      </c>
      <c r="H33" s="53"/>
      <c r="I33" s="37"/>
      <c r="J33" s="38"/>
      <c r="K33" s="39">
        <f t="shared" si="3"/>
        <v>0</v>
      </c>
      <c r="L33" s="40">
        <f t="shared" si="4"/>
        <v>0</v>
      </c>
      <c r="M33" s="40">
        <f t="shared" si="5"/>
        <v>0</v>
      </c>
      <c r="N33" s="41"/>
    </row>
    <row r="34" spans="1:14" ht="28.5" x14ac:dyDescent="0.2">
      <c r="A34" s="41">
        <v>11</v>
      </c>
      <c r="B34" s="12" t="s">
        <v>71</v>
      </c>
      <c r="C34" s="13"/>
      <c r="D34" s="77"/>
      <c r="E34" s="48"/>
      <c r="F34" s="49" t="s">
        <v>7</v>
      </c>
      <c r="G34" s="50">
        <v>25</v>
      </c>
      <c r="H34" s="53"/>
      <c r="I34" s="37"/>
      <c r="J34" s="38"/>
      <c r="K34" s="39">
        <f t="shared" si="3"/>
        <v>0</v>
      </c>
      <c r="L34" s="40">
        <f t="shared" si="4"/>
        <v>0</v>
      </c>
      <c r="M34" s="40">
        <f t="shared" si="5"/>
        <v>0</v>
      </c>
      <c r="N34" s="41"/>
    </row>
    <row r="35" spans="1:14" ht="28.5" x14ac:dyDescent="0.2">
      <c r="A35" s="41">
        <v>12</v>
      </c>
      <c r="B35" s="12" t="s">
        <v>72</v>
      </c>
      <c r="C35" s="13"/>
      <c r="D35" s="77"/>
      <c r="E35" s="48"/>
      <c r="F35" s="49" t="s">
        <v>7</v>
      </c>
      <c r="G35" s="50">
        <v>30</v>
      </c>
      <c r="H35" s="53"/>
      <c r="I35" s="37"/>
      <c r="J35" s="38"/>
      <c r="K35" s="39">
        <f t="shared" si="3"/>
        <v>0</v>
      </c>
      <c r="L35" s="40">
        <f t="shared" si="4"/>
        <v>0</v>
      </c>
      <c r="M35" s="40">
        <f t="shared" si="5"/>
        <v>0</v>
      </c>
      <c r="N35" s="41"/>
    </row>
    <row r="36" spans="1:14" ht="28.5" x14ac:dyDescent="0.2">
      <c r="A36" s="41">
        <v>13</v>
      </c>
      <c r="B36" s="12" t="s">
        <v>73</v>
      </c>
      <c r="C36" s="13"/>
      <c r="D36" s="77"/>
      <c r="E36" s="48"/>
      <c r="F36" s="49" t="s">
        <v>7</v>
      </c>
      <c r="G36" s="50">
        <v>30</v>
      </c>
      <c r="H36" s="53"/>
      <c r="I36" s="37"/>
      <c r="J36" s="38"/>
      <c r="K36" s="39">
        <f t="shared" si="3"/>
        <v>0</v>
      </c>
      <c r="L36" s="40">
        <f t="shared" si="4"/>
        <v>0</v>
      </c>
      <c r="M36" s="40">
        <f t="shared" si="5"/>
        <v>0</v>
      </c>
      <c r="N36" s="41"/>
    </row>
    <row r="37" spans="1:14" ht="85.5" x14ac:dyDescent="0.2">
      <c r="A37" s="41">
        <v>14</v>
      </c>
      <c r="B37" s="12" t="s">
        <v>74</v>
      </c>
      <c r="C37" s="13"/>
      <c r="D37" s="77"/>
      <c r="E37" s="48"/>
      <c r="F37" s="49" t="s">
        <v>7</v>
      </c>
      <c r="G37" s="50">
        <v>1</v>
      </c>
      <c r="H37" s="53"/>
      <c r="I37" s="37"/>
      <c r="J37" s="38"/>
      <c r="K37" s="39">
        <f t="shared" si="3"/>
        <v>0</v>
      </c>
      <c r="L37" s="40">
        <f t="shared" si="4"/>
        <v>0</v>
      </c>
      <c r="M37" s="40">
        <f t="shared" si="5"/>
        <v>0</v>
      </c>
      <c r="N37" s="41"/>
    </row>
    <row r="38" spans="1:14" x14ac:dyDescent="0.2">
      <c r="A38" s="41">
        <v>15</v>
      </c>
      <c r="B38" s="12" t="s">
        <v>75</v>
      </c>
      <c r="C38" s="13"/>
      <c r="D38" s="77"/>
      <c r="E38" s="48"/>
      <c r="F38" s="49" t="s">
        <v>7</v>
      </c>
      <c r="G38" s="50">
        <v>2</v>
      </c>
      <c r="H38" s="53"/>
      <c r="I38" s="37"/>
      <c r="J38" s="38"/>
      <c r="K38" s="39">
        <f t="shared" si="3"/>
        <v>0</v>
      </c>
      <c r="L38" s="40">
        <f t="shared" si="4"/>
        <v>0</v>
      </c>
      <c r="M38" s="40">
        <f t="shared" si="5"/>
        <v>0</v>
      </c>
      <c r="N38" s="41"/>
    </row>
    <row r="39" spans="1:14" x14ac:dyDescent="0.2">
      <c r="A39" s="41">
        <v>16</v>
      </c>
      <c r="B39" s="12" t="s">
        <v>76</v>
      </c>
      <c r="C39" s="13"/>
      <c r="D39" s="77"/>
      <c r="E39" s="48"/>
      <c r="F39" s="49" t="s">
        <v>7</v>
      </c>
      <c r="G39" s="50">
        <v>2</v>
      </c>
      <c r="H39" s="53"/>
      <c r="I39" s="37"/>
      <c r="J39" s="38"/>
      <c r="K39" s="39">
        <f t="shared" si="3"/>
        <v>0</v>
      </c>
      <c r="L39" s="40">
        <f t="shared" si="4"/>
        <v>0</v>
      </c>
      <c r="M39" s="40">
        <f t="shared" si="5"/>
        <v>0</v>
      </c>
      <c r="N39" s="41"/>
    </row>
    <row r="40" spans="1:14" x14ac:dyDescent="0.2">
      <c r="A40" s="41">
        <v>17</v>
      </c>
      <c r="B40" s="12" t="s">
        <v>77</v>
      </c>
      <c r="C40" s="13"/>
      <c r="D40" s="77"/>
      <c r="E40" s="48"/>
      <c r="F40" s="49" t="s">
        <v>7</v>
      </c>
      <c r="G40" s="50">
        <v>2</v>
      </c>
      <c r="H40" s="53"/>
      <c r="I40" s="37"/>
      <c r="J40" s="38"/>
      <c r="K40" s="39">
        <f t="shared" si="3"/>
        <v>0</v>
      </c>
      <c r="L40" s="40">
        <f t="shared" si="4"/>
        <v>0</v>
      </c>
      <c r="M40" s="40">
        <f t="shared" si="5"/>
        <v>0</v>
      </c>
      <c r="N40" s="41"/>
    </row>
    <row r="41" spans="1:14" x14ac:dyDescent="0.2">
      <c r="A41" s="41">
        <v>18</v>
      </c>
      <c r="B41" s="12" t="s">
        <v>78</v>
      </c>
      <c r="C41" s="13"/>
      <c r="D41" s="77"/>
      <c r="E41" s="48"/>
      <c r="F41" s="49" t="s">
        <v>7</v>
      </c>
      <c r="G41" s="50">
        <v>2</v>
      </c>
      <c r="H41" s="53"/>
      <c r="I41" s="37"/>
      <c r="J41" s="38"/>
      <c r="K41" s="39">
        <f t="shared" si="3"/>
        <v>0</v>
      </c>
      <c r="L41" s="40">
        <f t="shared" si="4"/>
        <v>0</v>
      </c>
      <c r="M41" s="40">
        <f t="shared" si="5"/>
        <v>0</v>
      </c>
      <c r="N41" s="41"/>
    </row>
    <row r="42" spans="1:14" ht="28.5" x14ac:dyDescent="0.2">
      <c r="A42" s="41">
        <v>19</v>
      </c>
      <c r="B42" s="12" t="s">
        <v>79</v>
      </c>
      <c r="C42" s="13"/>
      <c r="D42" s="77"/>
      <c r="E42" s="48"/>
      <c r="F42" s="49" t="s">
        <v>7</v>
      </c>
      <c r="G42" s="50">
        <v>1</v>
      </c>
      <c r="H42" s="53"/>
      <c r="I42" s="37"/>
      <c r="J42" s="38"/>
      <c r="K42" s="39">
        <f t="shared" si="3"/>
        <v>0</v>
      </c>
      <c r="L42" s="40">
        <f t="shared" si="4"/>
        <v>0</v>
      </c>
      <c r="M42" s="40">
        <f t="shared" si="5"/>
        <v>0</v>
      </c>
      <c r="N42" s="41"/>
    </row>
    <row r="43" spans="1:14" ht="28.5" x14ac:dyDescent="0.2">
      <c r="A43" s="41">
        <v>20</v>
      </c>
      <c r="B43" s="12" t="s">
        <v>80</v>
      </c>
      <c r="C43" s="13"/>
      <c r="D43" s="77"/>
      <c r="E43" s="48"/>
      <c r="F43" s="49" t="s">
        <v>7</v>
      </c>
      <c r="G43" s="50">
        <v>2</v>
      </c>
      <c r="H43" s="53"/>
      <c r="I43" s="37"/>
      <c r="J43" s="38"/>
      <c r="K43" s="39">
        <f t="shared" si="3"/>
        <v>0</v>
      </c>
      <c r="L43" s="40">
        <f t="shared" si="4"/>
        <v>0</v>
      </c>
      <c r="M43" s="40">
        <f t="shared" si="5"/>
        <v>0</v>
      </c>
      <c r="N43" s="41"/>
    </row>
    <row r="44" spans="1:14" ht="42.75" x14ac:dyDescent="0.2">
      <c r="A44" s="41">
        <v>21</v>
      </c>
      <c r="B44" s="12" t="s">
        <v>81</v>
      </c>
      <c r="C44" s="13"/>
      <c r="D44" s="77"/>
      <c r="E44" s="48"/>
      <c r="F44" s="49" t="s">
        <v>7</v>
      </c>
      <c r="G44" s="50">
        <v>1</v>
      </c>
      <c r="H44" s="53"/>
      <c r="I44" s="37"/>
      <c r="J44" s="38"/>
      <c r="K44" s="39">
        <f t="shared" si="3"/>
        <v>0</v>
      </c>
      <c r="L44" s="40">
        <f t="shared" si="4"/>
        <v>0</v>
      </c>
      <c r="M44" s="40">
        <f t="shared" si="5"/>
        <v>0</v>
      </c>
      <c r="N44" s="41"/>
    </row>
    <row r="45" spans="1:14" ht="28.5" x14ac:dyDescent="0.2">
      <c r="A45" s="78">
        <v>22</v>
      </c>
      <c r="B45" s="12" t="s">
        <v>82</v>
      </c>
      <c r="C45" s="13"/>
      <c r="D45" s="77"/>
      <c r="E45" s="48"/>
      <c r="F45" s="49" t="s">
        <v>7</v>
      </c>
      <c r="G45" s="50">
        <v>1</v>
      </c>
      <c r="H45" s="53"/>
      <c r="I45" s="37"/>
      <c r="J45" s="38"/>
      <c r="K45" s="39">
        <f t="shared" si="3"/>
        <v>0</v>
      </c>
      <c r="L45" s="40">
        <f t="shared" si="4"/>
        <v>0</v>
      </c>
      <c r="M45" s="40">
        <f t="shared" si="5"/>
        <v>0</v>
      </c>
      <c r="N45" s="41"/>
    </row>
    <row r="46" spans="1:14" x14ac:dyDescent="0.2">
      <c r="A46" s="71">
        <v>23</v>
      </c>
      <c r="B46" s="12" t="s">
        <v>83</v>
      </c>
      <c r="C46" s="13"/>
      <c r="D46" s="77"/>
      <c r="E46" s="48"/>
      <c r="F46" s="49" t="s">
        <v>7</v>
      </c>
      <c r="G46" s="50">
        <v>2</v>
      </c>
      <c r="H46" s="53"/>
      <c r="I46" s="37"/>
      <c r="J46" s="38"/>
      <c r="K46" s="39">
        <f t="shared" si="3"/>
        <v>0</v>
      </c>
      <c r="L46" s="40">
        <f t="shared" si="4"/>
        <v>0</v>
      </c>
      <c r="M46" s="40">
        <f t="shared" si="5"/>
        <v>0</v>
      </c>
      <c r="N46" s="41"/>
    </row>
    <row r="47" spans="1:14" ht="28.5" x14ac:dyDescent="0.2">
      <c r="A47" s="71">
        <v>24</v>
      </c>
      <c r="B47" s="12" t="s">
        <v>84</v>
      </c>
      <c r="C47" s="13"/>
      <c r="D47" s="77"/>
      <c r="E47" s="48"/>
      <c r="F47" s="49" t="s">
        <v>7</v>
      </c>
      <c r="G47" s="50">
        <v>6</v>
      </c>
      <c r="H47" s="53"/>
      <c r="I47" s="37"/>
      <c r="J47" s="38"/>
      <c r="K47" s="39">
        <f t="shared" si="3"/>
        <v>0</v>
      </c>
      <c r="L47" s="40">
        <f t="shared" si="4"/>
        <v>0</v>
      </c>
      <c r="M47" s="40">
        <f t="shared" si="5"/>
        <v>0</v>
      </c>
      <c r="N47" s="41"/>
    </row>
    <row r="48" spans="1:14" ht="28.5" x14ac:dyDescent="0.2">
      <c r="A48" s="71">
        <v>25</v>
      </c>
      <c r="B48" s="12" t="s">
        <v>85</v>
      </c>
      <c r="C48" s="13"/>
      <c r="D48" s="77"/>
      <c r="E48" s="48"/>
      <c r="F48" s="49" t="s">
        <v>7</v>
      </c>
      <c r="G48" s="50">
        <v>1</v>
      </c>
      <c r="H48" s="53"/>
      <c r="I48" s="37"/>
      <c r="J48" s="38"/>
      <c r="K48" s="39">
        <f t="shared" si="3"/>
        <v>0</v>
      </c>
      <c r="L48" s="40">
        <f t="shared" si="4"/>
        <v>0</v>
      </c>
      <c r="M48" s="40">
        <f t="shared" si="5"/>
        <v>0</v>
      </c>
      <c r="N48" s="41"/>
    </row>
    <row r="49" spans="1:14" ht="28.5" x14ac:dyDescent="0.2">
      <c r="A49" s="71">
        <v>26</v>
      </c>
      <c r="B49" s="12" t="s">
        <v>86</v>
      </c>
      <c r="C49" s="13"/>
      <c r="D49" s="52"/>
      <c r="E49" s="48"/>
      <c r="F49" s="49" t="s">
        <v>7</v>
      </c>
      <c r="G49" s="50">
        <v>2</v>
      </c>
      <c r="H49" s="53"/>
      <c r="I49" s="37"/>
      <c r="J49" s="38"/>
      <c r="K49" s="39">
        <f t="shared" si="3"/>
        <v>0</v>
      </c>
      <c r="L49" s="40">
        <f t="shared" si="4"/>
        <v>0</v>
      </c>
      <c r="M49" s="40">
        <f t="shared" si="5"/>
        <v>0</v>
      </c>
      <c r="N49" s="54"/>
    </row>
    <row r="50" spans="1:14" ht="15" x14ac:dyDescent="0.2">
      <c r="I50" s="96" t="s">
        <v>5</v>
      </c>
      <c r="J50" s="96"/>
      <c r="K50" s="42">
        <f>SUM(K24:K49)</f>
        <v>0</v>
      </c>
      <c r="L50" s="42">
        <f t="shared" ref="L50:M50" si="6">SUM(L24:L49)</f>
        <v>0</v>
      </c>
      <c r="M50" s="42">
        <f t="shared" si="6"/>
        <v>0</v>
      </c>
    </row>
    <row r="51" spans="1:14" ht="15" x14ac:dyDescent="0.2">
      <c r="I51" s="19"/>
      <c r="J51" s="19"/>
      <c r="K51" s="46"/>
      <c r="L51" s="47"/>
      <c r="M51" s="47"/>
    </row>
    <row r="52" spans="1:14" ht="15" x14ac:dyDescent="0.25">
      <c r="A52" s="9" t="s">
        <v>62</v>
      </c>
    </row>
    <row r="53" spans="1:14" ht="75" x14ac:dyDescent="0.2">
      <c r="A53" s="10" t="s">
        <v>0</v>
      </c>
      <c r="B53" s="10" t="s">
        <v>11</v>
      </c>
      <c r="C53" s="10" t="s">
        <v>32</v>
      </c>
      <c r="D53" s="28" t="s">
        <v>13</v>
      </c>
      <c r="E53" s="29" t="s">
        <v>30</v>
      </c>
      <c r="F53" s="10" t="s">
        <v>6</v>
      </c>
      <c r="G53" s="30" t="s">
        <v>8</v>
      </c>
      <c r="H53" s="31" t="s">
        <v>9</v>
      </c>
      <c r="I53" s="31" t="s">
        <v>10</v>
      </c>
      <c r="J53" s="32" t="s">
        <v>1</v>
      </c>
      <c r="K53" s="33" t="s">
        <v>2</v>
      </c>
      <c r="L53" s="34" t="s">
        <v>3</v>
      </c>
      <c r="M53" s="79" t="s">
        <v>4</v>
      </c>
      <c r="N53" s="34" t="s">
        <v>43</v>
      </c>
    </row>
    <row r="54" spans="1:14" ht="104.25" customHeight="1" x14ac:dyDescent="0.2">
      <c r="A54" s="71">
        <v>1</v>
      </c>
      <c r="B54" s="12" t="s">
        <v>52</v>
      </c>
      <c r="C54" s="12"/>
      <c r="D54" s="74"/>
      <c r="E54" s="73"/>
      <c r="F54" s="49" t="s">
        <v>7</v>
      </c>
      <c r="G54" s="50">
        <v>200</v>
      </c>
      <c r="H54" s="51"/>
      <c r="I54" s="37"/>
      <c r="J54" s="38"/>
      <c r="K54" s="39">
        <f t="shared" ref="K54:K55" si="7">H54*G54</f>
        <v>0</v>
      </c>
      <c r="L54" s="40">
        <f t="shared" ref="L54:L55" si="8">M54-K54</f>
        <v>0</v>
      </c>
      <c r="M54" s="40">
        <f t="shared" ref="M54:M55" si="9">G54*I54</f>
        <v>0</v>
      </c>
      <c r="N54" s="41" t="s">
        <v>44</v>
      </c>
    </row>
    <row r="55" spans="1:14" ht="115.5" customHeight="1" x14ac:dyDescent="0.2">
      <c r="A55" s="71">
        <v>2</v>
      </c>
      <c r="B55" s="12" t="s">
        <v>53</v>
      </c>
      <c r="C55" s="13" t="s">
        <v>33</v>
      </c>
      <c r="D55" s="52"/>
      <c r="E55" s="48"/>
      <c r="F55" s="49" t="s">
        <v>7</v>
      </c>
      <c r="G55" s="50">
        <v>250</v>
      </c>
      <c r="H55" s="53"/>
      <c r="I55" s="37"/>
      <c r="J55" s="38"/>
      <c r="K55" s="39">
        <f t="shared" si="7"/>
        <v>0</v>
      </c>
      <c r="L55" s="40">
        <f t="shared" si="8"/>
        <v>0</v>
      </c>
      <c r="M55" s="40">
        <f t="shared" si="9"/>
        <v>0</v>
      </c>
      <c r="N55" s="54"/>
    </row>
    <row r="56" spans="1:14" ht="15" x14ac:dyDescent="0.2">
      <c r="I56" s="96" t="s">
        <v>5</v>
      </c>
      <c r="J56" s="96"/>
      <c r="K56" s="42">
        <f>SUM(K54:K55)</f>
        <v>0</v>
      </c>
      <c r="L56" s="42">
        <f t="shared" ref="L56:M56" si="10">SUM(L54:L55)</f>
        <v>0</v>
      </c>
      <c r="M56" s="42">
        <f t="shared" si="10"/>
        <v>0</v>
      </c>
    </row>
    <row r="57" spans="1:14" ht="15" x14ac:dyDescent="0.2">
      <c r="I57" s="19"/>
      <c r="J57" s="19"/>
      <c r="K57" s="46"/>
      <c r="L57" s="46"/>
      <c r="M57" s="46"/>
    </row>
    <row r="59" spans="1:14" ht="15" x14ac:dyDescent="0.25">
      <c r="A59" s="9" t="s">
        <v>51</v>
      </c>
    </row>
    <row r="60" spans="1:14" ht="75" x14ac:dyDescent="0.2">
      <c r="A60" s="10" t="s">
        <v>0</v>
      </c>
      <c r="B60" s="10" t="s">
        <v>11</v>
      </c>
      <c r="C60" s="10" t="s">
        <v>32</v>
      </c>
      <c r="D60" s="28" t="s">
        <v>13</v>
      </c>
      <c r="E60" s="29" t="s">
        <v>30</v>
      </c>
      <c r="F60" s="10" t="s">
        <v>6</v>
      </c>
      <c r="G60" s="30" t="s">
        <v>8</v>
      </c>
      <c r="H60" s="31" t="s">
        <v>9</v>
      </c>
      <c r="I60" s="31" t="s">
        <v>10</v>
      </c>
      <c r="J60" s="32" t="s">
        <v>1</v>
      </c>
      <c r="K60" s="33" t="s">
        <v>2</v>
      </c>
      <c r="L60" s="34" t="s">
        <v>3</v>
      </c>
      <c r="M60" s="79" t="s">
        <v>4</v>
      </c>
      <c r="N60" s="34" t="s">
        <v>43</v>
      </c>
    </row>
    <row r="61" spans="1:14" ht="55.5" customHeight="1" x14ac:dyDescent="0.2">
      <c r="A61" s="72" t="s">
        <v>14</v>
      </c>
      <c r="B61" s="14" t="s">
        <v>22</v>
      </c>
      <c r="C61" s="14"/>
      <c r="D61" s="75"/>
      <c r="E61" s="73"/>
      <c r="F61" s="56" t="s">
        <v>21</v>
      </c>
      <c r="G61" s="57">
        <v>30</v>
      </c>
      <c r="H61" s="58"/>
      <c r="I61" s="37"/>
      <c r="J61" s="38"/>
      <c r="K61" s="39">
        <f t="shared" ref="K61:K67" si="11">H61*G61</f>
        <v>0</v>
      </c>
      <c r="L61" s="40">
        <f t="shared" ref="L61:L67" si="12">M61-K61</f>
        <v>0</v>
      </c>
      <c r="M61" s="40">
        <f t="shared" ref="M61:M67" si="13">G61*I61</f>
        <v>0</v>
      </c>
      <c r="N61" s="41" t="s">
        <v>44</v>
      </c>
    </row>
    <row r="62" spans="1:14" ht="26.25" customHeight="1" x14ac:dyDescent="0.2">
      <c r="A62" s="72" t="s">
        <v>15</v>
      </c>
      <c r="B62" s="14" t="s">
        <v>23</v>
      </c>
      <c r="C62" s="14"/>
      <c r="D62" s="55"/>
      <c r="E62" s="55"/>
      <c r="F62" s="56" t="s">
        <v>21</v>
      </c>
      <c r="G62" s="57">
        <v>36</v>
      </c>
      <c r="H62" s="58"/>
      <c r="I62" s="37"/>
      <c r="J62" s="38"/>
      <c r="K62" s="39">
        <f t="shared" si="11"/>
        <v>0</v>
      </c>
      <c r="L62" s="40">
        <f t="shared" si="12"/>
        <v>0</v>
      </c>
      <c r="M62" s="40">
        <f t="shared" si="13"/>
        <v>0</v>
      </c>
      <c r="N62" s="54"/>
    </row>
    <row r="63" spans="1:14" ht="28.5" x14ac:dyDescent="0.2">
      <c r="A63" s="72" t="s">
        <v>16</v>
      </c>
      <c r="B63" s="14" t="s">
        <v>24</v>
      </c>
      <c r="C63" s="14"/>
      <c r="D63" s="45"/>
      <c r="E63" s="45"/>
      <c r="F63" s="59" t="s">
        <v>21</v>
      </c>
      <c r="G63" s="60">
        <v>15</v>
      </c>
      <c r="H63" s="61"/>
      <c r="I63" s="37"/>
      <c r="J63" s="38"/>
      <c r="K63" s="39">
        <f t="shared" si="11"/>
        <v>0</v>
      </c>
      <c r="L63" s="40">
        <f t="shared" si="12"/>
        <v>0</v>
      </c>
      <c r="M63" s="40">
        <f t="shared" si="13"/>
        <v>0</v>
      </c>
      <c r="N63" s="54"/>
    </row>
    <row r="64" spans="1:14" ht="42.75" x14ac:dyDescent="0.2">
      <c r="A64" s="72" t="s">
        <v>17</v>
      </c>
      <c r="B64" s="14" t="s">
        <v>34</v>
      </c>
      <c r="C64" s="14" t="s">
        <v>35</v>
      </c>
      <c r="D64" s="55"/>
      <c r="E64" s="55"/>
      <c r="F64" s="56" t="s">
        <v>21</v>
      </c>
      <c r="G64" s="57">
        <v>80</v>
      </c>
      <c r="H64" s="58"/>
      <c r="I64" s="37"/>
      <c r="J64" s="38"/>
      <c r="K64" s="39">
        <f t="shared" si="11"/>
        <v>0</v>
      </c>
      <c r="L64" s="40">
        <f t="shared" si="12"/>
        <v>0</v>
      </c>
      <c r="M64" s="40">
        <f t="shared" si="13"/>
        <v>0</v>
      </c>
      <c r="N64" s="54"/>
    </row>
    <row r="65" spans="1:14" ht="28.5" x14ac:dyDescent="0.2">
      <c r="A65" s="72" t="s">
        <v>18</v>
      </c>
      <c r="B65" s="14" t="s">
        <v>25</v>
      </c>
      <c r="C65" s="14"/>
      <c r="D65" s="55"/>
      <c r="E65" s="55"/>
      <c r="F65" s="56" t="s">
        <v>21</v>
      </c>
      <c r="G65" s="57">
        <v>160</v>
      </c>
      <c r="H65" s="58"/>
      <c r="I65" s="37"/>
      <c r="J65" s="38"/>
      <c r="K65" s="39">
        <f t="shared" si="11"/>
        <v>0</v>
      </c>
      <c r="L65" s="40">
        <f t="shared" si="12"/>
        <v>0</v>
      </c>
      <c r="M65" s="40">
        <f t="shared" si="13"/>
        <v>0</v>
      </c>
      <c r="N65" s="54"/>
    </row>
    <row r="66" spans="1:14" ht="38.25" customHeight="1" x14ac:dyDescent="0.2">
      <c r="A66" s="72" t="s">
        <v>19</v>
      </c>
      <c r="B66" s="14" t="s">
        <v>26</v>
      </c>
      <c r="C66" s="14"/>
      <c r="D66" s="62"/>
      <c r="E66" s="62"/>
      <c r="F66" s="56" t="s">
        <v>21</v>
      </c>
      <c r="G66" s="57">
        <v>10</v>
      </c>
      <c r="H66" s="58"/>
      <c r="I66" s="37"/>
      <c r="J66" s="38"/>
      <c r="K66" s="39">
        <f t="shared" si="11"/>
        <v>0</v>
      </c>
      <c r="L66" s="40">
        <f t="shared" si="12"/>
        <v>0</v>
      </c>
      <c r="M66" s="40">
        <f t="shared" si="13"/>
        <v>0</v>
      </c>
      <c r="N66" s="54"/>
    </row>
    <row r="67" spans="1:14" ht="51.75" customHeight="1" x14ac:dyDescent="0.2">
      <c r="A67" s="72" t="s">
        <v>20</v>
      </c>
      <c r="B67" s="14" t="s">
        <v>50</v>
      </c>
      <c r="C67" s="14"/>
      <c r="D67" s="62"/>
      <c r="E67" s="62"/>
      <c r="F67" s="56" t="s">
        <v>21</v>
      </c>
      <c r="G67" s="57">
        <v>5</v>
      </c>
      <c r="H67" s="58"/>
      <c r="I67" s="37"/>
      <c r="J67" s="38"/>
      <c r="K67" s="39">
        <f t="shared" si="11"/>
        <v>0</v>
      </c>
      <c r="L67" s="40">
        <f t="shared" si="12"/>
        <v>0</v>
      </c>
      <c r="M67" s="40">
        <f t="shared" si="13"/>
        <v>0</v>
      </c>
      <c r="N67" s="54"/>
    </row>
    <row r="68" spans="1:14" ht="15" x14ac:dyDescent="0.2">
      <c r="I68" s="96" t="s">
        <v>5</v>
      </c>
      <c r="J68" s="96"/>
      <c r="K68" s="42">
        <f>SUM(K61:K67)</f>
        <v>0</v>
      </c>
      <c r="L68" s="43">
        <f t="shared" ref="L68" si="14">M68-K68</f>
        <v>0</v>
      </c>
      <c r="M68" s="43">
        <f t="shared" ref="M68" si="15">K68*1.08</f>
        <v>0</v>
      </c>
    </row>
    <row r="69" spans="1:14" ht="15" x14ac:dyDescent="0.2">
      <c r="I69" s="19"/>
      <c r="J69" s="19"/>
      <c r="K69" s="46"/>
      <c r="L69" s="47"/>
      <c r="M69" s="47"/>
    </row>
    <row r="70" spans="1:14" ht="15" x14ac:dyDescent="0.25">
      <c r="A70" s="85" t="s">
        <v>87</v>
      </c>
      <c r="B70" s="86"/>
      <c r="C70" s="86"/>
      <c r="D70" s="86"/>
      <c r="E70" s="86"/>
      <c r="F70" s="86"/>
      <c r="G70" s="86"/>
      <c r="H70" s="86"/>
      <c r="I70" s="86"/>
      <c r="J70" s="87"/>
      <c r="K70" s="86"/>
      <c r="L70" s="86"/>
      <c r="M70" s="86"/>
      <c r="N70" s="86"/>
    </row>
    <row r="71" spans="1:14" ht="75" x14ac:dyDescent="0.2">
      <c r="A71" s="10" t="s">
        <v>0</v>
      </c>
      <c r="B71" s="10" t="s">
        <v>11</v>
      </c>
      <c r="C71" s="10" t="s">
        <v>32</v>
      </c>
      <c r="D71" s="28" t="s">
        <v>13</v>
      </c>
      <c r="E71" s="29" t="s">
        <v>30</v>
      </c>
      <c r="F71" s="10" t="s">
        <v>6</v>
      </c>
      <c r="G71" s="30" t="s">
        <v>8</v>
      </c>
      <c r="H71" s="31" t="s">
        <v>9</v>
      </c>
      <c r="I71" s="31" t="s">
        <v>10</v>
      </c>
      <c r="J71" s="32" t="s">
        <v>1</v>
      </c>
      <c r="K71" s="33" t="s">
        <v>2</v>
      </c>
      <c r="L71" s="34" t="s">
        <v>3</v>
      </c>
      <c r="M71" s="79" t="s">
        <v>4</v>
      </c>
      <c r="N71" s="34" t="s">
        <v>43</v>
      </c>
    </row>
    <row r="72" spans="1:14" ht="142.5" x14ac:dyDescent="0.2">
      <c r="A72" s="72"/>
      <c r="B72" s="15" t="s">
        <v>88</v>
      </c>
      <c r="C72" s="15" t="s">
        <v>139</v>
      </c>
      <c r="D72" s="59"/>
      <c r="E72" s="64"/>
      <c r="F72" s="64"/>
      <c r="G72" s="60"/>
      <c r="H72" s="61"/>
      <c r="I72" s="37"/>
      <c r="J72" s="38"/>
      <c r="K72" s="39"/>
      <c r="L72" s="40"/>
      <c r="M72" s="40"/>
      <c r="N72" s="88"/>
    </row>
    <row r="73" spans="1:14" ht="15" x14ac:dyDescent="0.2">
      <c r="A73" s="72" t="s">
        <v>14</v>
      </c>
      <c r="B73" s="15" t="s">
        <v>89</v>
      </c>
      <c r="C73" s="15"/>
      <c r="D73" s="59"/>
      <c r="E73" s="64"/>
      <c r="F73" s="64" t="s">
        <v>7</v>
      </c>
      <c r="G73" s="60">
        <v>120</v>
      </c>
      <c r="H73" s="61"/>
      <c r="I73" s="37"/>
      <c r="J73" s="38"/>
      <c r="K73" s="39">
        <f t="shared" ref="K73:K74" si="16">H73*G73</f>
        <v>0</v>
      </c>
      <c r="L73" s="40">
        <f t="shared" ref="L73:L74" si="17">M73-K73</f>
        <v>0</v>
      </c>
      <c r="M73" s="40">
        <f t="shared" ref="M73:M74" si="18">G73*I73</f>
        <v>0</v>
      </c>
      <c r="N73" s="88"/>
    </row>
    <row r="74" spans="1:14" ht="15" x14ac:dyDescent="0.2">
      <c r="A74" s="72" t="s">
        <v>15</v>
      </c>
      <c r="B74" s="15" t="s">
        <v>90</v>
      </c>
      <c r="C74" s="15"/>
      <c r="D74" s="59"/>
      <c r="E74" s="64"/>
      <c r="F74" s="64" t="s">
        <v>7</v>
      </c>
      <c r="G74" s="60">
        <v>120</v>
      </c>
      <c r="H74" s="61"/>
      <c r="I74" s="37"/>
      <c r="J74" s="38"/>
      <c r="K74" s="39">
        <f t="shared" si="16"/>
        <v>0</v>
      </c>
      <c r="L74" s="40">
        <f t="shared" si="17"/>
        <v>0</v>
      </c>
      <c r="M74" s="40">
        <f t="shared" si="18"/>
        <v>0</v>
      </c>
      <c r="N74" s="89"/>
    </row>
    <row r="75" spans="1:14" ht="15" x14ac:dyDescent="0.2">
      <c r="A75" s="86"/>
      <c r="B75" s="86"/>
      <c r="C75" s="86"/>
      <c r="D75" s="86"/>
      <c r="E75" s="86"/>
      <c r="F75" s="86"/>
      <c r="G75" s="86"/>
      <c r="H75" s="86"/>
      <c r="I75" s="96" t="s">
        <v>5</v>
      </c>
      <c r="J75" s="96"/>
      <c r="K75" s="42">
        <f>SUM(K72:K74)</f>
        <v>0</v>
      </c>
      <c r="L75" s="43">
        <f>SUM(L72:L74)</f>
        <v>0</v>
      </c>
      <c r="M75" s="43">
        <f>SUM(M72:M74)</f>
        <v>0</v>
      </c>
      <c r="N75" s="86"/>
    </row>
    <row r="76" spans="1:14" ht="15" x14ac:dyDescent="0.2">
      <c r="A76" s="63"/>
      <c r="B76" s="63"/>
      <c r="C76" s="63"/>
      <c r="D76" s="63"/>
      <c r="E76" s="63"/>
      <c r="F76" s="63"/>
      <c r="G76" s="63"/>
      <c r="H76" s="63"/>
      <c r="I76" s="80"/>
      <c r="J76" s="80"/>
      <c r="K76" s="81"/>
      <c r="L76" s="82"/>
      <c r="M76" s="82"/>
      <c r="N76" s="63"/>
    </row>
    <row r="77" spans="1:14" ht="15" x14ac:dyDescent="0.25">
      <c r="A77" s="9" t="s">
        <v>91</v>
      </c>
    </row>
    <row r="78" spans="1:14" ht="75" x14ac:dyDescent="0.2">
      <c r="A78" s="10" t="s">
        <v>0</v>
      </c>
      <c r="B78" s="10" t="s">
        <v>11</v>
      </c>
      <c r="C78" s="10" t="s">
        <v>32</v>
      </c>
      <c r="D78" s="28" t="s">
        <v>13</v>
      </c>
      <c r="E78" s="29" t="s">
        <v>30</v>
      </c>
      <c r="F78" s="10" t="s">
        <v>6</v>
      </c>
      <c r="G78" s="30" t="s">
        <v>8</v>
      </c>
      <c r="H78" s="31" t="s">
        <v>9</v>
      </c>
      <c r="I78" s="31" t="s">
        <v>10</v>
      </c>
      <c r="J78" s="32" t="s">
        <v>1</v>
      </c>
      <c r="K78" s="33" t="s">
        <v>2</v>
      </c>
      <c r="L78" s="34" t="s">
        <v>3</v>
      </c>
      <c r="M78" s="79" t="s">
        <v>4</v>
      </c>
      <c r="N78" s="34" t="s">
        <v>43</v>
      </c>
    </row>
    <row r="79" spans="1:14" ht="114" x14ac:dyDescent="0.2">
      <c r="A79" s="72" t="s">
        <v>14</v>
      </c>
      <c r="B79" s="15" t="s">
        <v>157</v>
      </c>
      <c r="C79" s="15"/>
      <c r="D79" s="76"/>
      <c r="E79" s="73"/>
      <c r="F79" s="64" t="s">
        <v>21</v>
      </c>
      <c r="G79" s="60">
        <v>1800</v>
      </c>
      <c r="H79" s="61"/>
      <c r="I79" s="37"/>
      <c r="J79" s="38"/>
      <c r="K79" s="39">
        <f t="shared" ref="K79:K80" si="19">H79*G79</f>
        <v>0</v>
      </c>
      <c r="L79" s="40">
        <f t="shared" ref="L79:L80" si="20">M79-K79</f>
        <v>0</v>
      </c>
      <c r="M79" s="40">
        <f t="shared" ref="M79:M80" si="21">G79*I79</f>
        <v>0</v>
      </c>
      <c r="N79" s="41" t="s">
        <v>93</v>
      </c>
    </row>
    <row r="80" spans="1:14" ht="99.75" x14ac:dyDescent="0.2">
      <c r="A80" s="72" t="s">
        <v>15</v>
      </c>
      <c r="B80" s="15" t="s">
        <v>158</v>
      </c>
      <c r="C80" s="15" t="s">
        <v>159</v>
      </c>
      <c r="D80" s="59"/>
      <c r="E80" s="64"/>
      <c r="F80" s="64" t="s">
        <v>21</v>
      </c>
      <c r="G80" s="60">
        <v>14000</v>
      </c>
      <c r="H80" s="61"/>
      <c r="I80" s="37"/>
      <c r="J80" s="38"/>
      <c r="K80" s="39">
        <f t="shared" si="19"/>
        <v>0</v>
      </c>
      <c r="L80" s="40">
        <f t="shared" si="20"/>
        <v>0</v>
      </c>
      <c r="M80" s="40">
        <f t="shared" si="21"/>
        <v>0</v>
      </c>
      <c r="N80" s="41" t="s">
        <v>93</v>
      </c>
    </row>
    <row r="81" spans="1:14" ht="15" x14ac:dyDescent="0.2">
      <c r="I81" s="96" t="s">
        <v>5</v>
      </c>
      <c r="J81" s="96"/>
      <c r="K81" s="42">
        <f>SUM(K79:K80)</f>
        <v>0</v>
      </c>
      <c r="L81" s="43">
        <f>SUM(L79:L80)</f>
        <v>0</v>
      </c>
      <c r="M81" s="43">
        <f>SUM(M79:M80)</f>
        <v>0</v>
      </c>
    </row>
    <row r="82" spans="1:14" ht="15" x14ac:dyDescent="0.2">
      <c r="I82" s="19"/>
      <c r="J82" s="19"/>
      <c r="K82" s="46"/>
      <c r="L82" s="47"/>
      <c r="M82" s="47"/>
    </row>
    <row r="83" spans="1:14" ht="15" x14ac:dyDescent="0.25">
      <c r="A83" s="9" t="s">
        <v>92</v>
      </c>
    </row>
    <row r="84" spans="1:14" ht="75" x14ac:dyDescent="0.2">
      <c r="A84" s="10" t="s">
        <v>0</v>
      </c>
      <c r="B84" s="10" t="s">
        <v>11</v>
      </c>
      <c r="C84" s="10" t="s">
        <v>32</v>
      </c>
      <c r="D84" s="28" t="s">
        <v>13</v>
      </c>
      <c r="E84" s="29" t="s">
        <v>30</v>
      </c>
      <c r="F84" s="10" t="s">
        <v>6</v>
      </c>
      <c r="G84" s="30" t="s">
        <v>8</v>
      </c>
      <c r="H84" s="31" t="s">
        <v>9</v>
      </c>
      <c r="I84" s="31" t="s">
        <v>10</v>
      </c>
      <c r="J84" s="32" t="s">
        <v>1</v>
      </c>
      <c r="K84" s="33" t="s">
        <v>2</v>
      </c>
      <c r="L84" s="34" t="s">
        <v>3</v>
      </c>
      <c r="M84" s="79" t="s">
        <v>4</v>
      </c>
      <c r="N84" s="34" t="s">
        <v>43</v>
      </c>
    </row>
    <row r="85" spans="1:14" ht="114" x14ac:dyDescent="0.2">
      <c r="A85" s="72" t="s">
        <v>14</v>
      </c>
      <c r="B85" s="15" t="s">
        <v>164</v>
      </c>
      <c r="C85" s="15" t="s">
        <v>167</v>
      </c>
      <c r="D85" s="76"/>
      <c r="E85" s="73"/>
      <c r="F85" s="64" t="s">
        <v>21</v>
      </c>
      <c r="G85" s="60">
        <v>50</v>
      </c>
      <c r="H85" s="61"/>
      <c r="I85" s="37"/>
      <c r="J85" s="38"/>
      <c r="K85" s="39">
        <f t="shared" ref="K85" si="22">H85*G85</f>
        <v>0</v>
      </c>
      <c r="L85" s="40">
        <f t="shared" ref="L85" si="23">M85-K85</f>
        <v>0</v>
      </c>
      <c r="M85" s="40">
        <f t="shared" ref="M85" si="24">G85*I85</f>
        <v>0</v>
      </c>
      <c r="N85" s="41" t="s">
        <v>44</v>
      </c>
    </row>
    <row r="86" spans="1:14" ht="42.75" x14ac:dyDescent="0.2">
      <c r="A86" s="72" t="s">
        <v>15</v>
      </c>
      <c r="B86" s="15" t="s">
        <v>162</v>
      </c>
      <c r="C86" s="15"/>
      <c r="D86" s="76"/>
      <c r="E86" s="92"/>
      <c r="F86" s="64" t="s">
        <v>21</v>
      </c>
      <c r="G86" s="60">
        <v>2</v>
      </c>
      <c r="H86" s="61"/>
      <c r="I86" s="37"/>
      <c r="J86" s="38"/>
      <c r="K86" s="39">
        <f t="shared" ref="K86:K88" si="25">H86*G86</f>
        <v>0</v>
      </c>
      <c r="L86" s="40">
        <f t="shared" ref="L86:L88" si="26">M86-K86</f>
        <v>0</v>
      </c>
      <c r="M86" s="40">
        <f t="shared" ref="M86:M88" si="27">G86*I86</f>
        <v>0</v>
      </c>
      <c r="N86" s="41"/>
    </row>
    <row r="87" spans="1:14" ht="85.5" x14ac:dyDescent="0.2">
      <c r="A87" s="72" t="s">
        <v>16</v>
      </c>
      <c r="B87" s="15" t="s">
        <v>165</v>
      </c>
      <c r="C87" s="15" t="s">
        <v>167</v>
      </c>
      <c r="D87" s="76"/>
      <c r="E87" s="92"/>
      <c r="F87" s="64" t="s">
        <v>7</v>
      </c>
      <c r="G87" s="60">
        <v>30</v>
      </c>
      <c r="H87" s="61"/>
      <c r="I87" s="37"/>
      <c r="J87" s="38"/>
      <c r="K87" s="39">
        <f t="shared" si="25"/>
        <v>0</v>
      </c>
      <c r="L87" s="40">
        <f t="shared" si="26"/>
        <v>0</v>
      </c>
      <c r="M87" s="40">
        <f t="shared" si="27"/>
        <v>0</v>
      </c>
      <c r="N87" s="41"/>
    </row>
    <row r="88" spans="1:14" ht="85.5" x14ac:dyDescent="0.2">
      <c r="A88" s="72" t="s">
        <v>17</v>
      </c>
      <c r="B88" s="15" t="s">
        <v>166</v>
      </c>
      <c r="C88" s="15" t="s">
        <v>167</v>
      </c>
      <c r="D88" s="59"/>
      <c r="E88" s="64"/>
      <c r="F88" s="64" t="s">
        <v>21</v>
      </c>
      <c r="G88" s="60">
        <v>50</v>
      </c>
      <c r="H88" s="61"/>
      <c r="I88" s="37"/>
      <c r="J88" s="38"/>
      <c r="K88" s="39">
        <f t="shared" si="25"/>
        <v>0</v>
      </c>
      <c r="L88" s="40">
        <f t="shared" si="26"/>
        <v>0</v>
      </c>
      <c r="M88" s="40">
        <f t="shared" si="27"/>
        <v>0</v>
      </c>
      <c r="N88" s="54"/>
    </row>
    <row r="89" spans="1:14" ht="15" x14ac:dyDescent="0.2">
      <c r="I89" s="96" t="s">
        <v>5</v>
      </c>
      <c r="J89" s="96"/>
      <c r="K89" s="42">
        <f>SUM(K85:K88)</f>
        <v>0</v>
      </c>
      <c r="L89" s="43">
        <f>SUM(L85:L88)</f>
        <v>0</v>
      </c>
      <c r="M89" s="43">
        <f>SUM(M85:M88)</f>
        <v>0</v>
      </c>
    </row>
    <row r="90" spans="1:14" ht="15" x14ac:dyDescent="0.2">
      <c r="I90" s="19"/>
      <c r="J90" s="19"/>
      <c r="K90" s="46"/>
      <c r="L90" s="47"/>
      <c r="M90" s="47"/>
    </row>
    <row r="91" spans="1:14" ht="15" x14ac:dyDescent="0.25">
      <c r="A91" s="9" t="s">
        <v>94</v>
      </c>
    </row>
    <row r="92" spans="1:14" ht="75" x14ac:dyDescent="0.2">
      <c r="A92" s="10" t="s">
        <v>0</v>
      </c>
      <c r="B92" s="10" t="s">
        <v>11</v>
      </c>
      <c r="C92" s="10" t="s">
        <v>32</v>
      </c>
      <c r="D92" s="28" t="s">
        <v>13</v>
      </c>
      <c r="E92" s="29" t="s">
        <v>30</v>
      </c>
      <c r="F92" s="10" t="s">
        <v>6</v>
      </c>
      <c r="G92" s="30" t="s">
        <v>8</v>
      </c>
      <c r="H92" s="31" t="s">
        <v>9</v>
      </c>
      <c r="I92" s="31" t="s">
        <v>10</v>
      </c>
      <c r="J92" s="32" t="s">
        <v>1</v>
      </c>
      <c r="K92" s="33" t="s">
        <v>2</v>
      </c>
      <c r="L92" s="34" t="s">
        <v>3</v>
      </c>
      <c r="M92" s="79" t="s">
        <v>4</v>
      </c>
      <c r="N92" s="34" t="s">
        <v>43</v>
      </c>
    </row>
    <row r="93" spans="1:14" ht="42.75" x14ac:dyDescent="0.2">
      <c r="A93" s="72">
        <v>1</v>
      </c>
      <c r="B93" s="4" t="s">
        <v>136</v>
      </c>
      <c r="C93" s="4" t="s">
        <v>137</v>
      </c>
      <c r="D93" s="76"/>
      <c r="E93" s="76"/>
      <c r="F93" s="59" t="s">
        <v>21</v>
      </c>
      <c r="G93" s="60">
        <v>100</v>
      </c>
      <c r="H93" s="61"/>
      <c r="I93" s="37"/>
      <c r="J93" s="38"/>
      <c r="K93" s="39">
        <f>H93*G93</f>
        <v>0</v>
      </c>
      <c r="L93" s="40">
        <f>M93-K93</f>
        <v>0</v>
      </c>
      <c r="M93" s="40">
        <f>G93*I93</f>
        <v>0</v>
      </c>
      <c r="N93" s="41" t="s">
        <v>44</v>
      </c>
    </row>
    <row r="94" spans="1:14" ht="15" x14ac:dyDescent="0.2">
      <c r="I94" s="96" t="s">
        <v>5</v>
      </c>
      <c r="J94" s="96"/>
      <c r="K94" s="42">
        <f>SUM(K93:K93)</f>
        <v>0</v>
      </c>
      <c r="L94" s="43">
        <f t="shared" ref="L94" si="28">M94-K94</f>
        <v>0</v>
      </c>
      <c r="M94" s="43">
        <f t="shared" ref="M94" si="29">K94*1.08</f>
        <v>0</v>
      </c>
    </row>
    <row r="95" spans="1:14" ht="15" x14ac:dyDescent="0.2">
      <c r="I95" s="19"/>
      <c r="J95" s="19"/>
      <c r="K95" s="46"/>
      <c r="L95" s="47"/>
      <c r="M95" s="47"/>
    </row>
    <row r="96" spans="1:14" ht="15" x14ac:dyDescent="0.2">
      <c r="I96" s="19"/>
      <c r="J96" s="19"/>
      <c r="K96" s="46"/>
      <c r="L96" s="47"/>
      <c r="M96" s="47"/>
    </row>
    <row r="97" spans="1:18" ht="15" x14ac:dyDescent="0.25">
      <c r="A97" s="9" t="s">
        <v>95</v>
      </c>
    </row>
    <row r="98" spans="1:18" ht="75" x14ac:dyDescent="0.2">
      <c r="A98" s="10" t="s">
        <v>0</v>
      </c>
      <c r="B98" s="10" t="s">
        <v>11</v>
      </c>
      <c r="C98" s="10" t="s">
        <v>32</v>
      </c>
      <c r="D98" s="28" t="s">
        <v>13</v>
      </c>
      <c r="E98" s="29" t="s">
        <v>30</v>
      </c>
      <c r="F98" s="10" t="s">
        <v>6</v>
      </c>
      <c r="G98" s="30" t="s">
        <v>8</v>
      </c>
      <c r="H98" s="31" t="s">
        <v>9</v>
      </c>
      <c r="I98" s="31" t="s">
        <v>10</v>
      </c>
      <c r="J98" s="32" t="s">
        <v>1</v>
      </c>
      <c r="K98" s="33" t="s">
        <v>2</v>
      </c>
      <c r="L98" s="34" t="s">
        <v>3</v>
      </c>
      <c r="M98" s="79" t="s">
        <v>4</v>
      </c>
      <c r="N98" s="34" t="s">
        <v>43</v>
      </c>
      <c r="Q98" s="3"/>
    </row>
    <row r="99" spans="1:18" ht="42.75" x14ac:dyDescent="0.2">
      <c r="A99" s="72">
        <v>1</v>
      </c>
      <c r="B99" s="4" t="s">
        <v>149</v>
      </c>
      <c r="C99" s="4" t="s">
        <v>138</v>
      </c>
      <c r="D99" s="76"/>
      <c r="E99" s="76"/>
      <c r="F99" s="59" t="s">
        <v>21</v>
      </c>
      <c r="G99" s="60">
        <v>1000</v>
      </c>
      <c r="H99" s="61"/>
      <c r="I99" s="37"/>
      <c r="J99" s="38"/>
      <c r="K99" s="39">
        <f>H99*G99</f>
        <v>0</v>
      </c>
      <c r="L99" s="40">
        <f>M99-K99</f>
        <v>0</v>
      </c>
      <c r="M99" s="40">
        <f>G99*I99</f>
        <v>0</v>
      </c>
      <c r="N99" s="41" t="s">
        <v>44</v>
      </c>
    </row>
    <row r="100" spans="1:18" ht="15" x14ac:dyDescent="0.2">
      <c r="I100" s="96" t="s">
        <v>5</v>
      </c>
      <c r="J100" s="96"/>
      <c r="K100" s="42">
        <f>SUM(K99:K99)</f>
        <v>0</v>
      </c>
      <c r="L100" s="43">
        <f t="shared" ref="L100" si="30">M100-K100</f>
        <v>0</v>
      </c>
      <c r="M100" s="43">
        <f t="shared" ref="M100" si="31">K100*1.08</f>
        <v>0</v>
      </c>
    </row>
    <row r="101" spans="1:18" ht="15" x14ac:dyDescent="0.2">
      <c r="I101" s="19"/>
      <c r="J101" s="19"/>
      <c r="K101" s="46"/>
      <c r="L101" s="47"/>
      <c r="M101" s="47"/>
    </row>
    <row r="102" spans="1:18" ht="15" x14ac:dyDescent="0.25">
      <c r="A102" s="9" t="s">
        <v>49</v>
      </c>
    </row>
    <row r="103" spans="1:18" ht="75" x14ac:dyDescent="0.2">
      <c r="A103" s="10" t="s">
        <v>0</v>
      </c>
      <c r="B103" s="10" t="s">
        <v>11</v>
      </c>
      <c r="C103" s="10" t="s">
        <v>32</v>
      </c>
      <c r="D103" s="28" t="s">
        <v>13</v>
      </c>
      <c r="E103" s="29" t="s">
        <v>30</v>
      </c>
      <c r="F103" s="10" t="s">
        <v>6</v>
      </c>
      <c r="G103" s="30" t="s">
        <v>8</v>
      </c>
      <c r="H103" s="31" t="s">
        <v>9</v>
      </c>
      <c r="I103" s="31" t="s">
        <v>10</v>
      </c>
      <c r="J103" s="32" t="s">
        <v>1</v>
      </c>
      <c r="K103" s="33" t="s">
        <v>2</v>
      </c>
      <c r="L103" s="34" t="s">
        <v>3</v>
      </c>
      <c r="M103" s="10" t="s">
        <v>4</v>
      </c>
      <c r="N103" s="34" t="s">
        <v>43</v>
      </c>
    </row>
    <row r="104" spans="1:18" ht="142.5" x14ac:dyDescent="0.2">
      <c r="A104" s="72" t="s">
        <v>14</v>
      </c>
      <c r="B104" s="15" t="s">
        <v>134</v>
      </c>
      <c r="C104" s="15" t="s">
        <v>135</v>
      </c>
      <c r="D104" s="76"/>
      <c r="E104" s="76"/>
      <c r="F104" s="64" t="s">
        <v>21</v>
      </c>
      <c r="G104" s="60">
        <v>3000</v>
      </c>
      <c r="H104" s="61"/>
      <c r="I104" s="37"/>
      <c r="J104" s="38"/>
      <c r="K104" s="39">
        <f t="shared" ref="K104" si="32">H104*G104</f>
        <v>0</v>
      </c>
      <c r="L104" s="40">
        <f t="shared" ref="L104" si="33">M104-K104</f>
        <v>0</v>
      </c>
      <c r="M104" s="40">
        <f t="shared" ref="M104" si="34">G104*I104</f>
        <v>0</v>
      </c>
      <c r="N104" s="41" t="s">
        <v>44</v>
      </c>
    </row>
    <row r="105" spans="1:18" ht="15" x14ac:dyDescent="0.2">
      <c r="I105" s="96" t="s">
        <v>5</v>
      </c>
      <c r="J105" s="96"/>
      <c r="K105" s="42">
        <f>SUM(K104:K104)</f>
        <v>0</v>
      </c>
      <c r="L105" s="43">
        <f>SUM(L104:L104)</f>
        <v>0</v>
      </c>
      <c r="M105" s="43">
        <f>SUM(M104:M104)</f>
        <v>0</v>
      </c>
    </row>
    <row r="106" spans="1:18" ht="15" x14ac:dyDescent="0.2">
      <c r="I106" s="19"/>
      <c r="J106" s="19"/>
      <c r="K106" s="46"/>
      <c r="L106" s="47"/>
      <c r="M106" s="47"/>
    </row>
    <row r="107" spans="1:18" ht="15" x14ac:dyDescent="0.25">
      <c r="A107" s="9" t="s">
        <v>112</v>
      </c>
    </row>
    <row r="108" spans="1:18" ht="75" x14ac:dyDescent="0.2">
      <c r="A108" s="10" t="s">
        <v>0</v>
      </c>
      <c r="B108" s="10" t="s">
        <v>11</v>
      </c>
      <c r="C108" s="10" t="s">
        <v>32</v>
      </c>
      <c r="D108" s="28" t="s">
        <v>13</v>
      </c>
      <c r="E108" s="29" t="s">
        <v>30</v>
      </c>
      <c r="F108" s="10" t="s">
        <v>6</v>
      </c>
      <c r="G108" s="30" t="s">
        <v>8</v>
      </c>
      <c r="H108" s="31" t="s">
        <v>9</v>
      </c>
      <c r="I108" s="31" t="s">
        <v>10</v>
      </c>
      <c r="J108" s="32" t="s">
        <v>1</v>
      </c>
      <c r="K108" s="33" t="s">
        <v>2</v>
      </c>
      <c r="L108" s="34" t="s">
        <v>3</v>
      </c>
      <c r="M108" s="79" t="s">
        <v>4</v>
      </c>
      <c r="N108" s="34" t="s">
        <v>43</v>
      </c>
    </row>
    <row r="109" spans="1:18" ht="28.5" x14ac:dyDescent="0.2">
      <c r="A109" s="72" t="s">
        <v>14</v>
      </c>
      <c r="B109" s="15" t="s">
        <v>100</v>
      </c>
      <c r="C109" s="15"/>
      <c r="D109" s="76"/>
      <c r="E109" s="76"/>
      <c r="F109" s="64" t="s">
        <v>21</v>
      </c>
      <c r="G109" s="60">
        <v>10</v>
      </c>
      <c r="H109" s="61"/>
      <c r="I109" s="37"/>
      <c r="J109" s="38"/>
      <c r="K109" s="39">
        <f t="shared" ref="K109" si="35">H109*G109</f>
        <v>0</v>
      </c>
      <c r="L109" s="40">
        <f t="shared" ref="L109" si="36">M109-K109</f>
        <v>0</v>
      </c>
      <c r="M109" s="40">
        <f t="shared" ref="M109" si="37">G109*I109</f>
        <v>0</v>
      </c>
      <c r="N109" s="93" t="s">
        <v>126</v>
      </c>
    </row>
    <row r="110" spans="1:18" ht="28.5" x14ac:dyDescent="0.2">
      <c r="A110" s="72" t="s">
        <v>15</v>
      </c>
      <c r="B110" s="15" t="s">
        <v>101</v>
      </c>
      <c r="C110" s="15"/>
      <c r="D110" s="59"/>
      <c r="E110" s="64"/>
      <c r="F110" s="64" t="s">
        <v>21</v>
      </c>
      <c r="G110" s="60">
        <v>10</v>
      </c>
      <c r="H110" s="61"/>
      <c r="I110" s="37"/>
      <c r="J110" s="38"/>
      <c r="K110" s="39">
        <f t="shared" ref="K110:K121" si="38">H110*G110</f>
        <v>0</v>
      </c>
      <c r="L110" s="40">
        <f t="shared" ref="L110:L121" si="39">M110-K110</f>
        <v>0</v>
      </c>
      <c r="M110" s="40">
        <f t="shared" ref="M110:M121" si="40">G110*I110</f>
        <v>0</v>
      </c>
      <c r="N110" s="94"/>
      <c r="R110" s="83"/>
    </row>
    <row r="111" spans="1:18" ht="28.5" x14ac:dyDescent="0.2">
      <c r="A111" s="72" t="s">
        <v>16</v>
      </c>
      <c r="B111" s="15" t="s">
        <v>102</v>
      </c>
      <c r="C111" s="15"/>
      <c r="D111" s="59"/>
      <c r="E111" s="64"/>
      <c r="F111" s="64" t="s">
        <v>21</v>
      </c>
      <c r="G111" s="60">
        <v>20</v>
      </c>
      <c r="H111" s="61"/>
      <c r="I111" s="37"/>
      <c r="J111" s="38"/>
      <c r="K111" s="39">
        <f t="shared" si="38"/>
        <v>0</v>
      </c>
      <c r="L111" s="40">
        <f t="shared" si="39"/>
        <v>0</v>
      </c>
      <c r="M111" s="40">
        <f t="shared" si="40"/>
        <v>0</v>
      </c>
      <c r="N111" s="94"/>
    </row>
    <row r="112" spans="1:18" ht="15" x14ac:dyDescent="0.2">
      <c r="A112" s="72" t="s">
        <v>17</v>
      </c>
      <c r="B112" s="15" t="s">
        <v>103</v>
      </c>
      <c r="C112" s="15"/>
      <c r="D112" s="59"/>
      <c r="E112" s="64"/>
      <c r="F112" s="64" t="s">
        <v>21</v>
      </c>
      <c r="G112" s="60">
        <v>5</v>
      </c>
      <c r="H112" s="61"/>
      <c r="I112" s="37"/>
      <c r="J112" s="38"/>
      <c r="K112" s="39">
        <f t="shared" si="38"/>
        <v>0</v>
      </c>
      <c r="L112" s="40">
        <f t="shared" si="39"/>
        <v>0</v>
      </c>
      <c r="M112" s="40">
        <f t="shared" si="40"/>
        <v>0</v>
      </c>
      <c r="N112" s="94"/>
    </row>
    <row r="113" spans="1:14" ht="28.5" x14ac:dyDescent="0.2">
      <c r="A113" s="72" t="s">
        <v>18</v>
      </c>
      <c r="B113" s="15" t="s">
        <v>104</v>
      </c>
      <c r="C113" s="15"/>
      <c r="D113" s="59"/>
      <c r="E113" s="64"/>
      <c r="F113" s="64" t="s">
        <v>21</v>
      </c>
      <c r="G113" s="60">
        <v>300</v>
      </c>
      <c r="H113" s="61"/>
      <c r="I113" s="37"/>
      <c r="J113" s="38"/>
      <c r="K113" s="39">
        <f t="shared" si="38"/>
        <v>0</v>
      </c>
      <c r="L113" s="40">
        <f t="shared" si="39"/>
        <v>0</v>
      </c>
      <c r="M113" s="40">
        <f t="shared" si="40"/>
        <v>0</v>
      </c>
      <c r="N113" s="94"/>
    </row>
    <row r="114" spans="1:14" ht="28.5" x14ac:dyDescent="0.2">
      <c r="A114" s="72" t="s">
        <v>19</v>
      </c>
      <c r="B114" s="15" t="s">
        <v>105</v>
      </c>
      <c r="C114" s="15"/>
      <c r="D114" s="59"/>
      <c r="E114" s="64"/>
      <c r="F114" s="64" t="s">
        <v>21</v>
      </c>
      <c r="G114" s="60">
        <v>2</v>
      </c>
      <c r="H114" s="61"/>
      <c r="I114" s="37"/>
      <c r="J114" s="38"/>
      <c r="K114" s="39">
        <f t="shared" si="38"/>
        <v>0</v>
      </c>
      <c r="L114" s="40">
        <f t="shared" si="39"/>
        <v>0</v>
      </c>
      <c r="M114" s="40">
        <f t="shared" si="40"/>
        <v>0</v>
      </c>
      <c r="N114" s="94"/>
    </row>
    <row r="115" spans="1:14" ht="28.5" x14ac:dyDescent="0.2">
      <c r="A115" s="72" t="s">
        <v>20</v>
      </c>
      <c r="B115" s="15" t="s">
        <v>106</v>
      </c>
      <c r="C115" s="15"/>
      <c r="D115" s="59"/>
      <c r="E115" s="64"/>
      <c r="F115" s="64" t="s">
        <v>21</v>
      </c>
      <c r="G115" s="60">
        <v>3</v>
      </c>
      <c r="H115" s="61"/>
      <c r="I115" s="37"/>
      <c r="J115" s="38"/>
      <c r="K115" s="39">
        <f t="shared" si="38"/>
        <v>0</v>
      </c>
      <c r="L115" s="40">
        <f t="shared" si="39"/>
        <v>0</v>
      </c>
      <c r="M115" s="40">
        <f t="shared" si="40"/>
        <v>0</v>
      </c>
      <c r="N115" s="94"/>
    </row>
    <row r="116" spans="1:14" ht="28.5" x14ac:dyDescent="0.2">
      <c r="A116" s="72" t="s">
        <v>96</v>
      </c>
      <c r="B116" s="15" t="s">
        <v>107</v>
      </c>
      <c r="C116" s="15"/>
      <c r="D116" s="59"/>
      <c r="E116" s="64"/>
      <c r="F116" s="64" t="s">
        <v>21</v>
      </c>
      <c r="G116" s="60">
        <v>80</v>
      </c>
      <c r="H116" s="61"/>
      <c r="I116" s="37"/>
      <c r="J116" s="38"/>
      <c r="K116" s="39">
        <f t="shared" si="38"/>
        <v>0</v>
      </c>
      <c r="L116" s="40">
        <f t="shared" si="39"/>
        <v>0</v>
      </c>
      <c r="M116" s="40">
        <f t="shared" si="40"/>
        <v>0</v>
      </c>
      <c r="N116" s="94"/>
    </row>
    <row r="117" spans="1:14" ht="28.5" x14ac:dyDescent="0.2">
      <c r="A117" s="72" t="s">
        <v>97</v>
      </c>
      <c r="B117" s="15" t="s">
        <v>108</v>
      </c>
      <c r="C117" s="15"/>
      <c r="D117" s="59"/>
      <c r="E117" s="64"/>
      <c r="F117" s="64" t="s">
        <v>21</v>
      </c>
      <c r="G117" s="60">
        <v>80</v>
      </c>
      <c r="H117" s="61"/>
      <c r="I117" s="37"/>
      <c r="J117" s="38"/>
      <c r="K117" s="39">
        <f t="shared" si="38"/>
        <v>0</v>
      </c>
      <c r="L117" s="40">
        <f t="shared" si="39"/>
        <v>0</v>
      </c>
      <c r="M117" s="40">
        <f t="shared" si="40"/>
        <v>0</v>
      </c>
      <c r="N117" s="94"/>
    </row>
    <row r="118" spans="1:14" ht="15" x14ac:dyDescent="0.2">
      <c r="A118" s="72" t="s">
        <v>98</v>
      </c>
      <c r="B118" s="15" t="s">
        <v>109</v>
      </c>
      <c r="C118" s="15"/>
      <c r="D118" s="59"/>
      <c r="E118" s="64"/>
      <c r="F118" s="64" t="s">
        <v>21</v>
      </c>
      <c r="G118" s="60">
        <v>2</v>
      </c>
      <c r="H118" s="61"/>
      <c r="I118" s="37"/>
      <c r="J118" s="38"/>
      <c r="K118" s="39">
        <f t="shared" si="38"/>
        <v>0</v>
      </c>
      <c r="L118" s="40">
        <f t="shared" si="39"/>
        <v>0</v>
      </c>
      <c r="M118" s="40">
        <f t="shared" si="40"/>
        <v>0</v>
      </c>
      <c r="N118" s="94"/>
    </row>
    <row r="119" spans="1:14" ht="42.75" x14ac:dyDescent="0.2">
      <c r="A119" s="72" t="s">
        <v>99</v>
      </c>
      <c r="B119" s="15" t="s">
        <v>132</v>
      </c>
      <c r="C119" s="15"/>
      <c r="D119" s="59"/>
      <c r="E119" s="64"/>
      <c r="F119" s="64" t="s">
        <v>7</v>
      </c>
      <c r="G119" s="60">
        <v>40</v>
      </c>
      <c r="H119" s="61"/>
      <c r="I119" s="37"/>
      <c r="J119" s="38"/>
      <c r="K119" s="39">
        <f t="shared" ref="K119" si="41">H119*G119</f>
        <v>0</v>
      </c>
      <c r="L119" s="40">
        <f t="shared" ref="L119" si="42">M119-K119</f>
        <v>0</v>
      </c>
      <c r="M119" s="40">
        <f t="shared" ref="M119" si="43">G119*I119</f>
        <v>0</v>
      </c>
      <c r="N119" s="94"/>
    </row>
    <row r="120" spans="1:14" ht="15" x14ac:dyDescent="0.2">
      <c r="A120" s="72" t="s">
        <v>128</v>
      </c>
      <c r="B120" s="15" t="s">
        <v>130</v>
      </c>
      <c r="C120" s="15"/>
      <c r="D120" s="59"/>
      <c r="E120" s="64"/>
      <c r="F120" s="64" t="s">
        <v>7</v>
      </c>
      <c r="G120" s="60">
        <v>20</v>
      </c>
      <c r="H120" s="61"/>
      <c r="I120" s="37"/>
      <c r="J120" s="38"/>
      <c r="K120" s="39">
        <f t="shared" ref="K120" si="44">H120*G120</f>
        <v>0</v>
      </c>
      <c r="L120" s="40">
        <f t="shared" ref="L120" si="45">M120-K120</f>
        <v>0</v>
      </c>
      <c r="M120" s="40">
        <f t="shared" ref="M120" si="46">G120*I120</f>
        <v>0</v>
      </c>
      <c r="N120" s="94"/>
    </row>
    <row r="121" spans="1:14" ht="42.75" x14ac:dyDescent="0.2">
      <c r="A121" s="72" t="s">
        <v>129</v>
      </c>
      <c r="B121" s="15" t="s">
        <v>110</v>
      </c>
      <c r="C121" s="15" t="s">
        <v>111</v>
      </c>
      <c r="D121" s="59"/>
      <c r="E121" s="64"/>
      <c r="F121" s="64" t="s">
        <v>127</v>
      </c>
      <c r="G121" s="60">
        <v>20</v>
      </c>
      <c r="H121" s="61"/>
      <c r="I121" s="37"/>
      <c r="J121" s="38"/>
      <c r="K121" s="39">
        <f t="shared" si="38"/>
        <v>0</v>
      </c>
      <c r="L121" s="40">
        <f t="shared" si="39"/>
        <v>0</v>
      </c>
      <c r="M121" s="40">
        <f t="shared" si="40"/>
        <v>0</v>
      </c>
      <c r="N121" s="95"/>
    </row>
    <row r="122" spans="1:14" ht="15" x14ac:dyDescent="0.2">
      <c r="I122" s="96" t="s">
        <v>5</v>
      </c>
      <c r="J122" s="96"/>
      <c r="K122" s="42">
        <f>SUM(K109:K121)</f>
        <v>0</v>
      </c>
      <c r="L122" s="43">
        <f>SUM(L109:L121)</f>
        <v>0</v>
      </c>
      <c r="M122" s="43">
        <f>SUM(M109:M121)</f>
        <v>0</v>
      </c>
    </row>
    <row r="123" spans="1:14" ht="15" x14ac:dyDescent="0.2">
      <c r="I123" s="19"/>
      <c r="J123" s="19"/>
      <c r="K123" s="46"/>
      <c r="L123" s="47"/>
      <c r="M123" s="47"/>
    </row>
    <row r="124" spans="1:14" ht="15" x14ac:dyDescent="0.25">
      <c r="A124" s="9" t="s">
        <v>113</v>
      </c>
    </row>
    <row r="125" spans="1:14" ht="75" x14ac:dyDescent="0.2">
      <c r="A125" s="10" t="s">
        <v>0</v>
      </c>
      <c r="B125" s="10" t="s">
        <v>11</v>
      </c>
      <c r="C125" s="10" t="s">
        <v>32</v>
      </c>
      <c r="D125" s="28" t="s">
        <v>13</v>
      </c>
      <c r="E125" s="29" t="s">
        <v>30</v>
      </c>
      <c r="F125" s="10" t="s">
        <v>6</v>
      </c>
      <c r="G125" s="30" t="s">
        <v>8</v>
      </c>
      <c r="H125" s="31" t="s">
        <v>9</v>
      </c>
      <c r="I125" s="31" t="s">
        <v>10</v>
      </c>
      <c r="J125" s="32" t="s">
        <v>1</v>
      </c>
      <c r="K125" s="33" t="s">
        <v>2</v>
      </c>
      <c r="L125" s="34" t="s">
        <v>3</v>
      </c>
      <c r="M125" s="79" t="s">
        <v>4</v>
      </c>
      <c r="N125" s="34" t="s">
        <v>43</v>
      </c>
    </row>
    <row r="126" spans="1:14" ht="85.5" x14ac:dyDescent="0.2">
      <c r="A126" s="72" t="s">
        <v>14</v>
      </c>
      <c r="B126" s="4" t="s">
        <v>114</v>
      </c>
      <c r="C126" s="4" t="s">
        <v>115</v>
      </c>
      <c r="D126" s="76"/>
      <c r="E126" s="76"/>
      <c r="F126" s="59" t="s">
        <v>21</v>
      </c>
      <c r="G126" s="60">
        <v>500</v>
      </c>
      <c r="H126" s="61"/>
      <c r="I126" s="37"/>
      <c r="J126" s="38"/>
      <c r="K126" s="39">
        <f>H126*G126</f>
        <v>0</v>
      </c>
      <c r="L126" s="40">
        <f>M126-K126</f>
        <v>0</v>
      </c>
      <c r="M126" s="40">
        <f>G126*I126</f>
        <v>0</v>
      </c>
      <c r="N126" s="41" t="s">
        <v>44</v>
      </c>
    </row>
    <row r="127" spans="1:14" ht="15" x14ac:dyDescent="0.2">
      <c r="I127" s="96" t="s">
        <v>5</v>
      </c>
      <c r="J127" s="96"/>
      <c r="K127" s="42">
        <f>SUM(K126:K126)</f>
        <v>0</v>
      </c>
      <c r="L127" s="43">
        <f t="shared" ref="L127" si="47">M127-K127</f>
        <v>0</v>
      </c>
      <c r="M127" s="43">
        <f t="shared" ref="M127" si="48">K127*1.08</f>
        <v>0</v>
      </c>
    </row>
    <row r="128" spans="1:14" ht="15" x14ac:dyDescent="0.2">
      <c r="I128" s="19"/>
      <c r="J128" s="19"/>
      <c r="K128" s="46"/>
      <c r="L128" s="47"/>
      <c r="M128" s="47"/>
    </row>
    <row r="129" spans="1:14" ht="15" x14ac:dyDescent="0.2">
      <c r="I129" s="19"/>
      <c r="J129" s="19"/>
      <c r="K129" s="46"/>
      <c r="L129" s="47"/>
      <c r="M129" s="47"/>
    </row>
    <row r="130" spans="1:14" ht="15" x14ac:dyDescent="0.25">
      <c r="A130" s="9" t="s">
        <v>27</v>
      </c>
    </row>
    <row r="131" spans="1:14" ht="75" x14ac:dyDescent="0.2">
      <c r="A131" s="10" t="s">
        <v>0</v>
      </c>
      <c r="B131" s="10" t="s">
        <v>11</v>
      </c>
      <c r="C131" s="10" t="s">
        <v>32</v>
      </c>
      <c r="D131" s="28" t="s">
        <v>13</v>
      </c>
      <c r="E131" s="29" t="s">
        <v>30</v>
      </c>
      <c r="F131" s="10" t="s">
        <v>6</v>
      </c>
      <c r="G131" s="30" t="s">
        <v>8</v>
      </c>
      <c r="H131" s="31" t="s">
        <v>9</v>
      </c>
      <c r="I131" s="31" t="s">
        <v>10</v>
      </c>
      <c r="J131" s="32" t="s">
        <v>1</v>
      </c>
      <c r="K131" s="33" t="s">
        <v>2</v>
      </c>
      <c r="L131" s="34" t="s">
        <v>3</v>
      </c>
      <c r="M131" s="79" t="s">
        <v>4</v>
      </c>
      <c r="N131" s="34" t="s">
        <v>43</v>
      </c>
    </row>
    <row r="132" spans="1:14" ht="128.25" x14ac:dyDescent="0.2">
      <c r="A132" s="72" t="s">
        <v>14</v>
      </c>
      <c r="B132" s="4" t="s">
        <v>133</v>
      </c>
      <c r="C132" s="4" t="s">
        <v>131</v>
      </c>
      <c r="D132" s="76"/>
      <c r="E132" s="76"/>
      <c r="F132" s="59" t="s">
        <v>21</v>
      </c>
      <c r="G132" s="60">
        <v>40</v>
      </c>
      <c r="H132" s="61"/>
      <c r="I132" s="37"/>
      <c r="J132" s="38"/>
      <c r="K132" s="39">
        <f>H132*G132</f>
        <v>0</v>
      </c>
      <c r="L132" s="40">
        <f>M132-K132</f>
        <v>0</v>
      </c>
      <c r="M132" s="40">
        <f>G132*I132</f>
        <v>0</v>
      </c>
      <c r="N132" s="84" t="s">
        <v>126</v>
      </c>
    </row>
    <row r="133" spans="1:14" ht="15" x14ac:dyDescent="0.2">
      <c r="I133" s="96" t="s">
        <v>5</v>
      </c>
      <c r="J133" s="96"/>
      <c r="K133" s="42">
        <f>SUM(K132:K132)</f>
        <v>0</v>
      </c>
      <c r="L133" s="43">
        <f t="shared" ref="L133" si="49">M133-K133</f>
        <v>0</v>
      </c>
      <c r="M133" s="43">
        <f t="shared" ref="M133" si="50">K133*1.08</f>
        <v>0</v>
      </c>
    </row>
    <row r="134" spans="1:14" ht="15" x14ac:dyDescent="0.2">
      <c r="I134" s="19"/>
      <c r="J134" s="19"/>
      <c r="K134" s="46"/>
      <c r="L134" s="47"/>
      <c r="M134" s="47"/>
    </row>
    <row r="135" spans="1:14" ht="15" x14ac:dyDescent="0.25">
      <c r="A135" s="9" t="s">
        <v>28</v>
      </c>
    </row>
    <row r="136" spans="1:14" ht="75" x14ac:dyDescent="0.2">
      <c r="A136" s="10" t="s">
        <v>0</v>
      </c>
      <c r="B136" s="10" t="s">
        <v>11</v>
      </c>
      <c r="C136" s="10" t="s">
        <v>32</v>
      </c>
      <c r="D136" s="28" t="s">
        <v>13</v>
      </c>
      <c r="E136" s="29" t="s">
        <v>30</v>
      </c>
      <c r="F136" s="10" t="s">
        <v>6</v>
      </c>
      <c r="G136" s="30" t="s">
        <v>8</v>
      </c>
      <c r="H136" s="31" t="s">
        <v>9</v>
      </c>
      <c r="I136" s="31" t="s">
        <v>10</v>
      </c>
      <c r="J136" s="32" t="s">
        <v>1</v>
      </c>
      <c r="K136" s="33" t="s">
        <v>2</v>
      </c>
      <c r="L136" s="34" t="s">
        <v>3</v>
      </c>
      <c r="M136" s="79" t="s">
        <v>4</v>
      </c>
      <c r="N136" s="34" t="s">
        <v>43</v>
      </c>
    </row>
    <row r="137" spans="1:14" ht="57" x14ac:dyDescent="0.2">
      <c r="A137" s="72" t="s">
        <v>14</v>
      </c>
      <c r="B137" s="4" t="s">
        <v>117</v>
      </c>
      <c r="C137" s="4" t="s">
        <v>118</v>
      </c>
      <c r="D137" s="76"/>
      <c r="E137" s="76"/>
      <c r="F137" s="59" t="s">
        <v>21</v>
      </c>
      <c r="G137" s="60">
        <v>5</v>
      </c>
      <c r="H137" s="61"/>
      <c r="I137" s="37"/>
      <c r="J137" s="38"/>
      <c r="K137" s="39">
        <f>H137*G137</f>
        <v>0</v>
      </c>
      <c r="L137" s="40">
        <f>M137-K137</f>
        <v>0</v>
      </c>
      <c r="M137" s="40">
        <f>G137*I137</f>
        <v>0</v>
      </c>
      <c r="N137" s="84" t="s">
        <v>126</v>
      </c>
    </row>
    <row r="138" spans="1:14" ht="15" x14ac:dyDescent="0.2">
      <c r="I138" s="96" t="s">
        <v>5</v>
      </c>
      <c r="J138" s="96"/>
      <c r="K138" s="42">
        <f>SUM(K137:K137)</f>
        <v>0</v>
      </c>
      <c r="L138" s="43">
        <f t="shared" ref="L138" si="51">M138-K138</f>
        <v>0</v>
      </c>
      <c r="M138" s="43">
        <f t="shared" ref="M138" si="52">K138*1.08</f>
        <v>0</v>
      </c>
    </row>
    <row r="139" spans="1:14" ht="15" x14ac:dyDescent="0.2">
      <c r="I139" s="19"/>
      <c r="J139" s="19"/>
      <c r="K139" s="46"/>
      <c r="L139" s="47"/>
      <c r="M139" s="47"/>
    </row>
    <row r="140" spans="1:14" ht="15" x14ac:dyDescent="0.25">
      <c r="A140" s="9" t="s">
        <v>116</v>
      </c>
    </row>
    <row r="141" spans="1:14" ht="75" x14ac:dyDescent="0.2">
      <c r="A141" s="10" t="s">
        <v>0</v>
      </c>
      <c r="B141" s="10" t="s">
        <v>11</v>
      </c>
      <c r="C141" s="10" t="s">
        <v>32</v>
      </c>
      <c r="D141" s="28" t="s">
        <v>13</v>
      </c>
      <c r="E141" s="29" t="s">
        <v>30</v>
      </c>
      <c r="F141" s="10" t="s">
        <v>6</v>
      </c>
      <c r="G141" s="30" t="s">
        <v>8</v>
      </c>
      <c r="H141" s="31" t="s">
        <v>9</v>
      </c>
      <c r="I141" s="31" t="s">
        <v>10</v>
      </c>
      <c r="J141" s="32" t="s">
        <v>1</v>
      </c>
      <c r="K141" s="33" t="s">
        <v>2</v>
      </c>
      <c r="L141" s="34" t="s">
        <v>3</v>
      </c>
      <c r="M141" s="79" t="s">
        <v>4</v>
      </c>
      <c r="N141" s="34" t="s">
        <v>43</v>
      </c>
    </row>
    <row r="142" spans="1:14" ht="42.75" x14ac:dyDescent="0.2">
      <c r="A142" s="72" t="s">
        <v>14</v>
      </c>
      <c r="B142" s="4" t="s">
        <v>120</v>
      </c>
      <c r="C142" s="4" t="s">
        <v>121</v>
      </c>
      <c r="D142" s="76"/>
      <c r="E142" s="76"/>
      <c r="F142" s="59" t="s">
        <v>21</v>
      </c>
      <c r="G142" s="60">
        <v>300</v>
      </c>
      <c r="H142" s="61"/>
      <c r="I142" s="37"/>
      <c r="J142" s="38"/>
      <c r="K142" s="39">
        <f>H142*G142</f>
        <v>0</v>
      </c>
      <c r="L142" s="40">
        <f>M142-K142</f>
        <v>0</v>
      </c>
      <c r="M142" s="40">
        <f>G142*I142</f>
        <v>0</v>
      </c>
      <c r="N142" s="41" t="s">
        <v>44</v>
      </c>
    </row>
    <row r="143" spans="1:14" ht="15" x14ac:dyDescent="0.2">
      <c r="I143" s="96" t="s">
        <v>5</v>
      </c>
      <c r="J143" s="96"/>
      <c r="K143" s="42">
        <f>SUM(K142:K142)</f>
        <v>0</v>
      </c>
      <c r="L143" s="43">
        <f t="shared" ref="L143" si="53">M143-K143</f>
        <v>0</v>
      </c>
      <c r="M143" s="43">
        <f t="shared" ref="M143" si="54">K143*1.08</f>
        <v>0</v>
      </c>
    </row>
    <row r="144" spans="1:14" ht="15" x14ac:dyDescent="0.2">
      <c r="I144" s="19"/>
      <c r="J144" s="19"/>
      <c r="K144" s="46"/>
      <c r="L144" s="47"/>
      <c r="M144" s="47"/>
    </row>
    <row r="145" spans="1:14" ht="15" x14ac:dyDescent="0.25">
      <c r="A145" s="9" t="s">
        <v>119</v>
      </c>
    </row>
    <row r="146" spans="1:14" ht="75" x14ac:dyDescent="0.2">
      <c r="A146" s="10" t="s">
        <v>0</v>
      </c>
      <c r="B146" s="10" t="s">
        <v>11</v>
      </c>
      <c r="C146" s="10" t="s">
        <v>32</v>
      </c>
      <c r="D146" s="28" t="s">
        <v>13</v>
      </c>
      <c r="E146" s="29" t="s">
        <v>30</v>
      </c>
      <c r="F146" s="10" t="s">
        <v>6</v>
      </c>
      <c r="G146" s="30" t="s">
        <v>8</v>
      </c>
      <c r="H146" s="31" t="s">
        <v>9</v>
      </c>
      <c r="I146" s="31" t="s">
        <v>10</v>
      </c>
      <c r="J146" s="32" t="s">
        <v>1</v>
      </c>
      <c r="K146" s="33" t="s">
        <v>2</v>
      </c>
      <c r="L146" s="34" t="s">
        <v>3</v>
      </c>
      <c r="M146" s="79" t="s">
        <v>4</v>
      </c>
      <c r="N146" s="34" t="s">
        <v>43</v>
      </c>
    </row>
    <row r="147" spans="1:14" ht="42.75" x14ac:dyDescent="0.2">
      <c r="A147" s="72" t="s">
        <v>14</v>
      </c>
      <c r="B147" s="4" t="s">
        <v>143</v>
      </c>
      <c r="C147" s="4" t="s">
        <v>122</v>
      </c>
      <c r="D147" s="76"/>
      <c r="E147" s="76"/>
      <c r="F147" s="59" t="s">
        <v>21</v>
      </c>
      <c r="G147" s="60">
        <v>3000</v>
      </c>
      <c r="H147" s="61"/>
      <c r="I147" s="37"/>
      <c r="J147" s="38"/>
      <c r="K147" s="39">
        <f>H147*G147</f>
        <v>0</v>
      </c>
      <c r="L147" s="40">
        <f>M147-K147</f>
        <v>0</v>
      </c>
      <c r="M147" s="40">
        <f>G147*I147</f>
        <v>0</v>
      </c>
      <c r="N147" s="41" t="s">
        <v>44</v>
      </c>
    </row>
    <row r="148" spans="1:14" ht="15" x14ac:dyDescent="0.2">
      <c r="I148" s="96" t="s">
        <v>5</v>
      </c>
      <c r="J148" s="96"/>
      <c r="K148" s="42">
        <f>SUM(K147:K147)</f>
        <v>0</v>
      </c>
      <c r="L148" s="43">
        <f t="shared" ref="L148" si="55">M148-K148</f>
        <v>0</v>
      </c>
      <c r="M148" s="43">
        <f t="shared" ref="M148" si="56">K148*1.08</f>
        <v>0</v>
      </c>
    </row>
    <row r="149" spans="1:14" ht="15" x14ac:dyDescent="0.2">
      <c r="I149" s="19"/>
      <c r="J149" s="19"/>
      <c r="K149" s="46"/>
      <c r="L149" s="47"/>
      <c r="M149" s="47"/>
    </row>
    <row r="150" spans="1:14" ht="15" x14ac:dyDescent="0.25">
      <c r="A150" s="9" t="s">
        <v>150</v>
      </c>
    </row>
    <row r="151" spans="1:14" ht="75" x14ac:dyDescent="0.2">
      <c r="A151" s="10" t="s">
        <v>0</v>
      </c>
      <c r="B151" s="10" t="s">
        <v>11</v>
      </c>
      <c r="C151" s="10" t="s">
        <v>32</v>
      </c>
      <c r="D151" s="28" t="s">
        <v>13</v>
      </c>
      <c r="E151" s="29" t="s">
        <v>30</v>
      </c>
      <c r="F151" s="10" t="s">
        <v>6</v>
      </c>
      <c r="G151" s="30" t="s">
        <v>8</v>
      </c>
      <c r="H151" s="31" t="s">
        <v>9</v>
      </c>
      <c r="I151" s="31" t="s">
        <v>10</v>
      </c>
      <c r="J151" s="32" t="s">
        <v>1</v>
      </c>
      <c r="K151" s="33" t="s">
        <v>2</v>
      </c>
      <c r="L151" s="34" t="s">
        <v>3</v>
      </c>
      <c r="M151" s="79" t="s">
        <v>4</v>
      </c>
      <c r="N151" s="34" t="s">
        <v>43</v>
      </c>
    </row>
    <row r="152" spans="1:14" ht="57" x14ac:dyDescent="0.2">
      <c r="A152" s="72" t="s">
        <v>14</v>
      </c>
      <c r="B152" s="4" t="s">
        <v>45</v>
      </c>
      <c r="C152" s="4" t="s">
        <v>46</v>
      </c>
      <c r="D152" s="76"/>
      <c r="E152" s="73"/>
      <c r="F152" s="59" t="s">
        <v>21</v>
      </c>
      <c r="G152" s="60">
        <v>5</v>
      </c>
      <c r="H152" s="61"/>
      <c r="I152" s="37"/>
      <c r="J152" s="38"/>
      <c r="K152" s="39">
        <f>H152*G152</f>
        <v>0</v>
      </c>
      <c r="L152" s="40">
        <f>M152-K152</f>
        <v>0</v>
      </c>
      <c r="M152" s="40">
        <f>G152*I152</f>
        <v>0</v>
      </c>
      <c r="N152" s="84" t="s">
        <v>126</v>
      </c>
    </row>
    <row r="153" spans="1:14" ht="15" x14ac:dyDescent="0.2">
      <c r="I153" s="96" t="s">
        <v>5</v>
      </c>
      <c r="J153" s="96"/>
      <c r="K153" s="42">
        <f>SUM(K152:K152)</f>
        <v>0</v>
      </c>
      <c r="L153" s="43">
        <f t="shared" ref="L153" si="57">M153-K153</f>
        <v>0</v>
      </c>
      <c r="M153" s="43">
        <f t="shared" ref="M153" si="58">K153*1.08</f>
        <v>0</v>
      </c>
    </row>
    <row r="155" spans="1:14" ht="15" x14ac:dyDescent="0.25">
      <c r="A155" s="9" t="s">
        <v>123</v>
      </c>
    </row>
    <row r="156" spans="1:14" ht="75" x14ac:dyDescent="0.2">
      <c r="A156" s="10" t="s">
        <v>0</v>
      </c>
      <c r="B156" s="10" t="s">
        <v>11</v>
      </c>
      <c r="C156" s="10" t="s">
        <v>32</v>
      </c>
      <c r="D156" s="28" t="s">
        <v>13</v>
      </c>
      <c r="E156" s="29" t="s">
        <v>30</v>
      </c>
      <c r="F156" s="10" t="s">
        <v>6</v>
      </c>
      <c r="G156" s="30" t="s">
        <v>8</v>
      </c>
      <c r="H156" s="31" t="s">
        <v>9</v>
      </c>
      <c r="I156" s="31" t="s">
        <v>10</v>
      </c>
      <c r="J156" s="32" t="s">
        <v>1</v>
      </c>
      <c r="K156" s="33" t="s">
        <v>2</v>
      </c>
      <c r="L156" s="34" t="s">
        <v>3</v>
      </c>
      <c r="M156" s="79" t="s">
        <v>4</v>
      </c>
      <c r="N156" s="34" t="s">
        <v>43</v>
      </c>
    </row>
    <row r="157" spans="1:14" ht="28.5" x14ac:dyDescent="0.2">
      <c r="A157" s="72" t="s">
        <v>14</v>
      </c>
      <c r="B157" s="15" t="s">
        <v>36</v>
      </c>
      <c r="C157" s="15" t="s">
        <v>37</v>
      </c>
      <c r="D157" s="76"/>
      <c r="E157" s="73"/>
      <c r="F157" s="64" t="s">
        <v>21</v>
      </c>
      <c r="G157" s="60">
        <v>40</v>
      </c>
      <c r="H157" s="61"/>
      <c r="I157" s="37"/>
      <c r="J157" s="38"/>
      <c r="K157" s="39">
        <f t="shared" ref="K157:K158" si="59">H157*G157</f>
        <v>0</v>
      </c>
      <c r="L157" s="40">
        <f t="shared" ref="L157:L158" si="60">M157-K157</f>
        <v>0</v>
      </c>
      <c r="M157" s="40">
        <f t="shared" ref="M157:M158" si="61">G157*I157</f>
        <v>0</v>
      </c>
      <c r="N157" s="41" t="s">
        <v>44</v>
      </c>
    </row>
    <row r="158" spans="1:14" ht="28.5" x14ac:dyDescent="0.2">
      <c r="A158" s="72" t="s">
        <v>15</v>
      </c>
      <c r="B158" s="15" t="s">
        <v>38</v>
      </c>
      <c r="C158" s="15" t="s">
        <v>37</v>
      </c>
      <c r="D158" s="59"/>
      <c r="E158" s="64"/>
      <c r="F158" s="64" t="s">
        <v>21</v>
      </c>
      <c r="G158" s="60">
        <v>5</v>
      </c>
      <c r="H158" s="61"/>
      <c r="I158" s="37"/>
      <c r="J158" s="38"/>
      <c r="K158" s="39">
        <f t="shared" si="59"/>
        <v>0</v>
      </c>
      <c r="L158" s="40">
        <f t="shared" si="60"/>
        <v>0</v>
      </c>
      <c r="M158" s="40">
        <f t="shared" si="61"/>
        <v>0</v>
      </c>
      <c r="N158" s="54"/>
    </row>
    <row r="159" spans="1:14" ht="15" x14ac:dyDescent="0.2">
      <c r="I159" s="96" t="s">
        <v>5</v>
      </c>
      <c r="J159" s="96"/>
      <c r="K159" s="42">
        <f>SUM(K157:K158)</f>
        <v>0</v>
      </c>
      <c r="L159" s="43">
        <f>SUM(L157:L158)</f>
        <v>0</v>
      </c>
      <c r="M159" s="43">
        <f>SUM(M157:M158)</f>
        <v>0</v>
      </c>
    </row>
    <row r="161" spans="1:16" ht="15" x14ac:dyDescent="0.25">
      <c r="A161" s="9" t="s">
        <v>124</v>
      </c>
    </row>
    <row r="162" spans="1:16" ht="75" x14ac:dyDescent="0.2">
      <c r="A162" s="10" t="s">
        <v>0</v>
      </c>
      <c r="B162" s="10" t="s">
        <v>11</v>
      </c>
      <c r="C162" s="10" t="s">
        <v>32</v>
      </c>
      <c r="D162" s="28" t="s">
        <v>13</v>
      </c>
      <c r="E162" s="29" t="s">
        <v>30</v>
      </c>
      <c r="F162" s="10" t="s">
        <v>6</v>
      </c>
      <c r="G162" s="30" t="s">
        <v>8</v>
      </c>
      <c r="H162" s="31" t="s">
        <v>9</v>
      </c>
      <c r="I162" s="31" t="s">
        <v>10</v>
      </c>
      <c r="J162" s="32" t="s">
        <v>1</v>
      </c>
      <c r="K162" s="33" t="s">
        <v>2</v>
      </c>
      <c r="L162" s="34" t="s">
        <v>3</v>
      </c>
      <c r="M162" s="79" t="s">
        <v>4</v>
      </c>
      <c r="N162" s="34" t="s">
        <v>43</v>
      </c>
    </row>
    <row r="163" spans="1:16" ht="57" x14ac:dyDescent="0.2">
      <c r="A163" s="72" t="s">
        <v>14</v>
      </c>
      <c r="B163" s="4" t="s">
        <v>29</v>
      </c>
      <c r="C163" s="4"/>
      <c r="D163" s="76"/>
      <c r="E163" s="73"/>
      <c r="F163" s="65" t="s">
        <v>21</v>
      </c>
      <c r="G163" s="60">
        <v>25</v>
      </c>
      <c r="H163" s="61"/>
      <c r="I163" s="37"/>
      <c r="J163" s="38"/>
      <c r="K163" s="39">
        <f t="shared" ref="K163:K164" si="62">H163*G163</f>
        <v>0</v>
      </c>
      <c r="L163" s="40">
        <f t="shared" ref="L163:L164" si="63">M163-K163</f>
        <v>0</v>
      </c>
      <c r="M163" s="40">
        <f t="shared" ref="M163:M164" si="64">G163*I163</f>
        <v>0</v>
      </c>
      <c r="N163" s="93" t="s">
        <v>126</v>
      </c>
    </row>
    <row r="164" spans="1:16" ht="42.75" x14ac:dyDescent="0.2">
      <c r="A164" s="72" t="s">
        <v>15</v>
      </c>
      <c r="B164" s="4" t="s">
        <v>39</v>
      </c>
      <c r="C164" s="4" t="s">
        <v>40</v>
      </c>
      <c r="D164" s="59"/>
      <c r="E164" s="59"/>
      <c r="F164" s="65" t="s">
        <v>21</v>
      </c>
      <c r="G164" s="60">
        <v>30</v>
      </c>
      <c r="H164" s="61"/>
      <c r="I164" s="37"/>
      <c r="J164" s="38"/>
      <c r="K164" s="39">
        <f t="shared" si="62"/>
        <v>0</v>
      </c>
      <c r="L164" s="40">
        <f t="shared" si="63"/>
        <v>0</v>
      </c>
      <c r="M164" s="40">
        <f t="shared" si="64"/>
        <v>0</v>
      </c>
      <c r="N164" s="95"/>
    </row>
    <row r="165" spans="1:16" ht="15" x14ac:dyDescent="0.2">
      <c r="I165" s="96" t="s">
        <v>5</v>
      </c>
      <c r="J165" s="96"/>
      <c r="K165" s="42">
        <f>SUM(K163:K164)</f>
        <v>0</v>
      </c>
      <c r="L165" s="43">
        <f>SUM(L163:L164)</f>
        <v>0</v>
      </c>
      <c r="M165" s="43">
        <f>SUM(M163:M164)</f>
        <v>0</v>
      </c>
      <c r="P165" s="3"/>
    </row>
    <row r="166" spans="1:16" ht="15" x14ac:dyDescent="0.2">
      <c r="I166" s="19"/>
      <c r="J166" s="19"/>
      <c r="K166" s="46"/>
      <c r="L166" s="47"/>
      <c r="M166" s="47"/>
      <c r="P166" s="3"/>
    </row>
    <row r="167" spans="1:16" ht="15" x14ac:dyDescent="0.25">
      <c r="A167" s="9" t="s">
        <v>125</v>
      </c>
      <c r="P167" s="3"/>
    </row>
    <row r="168" spans="1:16" ht="75" x14ac:dyDescent="0.2">
      <c r="A168" s="10" t="s">
        <v>0</v>
      </c>
      <c r="B168" s="10" t="s">
        <v>11</v>
      </c>
      <c r="C168" s="10" t="s">
        <v>32</v>
      </c>
      <c r="D168" s="28" t="s">
        <v>13</v>
      </c>
      <c r="E168" s="29" t="s">
        <v>30</v>
      </c>
      <c r="F168" s="10" t="s">
        <v>6</v>
      </c>
      <c r="G168" s="30" t="s">
        <v>8</v>
      </c>
      <c r="H168" s="31" t="s">
        <v>9</v>
      </c>
      <c r="I168" s="31" t="s">
        <v>10</v>
      </c>
      <c r="J168" s="32" t="s">
        <v>1</v>
      </c>
      <c r="K168" s="33" t="s">
        <v>2</v>
      </c>
      <c r="L168" s="34" t="s">
        <v>3</v>
      </c>
      <c r="M168" s="79" t="s">
        <v>4</v>
      </c>
      <c r="N168" s="34" t="s">
        <v>43</v>
      </c>
      <c r="P168" s="3"/>
    </row>
    <row r="169" spans="1:16" ht="199.5" x14ac:dyDescent="0.2">
      <c r="A169" s="72" t="s">
        <v>14</v>
      </c>
      <c r="B169" s="4" t="s">
        <v>160</v>
      </c>
      <c r="C169" s="4" t="s">
        <v>142</v>
      </c>
      <c r="D169" s="76"/>
      <c r="E169" s="73"/>
      <c r="F169" s="65" t="s">
        <v>144</v>
      </c>
      <c r="G169" s="60">
        <v>22000</v>
      </c>
      <c r="H169" s="61"/>
      <c r="I169" s="37"/>
      <c r="J169" s="38"/>
      <c r="K169" s="39">
        <f t="shared" ref="K169:K171" si="65">H169*G169</f>
        <v>0</v>
      </c>
      <c r="L169" s="40">
        <f t="shared" ref="L169:L171" si="66">M169-K169</f>
        <v>0</v>
      </c>
      <c r="M169" s="40">
        <f t="shared" ref="M169:M171" si="67">G169*I169</f>
        <v>0</v>
      </c>
      <c r="N169" s="93" t="s">
        <v>147</v>
      </c>
      <c r="P169" s="3"/>
    </row>
    <row r="170" spans="1:16" ht="85.5" x14ac:dyDescent="0.2">
      <c r="A170" s="72" t="s">
        <v>15</v>
      </c>
      <c r="B170" s="91" t="s">
        <v>163</v>
      </c>
      <c r="C170" s="4"/>
      <c r="D170" s="76"/>
      <c r="E170" s="73"/>
      <c r="F170" s="65" t="s">
        <v>144</v>
      </c>
      <c r="G170" s="60">
        <v>7500</v>
      </c>
      <c r="H170" s="61"/>
      <c r="I170" s="37"/>
      <c r="J170" s="38"/>
      <c r="K170" s="39">
        <f t="shared" si="65"/>
        <v>0</v>
      </c>
      <c r="L170" s="40">
        <f t="shared" si="66"/>
        <v>0</v>
      </c>
      <c r="M170" s="40">
        <f t="shared" si="67"/>
        <v>0</v>
      </c>
      <c r="N170" s="94"/>
      <c r="P170" s="3"/>
    </row>
    <row r="171" spans="1:16" ht="42.75" x14ac:dyDescent="0.2">
      <c r="A171" s="72" t="s">
        <v>16</v>
      </c>
      <c r="B171" s="4" t="s">
        <v>141</v>
      </c>
      <c r="C171" s="4"/>
      <c r="D171" s="59"/>
      <c r="E171" s="59"/>
      <c r="F171" s="65" t="s">
        <v>21</v>
      </c>
      <c r="G171" s="60">
        <v>10</v>
      </c>
      <c r="H171" s="61"/>
      <c r="I171" s="37"/>
      <c r="J171" s="38"/>
      <c r="K171" s="39">
        <f t="shared" si="65"/>
        <v>0</v>
      </c>
      <c r="L171" s="40">
        <f t="shared" si="66"/>
        <v>0</v>
      </c>
      <c r="M171" s="40">
        <f t="shared" si="67"/>
        <v>0</v>
      </c>
      <c r="N171" s="95"/>
      <c r="P171" s="3"/>
    </row>
    <row r="172" spans="1:16" ht="15" x14ac:dyDescent="0.25">
      <c r="B172" s="9" t="s">
        <v>146</v>
      </c>
      <c r="I172" s="96" t="s">
        <v>5</v>
      </c>
      <c r="J172" s="96"/>
      <c r="K172" s="42">
        <f>SUM(K169:K171)</f>
        <v>0</v>
      </c>
      <c r="L172" s="43">
        <f>SUM(L169:L171)</f>
        <v>0</v>
      </c>
      <c r="M172" s="43">
        <f>SUM(M169:M171)</f>
        <v>0</v>
      </c>
      <c r="P172" s="3"/>
    </row>
    <row r="173" spans="1:16" ht="15" x14ac:dyDescent="0.2">
      <c r="I173" s="19"/>
      <c r="J173" s="19"/>
      <c r="K173" s="46"/>
      <c r="L173" s="47"/>
      <c r="M173" s="47"/>
      <c r="P173" s="3"/>
    </row>
    <row r="174" spans="1:16" ht="15" x14ac:dyDescent="0.25">
      <c r="A174" s="9" t="s">
        <v>140</v>
      </c>
      <c r="P174" s="3"/>
    </row>
    <row r="175" spans="1:16" ht="75" x14ac:dyDescent="0.2">
      <c r="A175" s="10" t="s">
        <v>0</v>
      </c>
      <c r="B175" s="10" t="s">
        <v>11</v>
      </c>
      <c r="C175" s="10" t="s">
        <v>32</v>
      </c>
      <c r="D175" s="28" t="s">
        <v>13</v>
      </c>
      <c r="E175" s="29" t="s">
        <v>30</v>
      </c>
      <c r="F175" s="10" t="s">
        <v>6</v>
      </c>
      <c r="G175" s="30" t="s">
        <v>8</v>
      </c>
      <c r="H175" s="31" t="s">
        <v>9</v>
      </c>
      <c r="I175" s="31" t="s">
        <v>10</v>
      </c>
      <c r="J175" s="32" t="s">
        <v>1</v>
      </c>
      <c r="K175" s="33" t="s">
        <v>2</v>
      </c>
      <c r="L175" s="34" t="s">
        <v>3</v>
      </c>
      <c r="M175" s="79" t="s">
        <v>4</v>
      </c>
      <c r="N175" s="34" t="s">
        <v>43</v>
      </c>
      <c r="P175" s="3"/>
    </row>
    <row r="176" spans="1:16" ht="213.75" x14ac:dyDescent="0.2">
      <c r="A176" s="72" t="s">
        <v>14</v>
      </c>
      <c r="B176" s="4" t="s">
        <v>161</v>
      </c>
      <c r="C176" s="4" t="s">
        <v>142</v>
      </c>
      <c r="D176" s="76"/>
      <c r="E176" s="73"/>
      <c r="F176" s="65" t="s">
        <v>144</v>
      </c>
      <c r="G176" s="60">
        <v>2000</v>
      </c>
      <c r="H176" s="61"/>
      <c r="I176" s="37"/>
      <c r="J176" s="38"/>
      <c r="K176" s="39">
        <f t="shared" ref="K176:K177" si="68">H176*G176</f>
        <v>0</v>
      </c>
      <c r="L176" s="40">
        <f t="shared" ref="L176:L177" si="69">M176-K176</f>
        <v>0</v>
      </c>
      <c r="M176" s="40">
        <f t="shared" ref="M176:M177" si="70">G176*I176</f>
        <v>0</v>
      </c>
      <c r="N176" s="93" t="s">
        <v>147</v>
      </c>
      <c r="P176" s="3"/>
    </row>
    <row r="177" spans="1:17" ht="42.75" x14ac:dyDescent="0.2">
      <c r="A177" s="72" t="s">
        <v>15</v>
      </c>
      <c r="B177" s="4" t="s">
        <v>145</v>
      </c>
      <c r="C177" s="4"/>
      <c r="D177" s="59"/>
      <c r="E177" s="59"/>
      <c r="F177" s="65" t="s">
        <v>21</v>
      </c>
      <c r="G177" s="60">
        <v>10</v>
      </c>
      <c r="H177" s="61"/>
      <c r="I177" s="37"/>
      <c r="J177" s="38"/>
      <c r="K177" s="39">
        <f t="shared" si="68"/>
        <v>0</v>
      </c>
      <c r="L177" s="40">
        <f t="shared" si="69"/>
        <v>0</v>
      </c>
      <c r="M177" s="40">
        <f t="shared" si="70"/>
        <v>0</v>
      </c>
      <c r="N177" s="95"/>
      <c r="P177" s="3"/>
    </row>
    <row r="178" spans="1:17" ht="15" x14ac:dyDescent="0.25">
      <c r="B178" s="9" t="s">
        <v>146</v>
      </c>
      <c r="I178" s="96" t="s">
        <v>5</v>
      </c>
      <c r="J178" s="96"/>
      <c r="K178" s="42">
        <f>SUM(K176:K177)</f>
        <v>0</v>
      </c>
      <c r="L178" s="43">
        <f>SUM(L176:L177)</f>
        <v>0</v>
      </c>
      <c r="M178" s="43">
        <f>SUM(M176:M177)</f>
        <v>0</v>
      </c>
      <c r="P178" s="3"/>
    </row>
    <row r="179" spans="1:17" ht="15" x14ac:dyDescent="0.25">
      <c r="B179" s="9" t="s">
        <v>148</v>
      </c>
      <c r="I179" s="19"/>
      <c r="J179" s="19"/>
      <c r="K179" s="46"/>
      <c r="L179" s="47"/>
      <c r="M179" s="47"/>
      <c r="P179" s="3"/>
    </row>
    <row r="180" spans="1:17" ht="60" x14ac:dyDescent="0.25">
      <c r="B180" s="90" t="s">
        <v>151</v>
      </c>
      <c r="P180" s="3"/>
      <c r="Q180" s="3"/>
    </row>
    <row r="181" spans="1:17" ht="15" x14ac:dyDescent="0.25">
      <c r="B181" s="2"/>
      <c r="C181" s="2"/>
      <c r="D181" s="63"/>
      <c r="E181" s="63"/>
      <c r="F181" s="63"/>
      <c r="G181" s="63"/>
      <c r="H181" s="63"/>
      <c r="I181" s="66" t="s">
        <v>31</v>
      </c>
      <c r="J181" s="67"/>
      <c r="K181" s="68">
        <f>K178+K172+K165+K159+K153+K148+K143+K138+K133+K127+K122+K105+K100+K94+K89+K81+K75+K68+K56+K50+K20+K15+K10</f>
        <v>0</v>
      </c>
      <c r="L181" s="68">
        <f>M181-K181</f>
        <v>0</v>
      </c>
      <c r="M181" s="68">
        <f>M178+M172+M165+M159+M153+M148+M143+M138+M133+M127+M122+M105+M100+M94+M89+M81+M75+M68+M56+M50+M20+M15+M10</f>
        <v>0</v>
      </c>
    </row>
    <row r="183" spans="1:17" ht="15" x14ac:dyDescent="0.25">
      <c r="I183" s="66" t="s">
        <v>54</v>
      </c>
      <c r="K183" s="68">
        <f>K181/4.3117</f>
        <v>0</v>
      </c>
    </row>
    <row r="186" spans="1:17" x14ac:dyDescent="0.2">
      <c r="K186" s="69"/>
      <c r="M186" s="69"/>
    </row>
    <row r="187" spans="1:17" x14ac:dyDescent="0.2">
      <c r="K187" s="69"/>
      <c r="M187" s="69"/>
    </row>
    <row r="188" spans="1:17" x14ac:dyDescent="0.2">
      <c r="K188" s="69"/>
      <c r="M188" s="69"/>
    </row>
    <row r="190" spans="1:17" x14ac:dyDescent="0.2">
      <c r="K190" s="69"/>
    </row>
  </sheetData>
  <mergeCells count="29">
    <mergeCell ref="I143:J143"/>
    <mergeCell ref="I148:J148"/>
    <mergeCell ref="N109:N121"/>
    <mergeCell ref="I100:J100"/>
    <mergeCell ref="I105:J105"/>
    <mergeCell ref="I122:J122"/>
    <mergeCell ref="I127:J127"/>
    <mergeCell ref="I133:J133"/>
    <mergeCell ref="I159:J159"/>
    <mergeCell ref="I165:J165"/>
    <mergeCell ref="D3:G3"/>
    <mergeCell ref="I56:J56"/>
    <mergeCell ref="B4:D4"/>
    <mergeCell ref="I10:J10"/>
    <mergeCell ref="I15:J15"/>
    <mergeCell ref="I20:J20"/>
    <mergeCell ref="I68:J68"/>
    <mergeCell ref="I153:J153"/>
    <mergeCell ref="I50:J50"/>
    <mergeCell ref="I75:J75"/>
    <mergeCell ref="I81:J81"/>
    <mergeCell ref="I89:J89"/>
    <mergeCell ref="I94:J94"/>
    <mergeCell ref="I138:J138"/>
    <mergeCell ref="N169:N171"/>
    <mergeCell ref="I172:J172"/>
    <mergeCell ref="N176:N177"/>
    <mergeCell ref="I178:J178"/>
    <mergeCell ref="N163:N164"/>
  </mergeCell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2019-10-03T08:55:16Z</dcterms:modified>
</cp:coreProperties>
</file>