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1380" windowWidth="27555" windowHeight="10770"/>
  </bookViews>
  <sheets>
    <sheet name="Arkusz1" sheetId="1" r:id="rId1"/>
    <sheet name="Arkusz2" sheetId="2" r:id="rId2"/>
  </sheets>
  <definedNames>
    <definedName name="_xlnm._FilterDatabase" localSheetId="0" hidden="1">Arkusz1!$G$1:$G$278</definedName>
    <definedName name="_xlnm.Print_Area" localSheetId="0">Arkusz1!$A$70:$N$74</definedName>
  </definedNames>
  <calcPr calcId="145621"/>
</workbook>
</file>

<file path=xl/calcChain.xml><?xml version="1.0" encoding="utf-8"?>
<calcChain xmlns="http://schemas.openxmlformats.org/spreadsheetml/2006/main">
  <c r="J234" i="1" l="1"/>
  <c r="I234" i="1"/>
  <c r="L234" i="1" s="1"/>
  <c r="J233" i="1"/>
  <c r="J235" i="1" s="1"/>
  <c r="I233" i="1"/>
  <c r="L233" i="1" s="1"/>
  <c r="J213" i="1"/>
  <c r="I213" i="1"/>
  <c r="L213" i="1" s="1"/>
  <c r="J212" i="1"/>
  <c r="I212" i="1"/>
  <c r="L212" i="1" s="1"/>
  <c r="J211" i="1"/>
  <c r="I211" i="1"/>
  <c r="L211" i="1" s="1"/>
  <c r="J210" i="1"/>
  <c r="I210" i="1"/>
  <c r="L210" i="1" s="1"/>
  <c r="J73" i="1"/>
  <c r="I73" i="1"/>
  <c r="L73" i="1" s="1"/>
  <c r="J72" i="1"/>
  <c r="I72" i="1"/>
  <c r="L72" i="1" s="1"/>
  <c r="J24" i="1"/>
  <c r="I24" i="1"/>
  <c r="L24" i="1" s="1"/>
  <c r="J14" i="1"/>
  <c r="I14" i="1"/>
  <c r="L14" i="1" s="1"/>
  <c r="J9" i="1"/>
  <c r="I9" i="1"/>
  <c r="L9" i="1" s="1"/>
  <c r="K9" i="1" s="1"/>
  <c r="K14" i="1" l="1"/>
  <c r="K72" i="1"/>
  <c r="K73" i="1"/>
  <c r="K213" i="1"/>
  <c r="K234" i="1"/>
  <c r="K24" i="1"/>
  <c r="K210" i="1"/>
  <c r="K212" i="1"/>
  <c r="K233" i="1"/>
  <c r="K235" i="1" s="1"/>
  <c r="L235" i="1"/>
  <c r="K211" i="1"/>
  <c r="I263" i="1"/>
  <c r="L263" i="1" s="1"/>
  <c r="J263" i="1"/>
  <c r="K263" i="1" l="1"/>
  <c r="J205" i="1"/>
  <c r="I205" i="1"/>
  <c r="L205" i="1" s="1"/>
  <c r="J204" i="1"/>
  <c r="I204" i="1"/>
  <c r="L204" i="1" s="1"/>
  <c r="K204" i="1" l="1"/>
  <c r="K205" i="1"/>
  <c r="L10" i="1" l="1"/>
  <c r="K10" i="1"/>
  <c r="J10" i="1"/>
  <c r="J19" i="1" l="1"/>
  <c r="J20" i="1" s="1"/>
  <c r="I19" i="1"/>
  <c r="L19" i="1" s="1"/>
  <c r="L20" i="1" l="1"/>
  <c r="K19" i="1"/>
  <c r="K20" i="1" s="1"/>
  <c r="J133" i="1" l="1"/>
  <c r="I133" i="1"/>
  <c r="L133" i="1" s="1"/>
  <c r="K133" i="1" l="1"/>
  <c r="J264" i="1"/>
  <c r="I264" i="1"/>
  <c r="L264" i="1" s="1"/>
  <c r="J262" i="1"/>
  <c r="I262" i="1"/>
  <c r="L262" i="1" s="1"/>
  <c r="J261" i="1"/>
  <c r="I261" i="1"/>
  <c r="L261" i="1" s="1"/>
  <c r="J260" i="1"/>
  <c r="I260" i="1"/>
  <c r="L260" i="1" s="1"/>
  <c r="J259" i="1"/>
  <c r="I259" i="1"/>
  <c r="L259" i="1" s="1"/>
  <c r="J254" i="1"/>
  <c r="J255" i="1" s="1"/>
  <c r="I254" i="1"/>
  <c r="L254" i="1" s="1"/>
  <c r="J249" i="1"/>
  <c r="I249" i="1"/>
  <c r="L249" i="1" s="1"/>
  <c r="J248" i="1"/>
  <c r="I248" i="1"/>
  <c r="L248" i="1" s="1"/>
  <c r="J247" i="1"/>
  <c r="I247" i="1"/>
  <c r="L247" i="1" s="1"/>
  <c r="J246" i="1"/>
  <c r="I246" i="1"/>
  <c r="L246" i="1" s="1"/>
  <c r="J245" i="1"/>
  <c r="I245" i="1"/>
  <c r="L245" i="1" s="1"/>
  <c r="J244" i="1"/>
  <c r="I244" i="1"/>
  <c r="L244" i="1" s="1"/>
  <c r="J239" i="1"/>
  <c r="J240" i="1" s="1"/>
  <c r="I239" i="1"/>
  <c r="L239" i="1" s="1"/>
  <c r="L240" i="1" s="1"/>
  <c r="K249" i="1" l="1"/>
  <c r="K261" i="1"/>
  <c r="K264" i="1"/>
  <c r="K260" i="1"/>
  <c r="K262" i="1"/>
  <c r="J250" i="1"/>
  <c r="K245" i="1"/>
  <c r="K247" i="1"/>
  <c r="L265" i="1"/>
  <c r="J265" i="1"/>
  <c r="K248" i="1"/>
  <c r="K246" i="1"/>
  <c r="K259" i="1"/>
  <c r="L250" i="1"/>
  <c r="K244" i="1"/>
  <c r="L255" i="1"/>
  <c r="K254" i="1"/>
  <c r="K255" i="1" s="1"/>
  <c r="K239" i="1"/>
  <c r="K240" i="1" s="1"/>
  <c r="J195" i="1"/>
  <c r="I195" i="1"/>
  <c r="L195" i="1" s="1"/>
  <c r="I196" i="1"/>
  <c r="L196" i="1" s="1"/>
  <c r="J196" i="1"/>
  <c r="K265" i="1" l="1"/>
  <c r="K195" i="1"/>
  <c r="K250" i="1"/>
  <c r="K196" i="1"/>
  <c r="J189" i="1"/>
  <c r="I189" i="1"/>
  <c r="L189" i="1" s="1"/>
  <c r="J188" i="1"/>
  <c r="I188" i="1"/>
  <c r="L188" i="1" s="1"/>
  <c r="J187" i="1"/>
  <c r="I187" i="1"/>
  <c r="L187" i="1" s="1"/>
  <c r="J186" i="1"/>
  <c r="I186" i="1"/>
  <c r="L186" i="1" s="1"/>
  <c r="J185" i="1"/>
  <c r="I185" i="1"/>
  <c r="L185" i="1" s="1"/>
  <c r="J184" i="1"/>
  <c r="I184" i="1"/>
  <c r="L184" i="1" s="1"/>
  <c r="J183" i="1"/>
  <c r="I183" i="1"/>
  <c r="L183" i="1" s="1"/>
  <c r="K186" i="1" l="1"/>
  <c r="K184" i="1"/>
  <c r="K187" i="1"/>
  <c r="K189" i="1"/>
  <c r="K185" i="1"/>
  <c r="K183" i="1"/>
  <c r="K188" i="1"/>
  <c r="J166" i="1"/>
  <c r="J167" i="1" s="1"/>
  <c r="I166" i="1"/>
  <c r="L166" i="1" s="1"/>
  <c r="K166" i="1" l="1"/>
  <c r="K167" i="1" s="1"/>
  <c r="L167" i="1"/>
  <c r="J92" i="1"/>
  <c r="I92" i="1"/>
  <c r="L92" i="1" s="1"/>
  <c r="J91" i="1"/>
  <c r="I91" i="1"/>
  <c r="L91" i="1" s="1"/>
  <c r="J90" i="1"/>
  <c r="I90" i="1"/>
  <c r="L90" i="1" s="1"/>
  <c r="K92" i="1" l="1"/>
  <c r="L93" i="1"/>
  <c r="K91" i="1"/>
  <c r="J93" i="1"/>
  <c r="K90" i="1"/>
  <c r="K93" i="1" l="1"/>
  <c r="J228" i="1" l="1"/>
  <c r="J229" i="1" s="1"/>
  <c r="I228" i="1"/>
  <c r="L228" i="1" s="1"/>
  <c r="L229" i="1" s="1"/>
  <c r="K228" i="1" l="1"/>
  <c r="K229" i="1" s="1"/>
  <c r="I30" i="1"/>
  <c r="L30" i="1" s="1"/>
  <c r="J30" i="1"/>
  <c r="K30" i="1" l="1"/>
  <c r="I160" i="1"/>
  <c r="L160" i="1" s="1"/>
  <c r="J160" i="1"/>
  <c r="I161" i="1"/>
  <c r="L161" i="1" s="1"/>
  <c r="J161" i="1"/>
  <c r="K160" i="1" l="1"/>
  <c r="K161" i="1"/>
  <c r="J203" i="1"/>
  <c r="I203" i="1"/>
  <c r="L203" i="1" s="1"/>
  <c r="K203" i="1" l="1"/>
  <c r="I219" i="1"/>
  <c r="L219" i="1" s="1"/>
  <c r="J219" i="1"/>
  <c r="I220" i="1"/>
  <c r="L220" i="1" s="1"/>
  <c r="J220" i="1"/>
  <c r="I221" i="1"/>
  <c r="L221" i="1" s="1"/>
  <c r="J221" i="1"/>
  <c r="I222" i="1"/>
  <c r="L222" i="1" s="1"/>
  <c r="J222" i="1"/>
  <c r="I223" i="1"/>
  <c r="L223" i="1" s="1"/>
  <c r="J223" i="1"/>
  <c r="J218" i="1"/>
  <c r="I218" i="1"/>
  <c r="L218" i="1" s="1"/>
  <c r="K221" i="1" l="1"/>
  <c r="K218" i="1"/>
  <c r="K222" i="1"/>
  <c r="K223" i="1"/>
  <c r="K220" i="1"/>
  <c r="K219" i="1"/>
  <c r="J224" i="1"/>
  <c r="L224" i="1"/>
  <c r="J202" i="1"/>
  <c r="I202" i="1"/>
  <c r="L202" i="1" s="1"/>
  <c r="L206" i="1" s="1"/>
  <c r="J206" i="1" l="1"/>
  <c r="K224" i="1"/>
  <c r="J214" i="1"/>
  <c r="L214" i="1"/>
  <c r="K202" i="1"/>
  <c r="K206" i="1" s="1"/>
  <c r="J197" i="1"/>
  <c r="I197" i="1"/>
  <c r="L197" i="1" s="1"/>
  <c r="J182" i="1"/>
  <c r="J190" i="1" s="1"/>
  <c r="I182" i="1"/>
  <c r="L182" i="1" s="1"/>
  <c r="L190" i="1" s="1"/>
  <c r="J177" i="1"/>
  <c r="I177" i="1"/>
  <c r="L177" i="1" s="1"/>
  <c r="J176" i="1"/>
  <c r="I176" i="1"/>
  <c r="L176" i="1" s="1"/>
  <c r="J171" i="1"/>
  <c r="J172" i="1" s="1"/>
  <c r="I171" i="1"/>
  <c r="L171" i="1" s="1"/>
  <c r="L172" i="1" s="1"/>
  <c r="J159" i="1"/>
  <c r="J162" i="1" s="1"/>
  <c r="I159" i="1"/>
  <c r="L159" i="1" s="1"/>
  <c r="L162" i="1" s="1"/>
  <c r="I145" i="1"/>
  <c r="L145" i="1" s="1"/>
  <c r="J145" i="1"/>
  <c r="I146" i="1"/>
  <c r="L146" i="1" s="1"/>
  <c r="J146" i="1"/>
  <c r="I147" i="1"/>
  <c r="L147" i="1" s="1"/>
  <c r="J147" i="1"/>
  <c r="I148" i="1"/>
  <c r="L148" i="1" s="1"/>
  <c r="J148" i="1"/>
  <c r="I149" i="1"/>
  <c r="L149" i="1" s="1"/>
  <c r="J149" i="1"/>
  <c r="J139" i="1"/>
  <c r="J140" i="1" s="1"/>
  <c r="I139" i="1"/>
  <c r="L139" i="1" s="1"/>
  <c r="L140" i="1" s="1"/>
  <c r="I132" i="1"/>
  <c r="L132" i="1" s="1"/>
  <c r="J132" i="1"/>
  <c r="I134" i="1"/>
  <c r="L134" i="1" s="1"/>
  <c r="J134" i="1"/>
  <c r="J127" i="1"/>
  <c r="I127" i="1"/>
  <c r="L127" i="1" s="1"/>
  <c r="J126" i="1"/>
  <c r="I126" i="1"/>
  <c r="L126" i="1" s="1"/>
  <c r="J121" i="1"/>
  <c r="J122" i="1" s="1"/>
  <c r="I121" i="1"/>
  <c r="L121" i="1" s="1"/>
  <c r="L122" i="1" s="1"/>
  <c r="J116" i="1"/>
  <c r="I116" i="1"/>
  <c r="L116" i="1" s="1"/>
  <c r="J115" i="1"/>
  <c r="I115" i="1"/>
  <c r="L115" i="1" s="1"/>
  <c r="J109" i="1"/>
  <c r="I109" i="1"/>
  <c r="L109" i="1" s="1"/>
  <c r="J108" i="1"/>
  <c r="I108" i="1"/>
  <c r="L108" i="1" s="1"/>
  <c r="J85" i="1"/>
  <c r="I85" i="1"/>
  <c r="L85" i="1" s="1"/>
  <c r="J61" i="1"/>
  <c r="I61" i="1"/>
  <c r="L61" i="1" s="1"/>
  <c r="J60" i="1"/>
  <c r="I60" i="1"/>
  <c r="L60" i="1" s="1"/>
  <c r="J59" i="1"/>
  <c r="I59" i="1"/>
  <c r="L59" i="1" s="1"/>
  <c r="J58" i="1"/>
  <c r="I58" i="1"/>
  <c r="L58" i="1" s="1"/>
  <c r="J57" i="1"/>
  <c r="I57" i="1"/>
  <c r="L57" i="1" s="1"/>
  <c r="J56" i="1"/>
  <c r="I56" i="1"/>
  <c r="L56" i="1" s="1"/>
  <c r="J55" i="1"/>
  <c r="I55" i="1"/>
  <c r="L55" i="1" s="1"/>
  <c r="J54" i="1"/>
  <c r="I54" i="1"/>
  <c r="L54" i="1" s="1"/>
  <c r="J53" i="1"/>
  <c r="I53" i="1"/>
  <c r="L53" i="1" s="1"/>
  <c r="J52" i="1"/>
  <c r="I52" i="1"/>
  <c r="L52" i="1" s="1"/>
  <c r="J135" i="1" l="1"/>
  <c r="L135" i="1"/>
  <c r="K177" i="1"/>
  <c r="J178" i="1"/>
  <c r="J198" i="1"/>
  <c r="K134" i="1"/>
  <c r="K149" i="1"/>
  <c r="K145" i="1"/>
  <c r="K197" i="1"/>
  <c r="K214" i="1"/>
  <c r="L198" i="1"/>
  <c r="K182" i="1"/>
  <c r="K190" i="1" s="1"/>
  <c r="L178" i="1"/>
  <c r="K176" i="1"/>
  <c r="K171" i="1"/>
  <c r="K172" i="1" s="1"/>
  <c r="K116" i="1"/>
  <c r="K127" i="1"/>
  <c r="L128" i="1"/>
  <c r="K132" i="1"/>
  <c r="K146" i="1"/>
  <c r="J128" i="1"/>
  <c r="K56" i="1"/>
  <c r="K58" i="1"/>
  <c r="K115" i="1"/>
  <c r="K147" i="1"/>
  <c r="J110" i="1"/>
  <c r="J117" i="1"/>
  <c r="K126" i="1"/>
  <c r="K159" i="1"/>
  <c r="K162" i="1" s="1"/>
  <c r="K148" i="1"/>
  <c r="K139" i="1"/>
  <c r="K140" i="1" s="1"/>
  <c r="K121" i="1"/>
  <c r="K122" i="1" s="1"/>
  <c r="K54" i="1"/>
  <c r="L117" i="1"/>
  <c r="L110" i="1"/>
  <c r="K109" i="1"/>
  <c r="K108" i="1"/>
  <c r="K61" i="1"/>
  <c r="K85" i="1"/>
  <c r="K57" i="1"/>
  <c r="K53" i="1"/>
  <c r="K52" i="1"/>
  <c r="K60" i="1"/>
  <c r="K55" i="1"/>
  <c r="K59" i="1"/>
  <c r="K135" i="1" l="1"/>
  <c r="K178" i="1"/>
  <c r="K198" i="1"/>
  <c r="K117" i="1"/>
  <c r="K128" i="1"/>
  <c r="K110" i="1"/>
  <c r="L86" i="1" l="1"/>
  <c r="J86" i="1"/>
  <c r="K86" i="1" l="1"/>
  <c r="J46" i="1" l="1"/>
  <c r="I46" i="1"/>
  <c r="L46" i="1" s="1"/>
  <c r="K46" i="1" l="1"/>
  <c r="J154" i="1" l="1"/>
  <c r="I154" i="1"/>
  <c r="L154" i="1" s="1"/>
  <c r="J144" i="1"/>
  <c r="I144" i="1"/>
  <c r="L144" i="1" s="1"/>
  <c r="K154" i="1" l="1"/>
  <c r="K144" i="1"/>
  <c r="J103" i="1"/>
  <c r="I103" i="1"/>
  <c r="L103" i="1" s="1"/>
  <c r="J98" i="1"/>
  <c r="I98" i="1"/>
  <c r="L98" i="1" s="1"/>
  <c r="J97" i="1"/>
  <c r="I97" i="1"/>
  <c r="L97" i="1" s="1"/>
  <c r="J79" i="1"/>
  <c r="I79" i="1"/>
  <c r="L79" i="1" s="1"/>
  <c r="J78" i="1"/>
  <c r="I78" i="1"/>
  <c r="L78" i="1" s="1"/>
  <c r="J67" i="1"/>
  <c r="I67" i="1"/>
  <c r="L67" i="1" s="1"/>
  <c r="J66" i="1"/>
  <c r="I66" i="1"/>
  <c r="L66" i="1" s="1"/>
  <c r="J51" i="1"/>
  <c r="I51" i="1"/>
  <c r="L51" i="1" s="1"/>
  <c r="J41" i="1"/>
  <c r="I41" i="1"/>
  <c r="L41" i="1" s="1"/>
  <c r="J36" i="1"/>
  <c r="I36" i="1"/>
  <c r="L36" i="1" s="1"/>
  <c r="J35" i="1"/>
  <c r="I35" i="1"/>
  <c r="L35" i="1" s="1"/>
  <c r="J29" i="1"/>
  <c r="J31" i="1" s="1"/>
  <c r="I29" i="1"/>
  <c r="L29" i="1" s="1"/>
  <c r="L31" i="1" s="1"/>
  <c r="L25" i="1" l="1"/>
  <c r="K103" i="1"/>
  <c r="K35" i="1"/>
  <c r="J62" i="1"/>
  <c r="J68" i="1"/>
  <c r="K67" i="1"/>
  <c r="L42" i="1"/>
  <c r="L74" i="1"/>
  <c r="J15" i="1"/>
  <c r="K78" i="1"/>
  <c r="J80" i="1"/>
  <c r="L99" i="1"/>
  <c r="L15" i="1"/>
  <c r="L80" i="1"/>
  <c r="J25" i="1"/>
  <c r="K41" i="1"/>
  <c r="J42" i="1"/>
  <c r="J74" i="1"/>
  <c r="K98" i="1"/>
  <c r="K29" i="1"/>
  <c r="K31" i="1" s="1"/>
  <c r="K36" i="1"/>
  <c r="K51" i="1"/>
  <c r="L62" i="1"/>
  <c r="K66" i="1"/>
  <c r="L68" i="1"/>
  <c r="K79" i="1"/>
  <c r="K97" i="1"/>
  <c r="J99" i="1"/>
  <c r="K25" i="1" l="1"/>
  <c r="K74" i="1"/>
  <c r="K68" i="1"/>
  <c r="K42" i="1"/>
  <c r="K99" i="1"/>
  <c r="K62" i="1"/>
  <c r="K80" i="1"/>
  <c r="K15" i="1"/>
  <c r="K155" i="1" l="1"/>
  <c r="J150" i="1"/>
  <c r="K47" i="1" l="1"/>
  <c r="J37" i="1"/>
  <c r="L47" i="1"/>
  <c r="J47" i="1"/>
  <c r="K37" i="1"/>
  <c r="L37" i="1"/>
  <c r="J104" i="1"/>
  <c r="K150" i="1"/>
  <c r="L150" i="1"/>
  <c r="L155" i="1"/>
  <c r="J155" i="1"/>
  <c r="J267" i="1" s="1"/>
  <c r="J269" i="1" s="1"/>
  <c r="K104" i="1" l="1"/>
  <c r="L104" i="1"/>
  <c r="L267" i="1" s="1"/>
  <c r="K267" i="1" s="1"/>
</calcChain>
</file>

<file path=xl/sharedStrings.xml><?xml version="1.0" encoding="utf-8"?>
<sst xmlns="http://schemas.openxmlformats.org/spreadsheetml/2006/main" count="997" uniqueCount="231">
  <si>
    <t>Lp.</t>
  </si>
  <si>
    <t>Nr katalogowy  /Nazwa jak na fakturze</t>
  </si>
  <si>
    <t>jm</t>
  </si>
  <si>
    <t>Ilość</t>
  </si>
  <si>
    <t>VAT %</t>
  </si>
  <si>
    <t>Wartość netto</t>
  </si>
  <si>
    <t>Wartość VAT</t>
  </si>
  <si>
    <t>Wartość brutto</t>
  </si>
  <si>
    <t>Próbki</t>
  </si>
  <si>
    <t>szt</t>
  </si>
  <si>
    <t>RAZEM</t>
  </si>
  <si>
    <t>szt.</t>
  </si>
  <si>
    <t>op</t>
  </si>
  <si>
    <t>Razem</t>
  </si>
  <si>
    <t>Dot. pakietów, do których nie są wymagane próbki przy składaniu ofert</t>
  </si>
  <si>
    <t>W celu potwierdzenia spełnienia wymagań Oferent jest zobowiązany dostarczyć próbki towaru (w ilości 1 szt lub 2 szt danej pozycji) na żądanie zamawiającego w terminie do 3 dni roboczych od momentu zawiadomienia pisemnego (fax) o takiej potrzebie.</t>
  </si>
  <si>
    <t>Kryterium jakościowe</t>
  </si>
  <si>
    <t>1 szt.</t>
  </si>
  <si>
    <t xml:space="preserve">Pakiet 2 </t>
  </si>
  <si>
    <t>Opis produktu</t>
  </si>
  <si>
    <t>Cena jednostkowa brutto</t>
  </si>
  <si>
    <t>Cena jednostkowa netto</t>
  </si>
  <si>
    <t>Pakiet 3</t>
  </si>
  <si>
    <t xml:space="preserve">Pakiet 4 </t>
  </si>
  <si>
    <t xml:space="preserve">Pakiet 5 </t>
  </si>
  <si>
    <t xml:space="preserve">Pakiet 6 </t>
  </si>
  <si>
    <t xml:space="preserve">Retraktory ran chirurgiczmych - składający się z dwóch obręczy połączonych trwałym poliuretanem, umożliwiającym 360o retrakcję. Długość lini cięcia 2,5 - 6 cm. . </t>
  </si>
  <si>
    <t>Retraktory ran chirurgiczmych - składający się z dwóch obręczy połączonych trwałym poliuretanem, umożliwiającym 360o retrakcję. Długość lini cięcia 5 - 9 cm.</t>
  </si>
  <si>
    <t>na żadanie</t>
  </si>
  <si>
    <t>Pakiet 7</t>
  </si>
  <si>
    <t>Jałowa osłona na sprzęt medyczny z gumką rozm. 110 - 130cm x 110-130cm</t>
  </si>
  <si>
    <t>Pakiet 8</t>
  </si>
  <si>
    <t xml:space="preserve">Pakiet 9 </t>
  </si>
  <si>
    <t>Serweta jałowa, operacyjna, wykonana z dwuwarstwowej pełnobarierowej włókniny, zgodnej z EN 13795  Roz.45cm x 40cm lub 50cm x 45cm</t>
  </si>
  <si>
    <t>Jałowe serwetki celulozowe do osuszania rąk, rozm. 50x40 cm, pakowane a'1 szt</t>
  </si>
  <si>
    <t xml:space="preserve">Sterylne serwety operacyjne z nitką radiacyjną gazowe 17 nitek 4 warstwy 75x90 cm opak.a' 1szt </t>
  </si>
  <si>
    <t>Serweta jałowa, niebieska, roz. 90cm x 80cm zapakowana w opakowanie typu blister</t>
  </si>
  <si>
    <t xml:space="preserve">Jałowa serweta wykonana z włokniny foliowanej, trójwarstwowa, wiskoza - polietylen - polipropylen  73g/m2, rozm. 75x90 cm. z przylepcem wiskozowym. Zapakowana w torecbkę papierowo- foliową. Na zewnątrz opakowania centralna etykieta z dwiema nalepkami służącymi do wklejania do dokumentacji medycznej LOT, datą ważności, nazwą producenta .
</t>
  </si>
  <si>
    <t>Pakiet 10</t>
  </si>
  <si>
    <t>Filtr oddechowy mechaniczny, antybakteryjny i antywirusowy, z celulozowym wymiennikiem ciepła i wilgoci, skuteczność filtracji dla bakterii i wirusów min. 99,99%, wydajność nawilżania przy VT 500ml, min 33mg/litr, martwa przestrzeń 63ml, objętość oddechowa 150-1500ml, opór przepływu 1,1cmH2O przy 30 l/min., port kapno, sterylny, pakowany pojedyńczo. Waga w zakresie 41-45 g.</t>
  </si>
  <si>
    <t xml:space="preserve">Pakiet 11 </t>
  </si>
  <si>
    <t>Osłona na tarczycę. Jednorazowy, niesterylny pokrowiec na wielorazową ołowianą osłonę tarczycy, wykonany z włókniny trójwarstwowej typu SMS o gramaturze 35g/m2, zapinany na rzep z możliwością regulacji dopasowania do szyi oraz rozcięciem do umiejscowienia wielorazowej osłony na tarczycę: wymiar osłony: min. 66 cm długości, min. 10cm do max. 12cm szerokości w części tylnej, min. 15 cm długość rozcięcia</t>
  </si>
  <si>
    <t>Pakiet 12</t>
  </si>
  <si>
    <t>1 rolka</t>
  </si>
  <si>
    <t>Pakiet 13</t>
  </si>
  <si>
    <t>Pakiet 15</t>
  </si>
  <si>
    <t>Fartuch jednorazowy lekarski z mankietami i z wiązaniem przy szyi. Wykonany z włókniny polipropylenowej 20-25g/m2</t>
  </si>
  <si>
    <t>Pakiet 16</t>
  </si>
  <si>
    <t>Pakiet 17</t>
  </si>
  <si>
    <t>Pakiet 18</t>
  </si>
  <si>
    <t xml:space="preserve">Myjki jednorazowe z jednym palcem do mycia chorych </t>
  </si>
  <si>
    <t>1 kpl.</t>
  </si>
  <si>
    <t>Pakiet 19</t>
  </si>
  <si>
    <t>Zatrzaskowe mocowanie cewnika do wkłuć centralnych, przylepne</t>
  </si>
  <si>
    <t>Z klejem hipoalergicznym - 20 pkt.                     Z klejem innym dopuszczonym przez Zamawiającego - 0 pkt.</t>
  </si>
  <si>
    <t>Pakiet 20</t>
  </si>
  <si>
    <t>Jałowy zestaw do wkłucia centralnego o minimalnym składzie: kompresy gazowe 10x10cm - 20 szt. serweta z włókniny foliowanej celulozowo-poliestrowa 42g/m2 rozm. 90x75cm owinięcie zestawu - 1 szt. serweta foliowana polipropylenowo-polietylenowa 43g/m2 rozm. 90x75cm otwór przylepny Ø8cm - 1 szt. pean prosty metalowy min. 14cm - 1 szt. nożyczki metalowe ostro-ostre min. 11cm - 1 szt. kleszcze metalowe do trzymania igły - 1 szt</t>
  </si>
  <si>
    <t>Pakiet 21</t>
  </si>
  <si>
    <t>Pakiet 22</t>
  </si>
  <si>
    <t>Pakiet 23</t>
  </si>
  <si>
    <t>Strzykawka 5-10ml z dodatkowym uszczelnieniem z żelem znieczulającym zawierającym środki bakteriobójcze (glukonian Chloreksydyny, hydrobenzoesan metylu i propylu), data ważności i skład chemiczny na indywidualnej strzykawce, sterylny, opakowanie papier, folia, a'25szt</t>
  </si>
  <si>
    <t>Pakiet 24</t>
  </si>
  <si>
    <t>Pakiet 25</t>
  </si>
  <si>
    <t>Kaniula dotętnicza 20G x 45mm z zaworem odcinającym, zapobiegającym wstecznemu wypływowi krwi, sterylne, pojedyńczo pakowane, bez lateksu, bez PVC, elastyczny cewnik kaniuli. Czas utrzymania kaniuli w tętnicy (min. 3 dni) bez przeciekania krwii.</t>
  </si>
  <si>
    <t>Pakiet 26</t>
  </si>
  <si>
    <t>Pakiet 27</t>
  </si>
  <si>
    <t>Pakiet 28</t>
  </si>
  <si>
    <t>Pakiet 29</t>
  </si>
  <si>
    <t>na żądanie</t>
  </si>
  <si>
    <t>Pakiet 30</t>
  </si>
  <si>
    <t>Cewnik moczowodowy z zaokrąglonym końcem otwartym, prosty, dł. 70cm, średnica 4 Ch, mandryn</t>
  </si>
  <si>
    <t>Pakiet 31</t>
  </si>
  <si>
    <t>Pakiet 32</t>
  </si>
  <si>
    <t>Infusomat dren do pomp nutrition</t>
  </si>
  <si>
    <t xml:space="preserve">Infusomat dren do pomp standard </t>
  </si>
  <si>
    <t>Pakiet 33</t>
  </si>
  <si>
    <t>Pakiet 34</t>
  </si>
  <si>
    <t>Pakiet 35</t>
  </si>
  <si>
    <t>Pakiet 36</t>
  </si>
  <si>
    <t xml:space="preserve">Włókno laserowe 365um, do zastosowania z laserem CALCULASE II, który Zamawiający posiada lub równoważne, wielorazowe, dł. 300 cm sterylne , </t>
  </si>
  <si>
    <t>Zamawiający będzie oceniał elastyczność prowadnicy i szczelność podczas aspiracji krwi po podłączeniu strzykawki do igły na podstawie subiektywnej oceny dostarczonych próbek w skali od 0 do 30.</t>
  </si>
  <si>
    <t>Podkłady higieniczne 50x38 /rolki/ szerokość 38cm, perforacja co 50 -80cm, Długość rolki min. 50 m.</t>
  </si>
  <si>
    <t>Podkłady higieniczne 51x80 /rolki/ szerokość 51 cm, perforacja co 80 cm. Długość rolki min. 50 m.</t>
  </si>
  <si>
    <t>Pojemniki na odpady medyczne 0,5-0,7 litrowe, jednorazowego użytku, sztywne, odporne na działanie wilgoci, odporne na przebicia i uderzenia, umożliwiające bezpieczne i łatwe usuwanie każdego rodzaju ostrych odpadów medycznych, z wieczkiem zabezpieczającym, oznakowanie międzynarodowym znakiem ostrzegawczym, kolor żółty lub czerwony. Z etykietą do opisu lub bez.</t>
  </si>
  <si>
    <t>Pojemniki na odpady medyczne 1,0 litrowe, jednorazowego użytku, sztywne, odporne na działanie wilgoci, odporne na przebicia i uderzenia, umożliwiające bezpieczne i łatwe usuwanie każdego rodzaju ostrych odpadów medycznych, z wieczkiem zabezpieczającym, oznakowanie międzynarodowym znakiem ostrzegawczym, kolor czerwony. Z etykietą do opisu lub bez.</t>
  </si>
  <si>
    <t>Pojemniki na odpady medyczne 2,0 litrowe, jednorazowego użytku, sztywne, odporne na działanie wilgoci, odporne na przebicia i uderzenia, umożliwiające bezpieczne i łatwe usuwanie każdego rodzaju ostrych odpadów medycznych, z wieczkiem zabezpieczającym, oznakowanie międzynarodowym znakiem ostrzegawczym, kolor czerwony. Z etykietą do opisu lub bez.</t>
  </si>
  <si>
    <t>Pojemniki na odpady medyczne 3,0 litrowe, jednorazowego użytku, sztywne, odporne na działanie wilgoci, odporne na przebicia i uderzenia, umożliwiające bezpieczne i łatwe usuwanie każdego rodzaju ostrych odpadów medycznych, z wieczkiem zabezpieczającym, oznakowanie międzynarodowym znakiem ostrzegawczym, kolor czerwony ( dopuszczono  3,5-4,0 L). Z etykietą do opisu lub bez.</t>
  </si>
  <si>
    <t>Pojemniki na odpady medyczne 5 litrowe, jednorazowego użytku, sztywne, odporne na działanie wilgoci, odporne na przebicia i uderzenia, umożliwiające bezpieczne i łatwe usuwanie każdego rodzaju ostrych odpadów medycznych, z wieczkiem zabezpieczającym, oznakowanie międzynarodowym znakiem ostrzegawczym, kolor czerwony. Z etykietą do opisu lub bez.</t>
  </si>
  <si>
    <t>Pojemniki na odpady medyczne 10 litrowe, jednorazowego użytku, sztywne, odporne na działanie wilgoci, odporne na przebicia i uderzenia, umożliwiające bezpieczne i łatwe usuwanie każdego rodzaju ostrych odpadów medycznych, z wieczkiem zabezpieczającym, oznakowanie międzynarodowym znakiem ostrzegawczym, kolor czerwony. Z etykietą do opisu lub bez.</t>
  </si>
  <si>
    <t>Jednorazowe jałowe narzędzie laparoskopowe przeznaczone do mocowania siatek, o długości trzonu 36 cm do 40 cm i średnicy 5 mm, z 30 wchłanialnymi, polimerowymi wkrętami o wielkości 5,1 mm, istotnym okresie wchłaniania 3-5 miesięcy. Trzon narzędzia musi posiadać możliwość odkręcenia podczas zabiegu wkrętek przymocowanych w niewłaściwym miejscu</t>
  </si>
  <si>
    <t xml:space="preserve">Włókno laserowe 600um, do zastosowania z laserem CALCULASE II, który Zamawiający posiada lub równoważne, wielorazowe, dł. od min.  300 do max. 320 cm, sterylne , </t>
  </si>
  <si>
    <t>Pakiet 37</t>
  </si>
  <si>
    <t>Podkłady medyczne celuloza, białe, rolka (np. WC-18) 2 warstwowe wym. 59-60x80 /rolki/; z perforacją lub bez perforacji</t>
  </si>
  <si>
    <t xml:space="preserve">Kaniula donosowa dla dorosłych (S, M, L ) i dzieci powyżej 22 kg (S, M)
Przeznaczone do współpracy z układem oddechowym opisanym w poz. nr 2
</t>
  </si>
  <si>
    <t>Interfejs do tracheostomii przeznaczony do współpracy z układem oddechowym opisanym w poz. nr 2</t>
  </si>
  <si>
    <t>Absorbac. Jednorazowe jałowe narzędzie przeznaczone do mocowania siatek, o długości trzonu 36 cm i średnicy 5 mm, z 30 niewchłanialnymi, polimerowymi wkrętami o wielkości 5,1 mm. Trzon narzędzia musi posiadać możliwość odkręcenia podczas zabiegu wkrętek przymocowanych w niewłaściwym miejscu</t>
  </si>
  <si>
    <t>opak.= 25 szt.</t>
  </si>
  <si>
    <t>Pakiet 14</t>
  </si>
  <si>
    <t>Zestaw do odsysania pola operacyjnego - ortopedyczny ,(dren 230-250 cm, CH30 - średnica zewnętrzna 10,10mm, średnica wewnętrzna 6,4 mm + końcówka długości 23cm średnica zewnętrzna 8,1mm, średnica wewnętrzna 5,7mm + filtr o długości 12,3 cm średnica filtra 1,6 cm) z dodatkowym filtrem. Sterylny, pakowany podwójnie (opakowanie: zewnętrzne papier/folia i  wewnętrzne papier/folia).</t>
  </si>
  <si>
    <t>Wymienne końcówki do zestawu do odsysania pola operacyjnego - ortopedycznego. Ergonomiczny uchwyt zapewniający kontrolę użytkowania, krzyżowa perforacja filtra zatrzymująca fragmenty kości, cement i skrzepy krwi. Końcówka CH 25 - średnica wewnętrzna 5,70 mm zewnętrzna 8,10mm, o długości 23-25cm posiadająca 2 otwory boczne. Długość filtra 12,3 cm, średnica filtra 1,6cm. Sterylna, pakowane podwójnie (opakowanie zewnętrzne papier/folia i wewnętrzne papier/folia). Kompatybilna z zestawem ortopedycznym do odsysania pola operacyjnego.</t>
  </si>
  <si>
    <t>Kaniula G 16 1,7 x 45mm do długotrwałych wlewów dożylnych, wykonana z PTFE, wolna od lateksu i PCV, z zaworem iniekcyjnym, z korkiem samodomykającym, widoczna w promieniach RTG, z filtrem hydrofobowym, korek luer-lock z trzpieniem poniżej jego krawędzi, ze skrzydełkami, sterylna, opakowanie typu Tyvec, przepływ 170-180 ml/min.</t>
  </si>
  <si>
    <t>Kaniula G 17 1,4 x 45mm do długotrwałych wlewów dożylnych, wykonana z PTFE, wolna od lateksu i PCV, z zaworem iniekcyjnym, z korkiem samodomykającym, widoczna w promieniach RTG, z filtrem hydrofobowym, korek luer-lock z trzpieniem poniżej jego krawędzi, ze skrzydełkami, sterylna, opakowanie typu Tyvec, przepływ 120-125 ml/min.</t>
  </si>
  <si>
    <t>Kaniula G 18 1,2 x 32mm do długotrwałych wlewów dożylnych, wykonana z PTFE, wolna od lateksu i PCV, z zaworem iniekcyjnym, z korkiem samodomykającym, widoczna w promieniach RTG, z filtrem hydrofobowym, korek luer-lock z trzpieniem poniżej jego krawędzi, ze skrzydełkami, sterylna, opakowanie typu Tyvec, przepływ 75-80 ml/min.</t>
  </si>
  <si>
    <t>Kaniula G 20 1,0 x 32mm do długotrwałych wlewów dożylnych, wykonana z PTFE, wolna od lateksu i PCV, z zaworem iniekcyjnym, z korkiem samodomykającym, widoczna w promieniach RTG, z filtrem hydrofobowym, korek luer-lock z trzpieniem poniżej jego krawędzi, ze skrzydełkami, sterylna, opakowanie typu Tyvec, przepływ 50-54 ml/min.</t>
  </si>
  <si>
    <t>Kaniula G 22 0,8 x 25mm do długotrwałych wlewów dożylnych, wykonana z PTFE, wolna od lateksu i PCV, z zaworem iniekcyjnym, z korkiem samodomykającym, widoczna w promieniach RTG, z filtrem hydrofobowym, korek luer-lock z trzpieniem poniżej jego krawędzi, ze skrzydełkami, sterylna, opakowanie typu Tyvec, przepływ 28-31 ml/min.</t>
  </si>
  <si>
    <t>System do kontrolowanej zbiórki stolca wykorzystujący technologię super-absorbentu zawierający silikonowy cewnik z pierścieniem uszczelniającym o pojemności 45-55 ml, znacznik pozycyjny widoczny w badaniu RTG, część cewnika mająca bezpośredni kontakt z ciałem pacjenta wykonana z materiału o zwiększonym poślizgu po kontakcie z cieczą, port irygacyjny(oznaczony kolorem), port do pobierania próbek na drenie z silikonowym zabezpieczeniem klapką, cewnik przezierny dla promieni rtg o długości 160 cm+/-5 cm min., czas użytkowania 29 dni,  wszystkie elementy trwale ze sobą połączone, bez lateksu, min. 3 worki o pojemności ml z wkładką z super-absorbentu, wykonanego z poliakrylanu sodu oraz filtra/wentyla dezodoryzującego, podstawa do montowania do łóżka z nadającym się do czyszczenia plastikowym paskiem oraz centralną rurą obrotową, w opakowaniu zbiorczym strzykawka 3-częściowa z gumowym tłokiem o pojemności 45 ml , zacisk irygacyjny, instrukcja obsługi w języku polskim</t>
  </si>
  <si>
    <t>Wkład kleszczy chwytających, atraumatycznych, fenestracyjnych, jedna bransza ruchoma, długość bransz 26mm</t>
  </si>
  <si>
    <t>Wkład kleszczy chwytających, atraumatycnych, fenestracyjnych, obie bransze ruchome, długość bransz 24 mm</t>
  </si>
  <si>
    <t>Tubus monopolarny, do narzędzi laparoskopowych z przyłączem typu luer-lock do przepłukiwania, długość 36cm, średnica 5mm</t>
  </si>
  <si>
    <t>Dren ssący, dwuczęściowy, silikonowy, nadający się do sterylizacji parowej, do zastosowania z pompami firmy KARL STORZ, który Zamawiający posiada.</t>
  </si>
  <si>
    <t>Dren płuczący, dwuczęściowy, silikonowy, nadający się do sterylizacji parowej, do zastosowania z pompami firmy KARL STORZ, które Zamawiający posiada.</t>
  </si>
  <si>
    <t>Dren insuflacyjny CO2, wielorazowy, silikonowy, do zastosowania z insuflatorem Electronic Endoflator firmy KARL STORZ, który Zamawiający posiada.</t>
  </si>
  <si>
    <t>Sprawa P/01/01/2019/MED.</t>
  </si>
  <si>
    <t>Koreczki do kaniul luer-lock jednorazowego użytku, sterylne, niepirogenne. Pakowane po 1 szt. Opakowanie posiada duży znacznik otwarcia na całej szerokości. Sposób pakowania umożliwia aseptyczne wyjęcie koreczka z opakowania. Trzpień wewnętrzny położony poniżej krawędzi korka. Wielkość opakowania - 100 szt./op.</t>
  </si>
  <si>
    <t>Ilość w opakowaniu handlowym</t>
  </si>
  <si>
    <t>Igła ze szlifem Hubera, wyposażona w gwintowany łącznik luer-lock, nie silikowaną igłę zapewniającą bezpieczne i pewne wkłucie. Posiadajaca zdejmowany uchwyt igły służący do kontrolowanego wkłucia, zintegrowany dren długości w zakresie od min. 18 do max. 21 cm z zaciskiem typu "C" pozwalającym na szybkie i łatwe zamknięcie lini jedna ręką. Materiał drenu charakteryzujący się dużą odpornością na zamknięcie światła. Port boczny typu Y z łącznikiem luer-lock dający możliwość pracy z akcesoriami bezigłowymi. Igła do portów z zabezpieczeniem przed zamozakłuciem, długość igły 19 mm. Produkt jednorazowy, bez lateksu, zawartość DEHP na poziomie poniżej 0,2%. Rozmiar 22G, 20G.</t>
  </si>
  <si>
    <t>Jałowa strzykawka trzyczęściowa z końcówką luer-lock, pojemność 5 ml ,całkowita długość skali na cylindrze do 5 ml,  tłok i cylinder wykonane z polipropylenu, tłok niekontrastujący, przeźroczysty   bez zawartości lateksu, PCV, DEHP, kompatybilne z lekami cytostatycznymi (przeznaczone do bezpiecznego podawania i przygotowywania cytostatyków - potwierdzone  oświadczeniem producenta), czarna niezmywalna skala co 0,2 ml , logo producenta i typ strzykawki na cylindrze, opakowanie 125 szt.</t>
  </si>
  <si>
    <t>Jałowa strzykawka trzyczęściowa z końcówką luer-lock, pojemność 10 ml ., tłok i cylinder wykonane z polipropylenu, tlok niekontrastujący, przeźroczysty, całkowita długość skali na cylindrze  do 10 ml, bez zawartości lateksu, PCV, DEHP, kompatybilne z lekami cytostatycznymi (przeznaczone do bezpiecznego podawania i przygotowywania cytostatyków - potwierdzone  oświadczeniem producenta), czarna niezmywalna skala co 0,2 ml , logo producenta i typ strzykawki na cylindrze, opakowanie 100 szt.</t>
  </si>
  <si>
    <t>Jałowa strzykawka trzyczęściowa z końcówką luer-lock, pojemność 20 ml, tłok i cylinder wykonane z polipropylenu, tłok niekontrastujący, przeźroczysty ,całkowita długość skali na cylindrze do 20 ml,  bez zawartosci lateksu, PCV, DEHP,  kompatybilne z lekami cytostatycznymi (przeznaczone do bezpiecznego podawania i przygotowywania cytostatyków - potwierdzone  oświadczeniem producenta, czarna niezmywalna skala co 1ml , logo producenta i typ strzykawki na cylindrze, opakowanie 120 szt.</t>
  </si>
  <si>
    <t>Jałowa strzykawka trzyczęściowa z końcówką luer-lock, pojemność 30 ml.,tłok i cylinder wykonane z polipropylenu, bez zawartości lateksu, PCV, DEHP,  kompatybilne z lekami cytostatycznymi (przeznaczone do bezpiecznego podawania i przygotowywania cytostatyków - potwierdzone  oświadczeniem producenta), czarna niezmywalna skala co 0,1ml , logo producenta i typ strzykawki na cylindrze, opakowanie 60 szt.</t>
  </si>
  <si>
    <t>Jałowa strzykawka trzyczęściowa z końcówką luer-lock, pojemność 50/60  ml  1 .,tłok i cylinder wykonane z polipropylenu, bez zawartości lateksu, PCV, DEHP,  kompatybilne z lekami cytostatycznymi (przeznaczone do bezpiecznego podawania i przygotowywania cytostatyków - potwierdzone  oświadczeniem producenta), czarna niezmywalna skala co 1ml , skala nominalna wyróżniona graficznie  (obwiedzenie, otoczenie kółkiem liczby określajacej liczbę pojemności nominalnej ), skala poza skalą nominalną co 1 ml,  logo producenta i typ strzykawki na cylindrze, opakowanie 60 szt.</t>
  </si>
  <si>
    <t>Półmaska filtrujaca z zaworem wydechowym do ochrony układu oddechowego przed pyłami, aerozolami cząstek stałych i aerolzolami ciekłymi. Część przednia półmaski zapewniająca utrzymanie jej właściwegoi kształtu w trakcie noszenia, bez efektu zapadania się podczas wdechu. Dwupunktowe mocowanie taśmy lub gumki nagłowia, umożliwiające przesuwanie taśmy lub gumki, pozwalające na wygodne jej dopasowanie do kształtu głowy. Miękki materiał umożliwiający dobre przyleganie do twarzy. Zawór wydechowy zmniejszajacy kumulowanie się ciepła i ułatwiający oddychanie. Półmaska klasy FFP3. Produkt medyczny. Środek ochrony indywidualnej.</t>
  </si>
  <si>
    <t>Linia infuzyjna matowa, bursztynowa o długości 180 -195 cm do podawania cytstatyków z 2 bocznymi portami bezigłowymi do podłączenia pojemnika z lekiem. Zawory bezigłowe z płaską i gładką powierzchnią do dezynfekcji. Linia z kolcem  z odpowietrznikiem zabezpieczonym klapką. W linii zacisk zatrzaskowy, zacisk rolkowy z miejscem na podwieszenie drenu, w dystalnej części dodatkowy zawór do dostrzyknięć, nad zaworem zastawka antyzwrotna uniemożliwiająca cofanie się krwi do drenu.  Linia do podaży  cytostatyków  wykonanym z poliuretanu.</t>
  </si>
  <si>
    <t>Zestaw do przygotowania cytostatyków z matowym  bursztynowym drenem wykonanym z poliuretanu o długości 41 cm. W linii zawór bezigłowy z płaską i gładką powierzchnią do dezynfekcji, kolec z odpowietrznikiem z filtrem hydrofobowym, zabezpieczonym klapką oraz zacisk zatrzaskowy. Zawór do dostrzyknięć  z neutralnym ciśnieniem. W dystalnej części łącznik luer lock z filtrem hydrofobowym pozwalającym na bezpieczne odpowietrzenie i wypełnienie zestawu oraz zastawka antyzwrotna uniemożliwiająca cofanie się płynu. Objętość wypełnienia systemu – w zakresie 2,7 -3  ml.</t>
  </si>
  <si>
    <t xml:space="preserve">opak. = 25 szt </t>
  </si>
  <si>
    <t>1.</t>
  </si>
  <si>
    <t>Bezigłowy przyrząd do przygotowywania i pobierania roztworów z fiolek i butelek, umożliwiający wielokrotne, aseptyczne pobieranie z pojemnika zbiorczego z kolcem standardowym. Posiada filtr hydrofobowy bakteryjny 0,2  µm i filtr cząsteczkowy  5µm oraz samouszczelniający się  i samo domykający zawór bezigłowy zapobiegający wyciekowi leku po odłączeniu strzykawki. Czas stosowania od min. 3 dni do 7 dni lub  140 aktywacji w zależności co nastąpi pierwsze, przy zachowaniu zasad prawidłowej dezynfekcji. Powierzchnia filtra cząsteczkowego 1cm2.Wolny od lateksu i PCV. Objętość wypełnienia całkowita  0,29ml.</t>
  </si>
  <si>
    <t>2.</t>
  </si>
  <si>
    <t>Bezigłowy przyrząd do przygotowywania i pobierania roztworów z fiolek i butelek, umożliwiający wielokrotne aseptyczne pobieranie z pojemnika zbiorczego ze specjalnie zaprojektowanym kolcem micro- - wzdłużnie ścięty do połowy swej długości, posiada również rynienkę, dzięki której możliwe jest wybranie  bardzo dużej objętości leku. Posiada  filtr hydrofobowy bakteryjny 0,2 µm i filtr  cząsteczkowy  5µm oraz  samouszczelniający się i samodomykający  zawór bezigłowy  zapobiegający  wyciekowi leku po odłączeniu strzykawki.  Czas  stosowania od min. 3 dni do 7 dni lub 140 aktywacji w zależności co nastąpi  pierwsze  przy zachowaniu zasad prawidłowej dezynfekcji.  Powierzchnia filtra cząsteczkowego 1cm2. Wolny od  lateksu i PCV.  Objętość wypełnienia całkowita 0,28ml.</t>
  </si>
  <si>
    <t>SKAMEX</t>
  </si>
  <si>
    <t>Na żądanie</t>
  </si>
  <si>
    <t>Przescieradło ju z włókniny typu TMS, gramatura w zakresie 60-80 g/m2,roz.210x160</t>
  </si>
  <si>
    <t>Gramatura 80 g/m² - 35 pkt.                                   Poniżej 80 g/m² - 0 pkt.</t>
  </si>
  <si>
    <t>Gramatura  80 g/m² - 35 pkt.                                   Poniżej 80 g/m² - 0 pkt.</t>
  </si>
  <si>
    <t>Gramatura 50 g/m² - 35 pkt.                                   Poniżej 50 g/m² - 0 pkt.</t>
  </si>
  <si>
    <t>Fartuch jednorazowy, przedni foliowy, pakowany pojedyńczo, o gram. 40-50 g/m2. Pakowany po 100 szt</t>
  </si>
  <si>
    <t>Waga 41 g - 35 pkt.                                              Powyżej 41 g - 0 pkt.</t>
  </si>
  <si>
    <t>Waga 29 g - 35 pkt.                                              Powyżej 29 g - 0 pkt.</t>
  </si>
  <si>
    <t>Filtr oddechowy elektrostatyczny, antybakteryjny, antywirusowy z wydzielonym wymiennijkiem ciepła i wilgoci, portem kapno, skuteczność filtracji dla bakterii i wirusów 99,99%,  przestrzeń martwa 43-45 ml, objętośc oddechowa w zakresie 300-1500 ml, nawilżanie przy VT 1 litr min. 32 do max. 32,5 m/litr, sterylne, pakowany w papier - folia. Waga w zakresie 29-32 g.</t>
  </si>
  <si>
    <t>Pojemność pierścienia uszczelniającego 45 ml - 35 pkt., Powyżej 45 ml - 0 pkt.</t>
  </si>
  <si>
    <t>Strzykawka 5ml - 35 pkt.                                    Strzykawka 10 ml - 0 pkt.</t>
  </si>
  <si>
    <t>Długości trzonu 36 cm - 35 pkt.                       Długość powyżej 36 cm - 0 pkt.</t>
  </si>
  <si>
    <t xml:space="preserve">Zestaw cewnika dializacyjnego o składzie:
cewnik permanentny 15 Fr długość 23-24 cm szt.1 
rozrywana koszulka hemostatyczna 16Fr szt. 1
prowadnica drutowa 0,038" (0,97mm)x 39-1/2" (100cm) prosta sztywna końcówka z jednej strony - końcówka typu "J" z drugiej strony szt. 1
igła wprowadzająca 18Gax 2-1/2" (6,35 cm) szt. 1
wstępnie zmontowany aparat do tunelowania (metalowy) z gwintowaną nasadką kompresyjną i mankietem kompresyjnym - szt. 1
zespól nasadki łączącej - szt. 1
kapturki Luer-Lock - szt. 1 
rozszerzadło tunelu - szt. 1 
opatrunek typu Tegaderm 10 cm x 12 cm - szt.1
rozszerzadło tkankowe 12 Fr - szt. 1
rozszerzadło tkankowe 14 Fr - szt. 1
pojemnik na ostre odpady szt. 1 
skalpel bezpieczny # 11
rura do irygacji z zaciskiem- szt. 1
zacisk cewnika szt. 1 </t>
  </si>
  <si>
    <t>długość 23 cm - 35 pkt
długość 24 cm - 0 pkt</t>
  </si>
  <si>
    <t>w rozmiarze 120 x 120 cm Zamawiający przyzna 35 pkt. za rozmiar inny ale dopuszczony przez Zamawiającego - 0 pkt.</t>
  </si>
  <si>
    <t>Pakiet 1</t>
  </si>
  <si>
    <t>Szerokość w części tylnej 10cm - 35 pkt.         Powyżej 10cm - 0 pkt.</t>
  </si>
  <si>
    <t>Gramatura 25 g/m² - 35 pkt.                                   Poniżej 25 g/m² - 0 pkt.</t>
  </si>
  <si>
    <t>Zamawiający dopuszcza 10% tolerancję dotyczącą rozmiaru podkładu.                        35 pkt. - za podkład zgodny z opisem Zamawiającego,                                                  0 pkt. - za podkład w ramach tolerancji i dopuszczony przez Zamawiającego</t>
  </si>
  <si>
    <t>Produkt zgodny z opisem - 35 pkt. Produkt niezgodny w którymkolwiek parametrze ale dopuszczony przez Zamawiającego - 0 pkt.</t>
  </si>
  <si>
    <t>Za dwukolorowość obręczy, zamawiający przyzna 35 pkt. Za obręcze w jednym kolorze, ale dopuszczone przez Zamawiającego - 0 pkt.</t>
  </si>
  <si>
    <t>Zamawiający przyzna punkty za:                     serwety w rozm. 45cm x 40cm - 35 pkt.                                                                               serwety w rozm. 45cm x 45cm - 20 pkt.                                                             serwety w rozm. 45cm x 50cm - 10 pkt.</t>
  </si>
  <si>
    <t>Zamawiający przyzna punkty za:                     serwety w rozm. 50cm x 40cm - 35 pkt.                                                                                     serwety w rozm. 50cm x 50cm - 0 pkt.</t>
  </si>
  <si>
    <t>Zamawiający dopuszcza 10% tolerancję dotyczącą gramatury i rozmiaru serwety.         35 pkt. - za serwetę zgodną z opisem Zamawiającego,                                                  0 pkt. - za serwetę w ramach tolerancji i dopuszczoną przez Zamawiającego</t>
  </si>
  <si>
    <t>Perforacja co 50cm - 35 pkt.                                Perforacja co 80cm - 0 pkt.</t>
  </si>
  <si>
    <t>Perforacja co 80cm - 35 pkt.                                Perforacja co 100cm - 0 pkt.</t>
  </si>
  <si>
    <t>Długość cewnika 100 cm - 35 pkt.   Poniżej 100 cm - 0 pkt.</t>
  </si>
  <si>
    <t>Zgodność oferowanych produktów z opisem przedmiotu zamówienia. Produkt zgodny z opisem - 35 pkt.                                                                                                                   Produkt niezgodny w którymkolwiek parametrze ale dopuszczony przez Zamawiającego - 0 pkt.</t>
  </si>
  <si>
    <t>Przepływ 170 ml/min. - 0 pkt.                                       Powyżej 170 ml/min. - 35 pkt.</t>
  </si>
  <si>
    <t>Przepływ 120 ml/min. - 0 pkt.                                       Powyżej 120 ml/min. - 35 pkt.</t>
  </si>
  <si>
    <t>Przepływ 75 ml/min. - 0 pkt.                                       Powyżej 75 ml/min. - 35 pkt.</t>
  </si>
  <si>
    <t>Przepływ 50 ml/min. - 0 pkt.                                       Powyżej 50 ml/min. - 35 pkt.</t>
  </si>
  <si>
    <t>Przepływ 28 ml/min. - 0 pkt.                                       Powyżej 28 ml/min. - 35 pkt.</t>
  </si>
  <si>
    <t>Zgodne z opisem zamawiającego - 35 pkt.                                                                inne dopuszczone przez Zamawiającego - 0 pkt.</t>
  </si>
  <si>
    <t>Długość 125 cm -35 pkt.    Poniżej 125 cm - 0 pkt.</t>
  </si>
  <si>
    <t>Długość włókna 300 cm - 35 pkt.                  Długość włókna powyżej 300 cm - 0 pkt</t>
  </si>
  <si>
    <t>Długość zestawu 175 cm - 35 pkt.                 Długość zestawu poniżej 175 cm - 0 pkt.</t>
  </si>
  <si>
    <t>Z etykietą do opisu - 35 pkt.                              Bez etykiety - 0 pkt.</t>
  </si>
  <si>
    <t>Z perforacją - 35 pkt.                                         Bez perforacji - 0 pkt.</t>
  </si>
  <si>
    <t>Zestaw do tracheostomii przezskórnej metodą Seldingera: zestaw do tracheotomii przezskórnej z peanem wielorazowym, rurka Blue Line Ultra z mankietem Soft Seal o średnicy wew. 6 do 8mm,</t>
  </si>
  <si>
    <t>Zestaw do tracheostomii przezskórnej metodą Seldingera: zestw do tracheotomii przezskórnej bez peana, rurka Blue Line Ultra z mankietem Soft Seal o średnicy wew. 6 do 8mm,</t>
  </si>
  <si>
    <t>dren o długości  230cm - 10 pkt.                         dren o długości 240cm - 20 pkt.                        dren o długości 250cm - 35 pkt.</t>
  </si>
  <si>
    <t>długość końcówki 23cm - 35 pkt.                      długość końcówki 24cm - 20 pkt.                      długość końcówki 25cm - 10 pkt.</t>
  </si>
  <si>
    <t>Czas stosowania 7 dni - 35 pkt.                  Czas stosowania 6 dni - 20 pkt.                     Czas stosowania 5 dni - 15 pkt.                       Czas stosowania 4 dni - 10 pkt.                    Czas stosowania 3 dni - 0 pkt.</t>
  </si>
  <si>
    <t>Długość drenu w zakresie 20-21 cm - Zamawiający przyzna - 35 pkt.                  Długość dreny w zakresie 19-20 cm - Zamawiający przyzna 20 pkt.                    Długość drenu w zakresie 18-19 cm - Zamawiający przyzna 10 pkt.</t>
  </si>
  <si>
    <t>Rozszerzenie pojemności ≥ 10% - 35 pkt.      Rozszerzenie pojemności &lt; 10% - 0 pkt.</t>
  </si>
  <si>
    <t>Mocowanie maski na gumki - 35 pkt. Mocowanie maski na taśmy - 0 pkt.</t>
  </si>
  <si>
    <t>Całkowita pojemność cylindra 14 ml - 35 pkt.     Całkowita pojemność cylindra poniżej 14 ml-0 pkt.</t>
  </si>
  <si>
    <t>Okularki ochronne do fototerapi noworodków. W kształcie litery "Y", wykonane z fizeliny lub materiału nie zawierającego lateksu, specjalna osłonka na oczy zapewniająca całkowitą ochronę przed szkodliwym działaniem światła wykorzystywanym w fototerapii, zapinane na miękkie i elastyczne rzepy, rozmiar w zakresie 30-36 cm obwodu głowy, pakowane pojedyńczo, jednorazowego użytku.</t>
  </si>
  <si>
    <t>Wykonane z fizeliny - 35 pkt.             Wykonane z innego matertiału dopuszczonego p-rzez Zamawiającego - 0 pkt.</t>
  </si>
  <si>
    <t>Cewnik do żył centralnych 4-światłowy poliuretanowy, rozmiar 8F x 20 cm (średnice kanałów 14G/18G/18G/16G). Opis na opakowaniu w języku polskim, opakowanie w postaci tacki. Ze znacznikami długości, miękką końcówką, posiadający 2 punktowy system mocowania do skóry i przezroczyste dreniki infuzyjne doprowadzające do poszczególnych kanaów cewników z zaciskami oraz zakończeniami w postaci łączników dostępu bezigłowego. W zestawie: igła 18G x 73 mm ze zintegrowana zastawką pozwalającą na wrowadzenie prowadnicy do naczynia bez odłączania strzykawki, metalowa prowadnica wykonana z nitynolu, odporna na zaginanie, długość 50 cm, średnica 0,0035", skalpel, strzykawka 3 częściow a Luer - Lock, element umożliwiający kontrolę położenia cewnika za pomocą odprowadzeń EKG</t>
  </si>
  <si>
    <t>Zestaw do nakłucia tętnicy udowej 20G/80mm. W zestawie: cewnik dotętniczy wykonany z FEP, do monitorowania ciśnienia krwawego i pobierania próbek krwii 20G/80mm, automatyczny zawór hemostatyczny zapobiegający wstecznemu przepływowi krwii, kaniula wprowadzająca ze stali nierdzewnej ze złączem typu Luer - Lock 0,95 x 70 mm, miękkie skrzydełka mocujące wykonane z PUR z 3 otworami na szew fiksujący, prowadnik drutowy ze stali nierdzewnej ze sprężystym prostym zakończeniem 40-0,025", dren łączący z PUR o długości 7 cm, sertwta do zawinięcia zestawu 45 x 75 cm.</t>
  </si>
  <si>
    <t>średnica 8 mm - 35 pkt.                          Średnica poniżej 8mm - 0 pkt.</t>
  </si>
  <si>
    <t>Przepływowy przyrząd do ćwiczeń oddechowych do rehabilitacji oddechowej, do stosowania przez jednego pacjenta, z możliwością ustawienia poziomu przepływu wdychanego powietrza w zakresie 100-600 ml/s za pomocą pokrętła umieszczonego z tyłu, z możliwością jednoczesnego podawania tlenu, z rozciągliwą rurką łączącą i z wymiennym ustnikiem</t>
  </si>
  <si>
    <t>Zestaw do bezpiecznej punkcji jamy opłucnej, otrzewnej oraz worka osierdziowego z igłą Veresa zawierający: cewnik przezskórny z systemem automatycznych zastawek wykonany z poliuretanu, prowadnik z igłą Veresa, skalpel z zatrzaskowym zabezpieczeniem, strzykawka Luer - lock 60 ml, worek do drenażu o pojemności 2000 ml z kranikiem spustowym.</t>
  </si>
  <si>
    <t>Koce samoogrzewające jednorazowe, aktywny, zapobiegający hipotermi, pakowany pojedyńczo próżniowo, Easy Warm, w rozm. 152 x 92 cm, wyposażony w 12 rozgrzewających wkładek, aktywowanych po wyjęciu z opakowania, osiągający temperaturę robocza w 30 min. i utrzymujący ją przez 8-10 godzin</t>
  </si>
  <si>
    <t>Pakiet 38</t>
  </si>
  <si>
    <t>Pakiet 39</t>
  </si>
  <si>
    <t xml:space="preserve">Zestaw do szynowania moczowodu typ D-J niesterowalny soft. W skład zestawu wchodzą : cewnik otwarty od strony pęcherza CH 4,7; atramautyczna pętla pęcherzowa, drenaż max. 6 miesięcy, wykonany z poliuretanu alifatycznego, widoczny w promieniach RTG. Długość 28 cm, popychacz dł. 70 cm, prowadnik powleczony teflonem dł. 120-125cm, zacisk </t>
  </si>
  <si>
    <t>op.</t>
  </si>
  <si>
    <t>opak = 6 szt.</t>
  </si>
  <si>
    <r>
      <t xml:space="preserve">Rozszerzenie pojemności </t>
    </r>
    <r>
      <rPr>
        <sz val="9"/>
        <rFont val="Calibri"/>
        <family val="2"/>
        <charset val="238"/>
      </rPr>
      <t>≥</t>
    </r>
    <r>
      <rPr>
        <sz val="9"/>
        <rFont val="Arial"/>
        <family val="2"/>
      </rPr>
      <t xml:space="preserve"> 10% - 35 pkt.      Rozszerzenie pojemności &lt; 10% - 0 pkt.</t>
    </r>
  </si>
  <si>
    <t xml:space="preserve">Pompa infuzyjna do chemioterapii w warunkach domowych.
Przenośny, jałowy, apirogenny system infuzyjny wykorzystujący zbiornik elastomerowy z poliizoprenu oraz ogranicznik przepływu, zapewniający przepływ leku przez określony czas przy nominalnej prędkości przepływu w systemie zamkniętym. Urządzenie wyposażone w filtr cząstek stałych wbudowany w zbiornik elastomerowy (bez filtra na przebiegu linii-zapewniając tym samym podanie leku w bezpiecznym dla pacjenta i personelu systemie zamkniętym). W elementach mających kontakt z podawanym lekiem wolne od DEHP. Zbiornik elastomeru umieszczony w zewnętrznej obudowie blokującej promieniowanie UV do długości fali 380 nm, umożliwiającej wizualną kontrolę postępu wlewu. Port do napełniania urządzenia wbudowany w kapturek wyposażony w połączenie Luer-lock, zapewniające możliwość szczelnego podłączenia strzykawki i zabezpieczenia portu korkiem po wypełnieniu. System infuzyjny sprawdzony pod względem stabilności ze stosowanymi cytostatykami (np. 5-FU). Urządzenie pakowane pojedynczo, dla każdego pacjenta futerał. System infuzyjny sklasyfikowany jako wyrób medyczny klasy II b - 1 szt;  obj. nominalna 240 ml, a max. 300 ml; nominalna prędkość przepływu 5 ml/h, nominalny czas pracy 48h
</t>
  </si>
  <si>
    <t xml:space="preserve">kpl = Protector + Injector </t>
  </si>
  <si>
    <t>Objętość 300 ml - 35 pkt.                      Objętość 240 ml - 0 pkt.</t>
  </si>
  <si>
    <r>
      <t xml:space="preserve">System zamknięty PHASEAL. Protector, Injector Luer-lock, Secondary Set. </t>
    </r>
    <r>
      <rPr>
        <b/>
        <sz val="9"/>
        <rFont val="Arial"/>
        <family val="2"/>
      </rPr>
      <t>Protector</t>
    </r>
    <r>
      <rPr>
        <sz val="9"/>
        <rFont val="Arial"/>
        <family val="2"/>
      </rPr>
      <t xml:space="preserve"> - adapter do fiolki do rozpuszczania leków i wyrównywania ciśnienia w systemie zamkniętym. Do fiolek o średnicy 20 mm. Wyrównuje ciśnienie o objętość  50 ml powietrza. Urządzenie do pobierania leku z fiolki w systemie Protector – zamknięty system umożliwiający rozpuszczenie liofilizowanego leku oraz pobranie roztworu z fiolki do strzykawki . Posiada plastikową igłę.  Wymagania: mocowany na fiolkę o średnicy 20 mm, zabezpiecza przed wyciekiem oraz uwalnianiem aerozoli, oparów niebezpiecznych substancji, wyrównuje różnicę ciśnień w fiolce w trakcie rozpuszczania leku (komora o objętości 50 ml), podwójna membrana gwarantuje szczelność i suchość połączeń, posiadające złącze luer lock. Kompatybilne z łącznikiem typu Injector, jałowe pakowane oddzielnie (pojedynczo), kompatybilne z lekami cytotoksycznymi(cytostatycznymi), wolne od PCV. </t>
    </r>
    <r>
      <rPr>
        <b/>
        <sz val="9"/>
        <rFont val="Arial"/>
        <family val="2"/>
      </rPr>
      <t xml:space="preserve">Injector </t>
    </r>
    <r>
      <rPr>
        <sz val="9"/>
        <rFont val="Arial"/>
        <family val="2"/>
      </rPr>
      <t xml:space="preserve">Luer Lock  urządzenie do bezpiecznego przenoszenia leków w strzykawce z końcówką luer lock. Urządzenie (łącznik) w systemie Injector, umożliwiające pobranie roztworu leku cytostatycznego (cytotoksycznego)  z fiolki, bezpieczne przeniesienie w strzykawce i dodanie do pojemnika z płynem infuzyjnym lub w miejsce wkłucia dożylnego, tworząc zamknięty, szczelny system. Wymagania: kompatybilne z łącznikiem w systemie Connector oraz adapterem infuzyjnym. Połączenie luer lock ze strzykawką, jałowe, pakowane, oddzielnie(pojedynczo), kompatybilne z lekami cytotoksycznymi, bez PCV. 
</t>
    </r>
  </si>
  <si>
    <r>
      <t xml:space="preserve">Szerokość  14 cm - 35 pkt.                                Szerokość </t>
    </r>
    <r>
      <rPr>
        <sz val="9"/>
        <rFont val="Calibri"/>
        <family val="2"/>
        <charset val="238"/>
      </rPr>
      <t>powyżej</t>
    </r>
    <r>
      <rPr>
        <sz val="9"/>
        <rFont val="Arial"/>
        <family val="2"/>
      </rPr>
      <t xml:space="preserve"> 14 cm - 0 pkt.</t>
    </r>
  </si>
  <si>
    <t>Podsumowanie</t>
  </si>
  <si>
    <r>
      <t xml:space="preserve">Wartość w </t>
    </r>
    <r>
      <rPr>
        <b/>
        <sz val="10"/>
        <color rgb="FFFF0000"/>
        <rFont val="Calibri"/>
        <family val="2"/>
        <charset val="238"/>
      </rPr>
      <t>€</t>
    </r>
  </si>
  <si>
    <t>Załącznik nr 5 do SIWZ</t>
  </si>
  <si>
    <t>Opis przedmiotu zamówienia oraz wymagania minimalne z przewidywaną ilością zużycia w okresie 12 miesięcy</t>
  </si>
  <si>
    <t>Utrzymujący temperaturę roboczą przez 10 godzin - 35 pkt.     Poniżej 10 godzin - 0 pkt.</t>
  </si>
  <si>
    <t>Osłona na przewody/kamerę o wymiarze min.14 cm do max. 15 cm x 250 cm, wyposażona z jednej strony w końcówkę z perforacją umożliwiającą wysunięcie przewodu, a z drugiej wyposażona w kartonik z oznakowaniem kierunku rozwijania osłony oraz 2 taśmy przylepne o wymiarach 2,5 cm x 17 cm. Osłona z przezroczystej folii polietylenowej 0,05 mm. składana teleskopowo, osłona pakowana podwójnie w opakowaniu folia papier oraz dodatkowo zapakowana w wewnętrzny woreczek foliowy</t>
  </si>
  <si>
    <t xml:space="preserve">Serweta jałowa, niebieska, z włókniny typu TMS 35g/m2, wysterylizowana parą wodną, na opakowaniu podwójna metka z nr serii, datą ważności, nazwą producenta, Roz.80cm x 45cm </t>
  </si>
  <si>
    <t xml:space="preserve">Serweta jałowa, niebieska, z włókniny typu TMS 35g/m2, z otworem ø 8 cm, wysterylizowana parą wodną, na opakowaniu podwójna metka z nr serii, datą ważności, nazwą producenta, Roz.45cm x 40cm bez przylepca
</t>
  </si>
  <si>
    <t xml:space="preserve">Serweta jałowa niebieska, z włókniny typu TMS 35g/m2, z otworem ø 5cm, wysterylizowana parą wodną, na opakowaniu podwójna metka z nr serii, datą ważności, nazwą producenta, Roz.45cm x 40cm, bez przylepca
</t>
  </si>
  <si>
    <t xml:space="preserve">Serweta włókninowa, foliowana, 43g/m2 jałowa, zielona, z otworm przylepnym 8cm, wysterylizowana EO,na opakowaniu podwójna metka z nr serii, datą ważności, nazwą producenta, Roz 75cm x 45cm
</t>
  </si>
  <si>
    <t xml:space="preserve">Serweta włókninowa, foliowana, 43g/m2 jałowa, zielona, z otworm przylepnym 5cm, wysterylizowana EO, na opakowaniu podwójna metka z nr serii, datą ważności, nazwą producenta, Roz 75cm x 45cm
</t>
  </si>
  <si>
    <t xml:space="preserve">Jałowa serweta wykonana z włokniny foliowanej, trójwarstwowa, wiskozowa- polilefinowa  - polipropylenowa  73g/m2, rozm. 150x90 cm. Zapakowana w torebkę papierowo- foliową. Na zewnątrz opakowania centralna etykieta z dwiema nalepkami służącymi do wklejania do dokumentacji medycznej LOT, datą ważności, nazwą producenta .
</t>
  </si>
  <si>
    <r>
      <t xml:space="preserve">Zestaw do ciągłych znieczuleń zewnątrzoponowych zawierający: cewnik wykonany z poliamidu dł. w zakresie 80-100 cm, czytelne znaczniki długości, całkowicie wtopione w materiał cewnika, tulejka założona na cewnik, łącznik do cewnika, igła zewnątrzoponowa ze szlifem Touchy, rozm. </t>
    </r>
    <r>
      <rPr>
        <sz val="9"/>
        <rFont val="Arial"/>
        <family val="2"/>
        <charset val="238"/>
      </rPr>
      <t xml:space="preserve">G18 x 3 1/4" 1,3 x 80 mm, płaski filtr 0,2 </t>
    </r>
    <r>
      <rPr>
        <sz val="9"/>
        <rFont val="Calibri"/>
        <family val="2"/>
        <charset val="238"/>
      </rPr>
      <t>µ</t>
    </r>
    <r>
      <rPr>
        <sz val="9"/>
        <rFont val="Arial"/>
        <family val="2"/>
        <charset val="238"/>
      </rPr>
      <t>m, objętość wypełnienia 0,45 ml, wytrzymałość ciśnieniowa do 7 bar</t>
    </r>
  </si>
  <si>
    <t>Fartuch dla odwiedzających wykonany z włókniny polipropylenowej, gramatura 25-35 g/m2, mankiet wykończony gumką, w pasie wiazany na troki.</t>
  </si>
  <si>
    <r>
      <t>Fartuch jednorazowy urologiczny, w części przedniej oraz przedramiona podfoliowane, zapewniający barierowość dla płynów. Gramatura w zakresie od min. 50 g/m</t>
    </r>
    <r>
      <rPr>
        <sz val="9"/>
        <rFont val="Calibri"/>
        <family val="2"/>
        <charset val="238"/>
      </rPr>
      <t>²</t>
    </r>
    <r>
      <rPr>
        <sz val="7.65"/>
        <rFont val="Arial"/>
        <family val="2"/>
      </rPr>
      <t xml:space="preserve"> do 80 g/m</t>
    </r>
    <r>
      <rPr>
        <sz val="7.65"/>
        <rFont val="Calibri"/>
        <family val="2"/>
        <charset val="238"/>
      </rPr>
      <t>²</t>
    </r>
  </si>
  <si>
    <t>Jednorazowe spodenki dla dorosłego pacjent (uniwersalne) z otworem z tyłu z włókniny o gramaturze w zakresie  40-50 g/m2 włókninowe, kolor np. granatowy</t>
  </si>
  <si>
    <t xml:space="preserve">Pościel j.u. z włókniny typu TMS 40-50g/m2 powłoką 200x150cm, poszewka 90x75cm,prześcieradło 210x150cm </t>
  </si>
  <si>
    <t>Jałowy zestaw do wkłucia ledźwiowego w składzie: 1 szt. serweta laminowana o gramaturze 42g/m² rozm. 75x45cm, 1 szt. serweta 2-warstwowa o gramaturze 56g/m² rozm. 50x60cm z przylepnym otworem Ø10cm, 1 szt. strzykawka 3ml, 1 szt. strzykawka 5ml, 1 szt. igła 1,2x40mm, 1 szt. igła 0,5x20mm, 10 szt. kompresy włókninowe 7,5x7,5cm o gramaturze 30g/m², 1 szt. opatrunek z wkładem chłonnym 7,2 x 5 cm, 1 szt. pęseta plastikowa 13cm. Zestaw zapakowany w opakowanie typu twardy blister, 3 komorowy używany jakoo miska do zabiegu</t>
  </si>
  <si>
    <t>Podkład z możliwością przenoszenia pacjenta o wadze do 150 kg z wkładem chłonnym zawierającym super absorbent, umożliwiający trwałe zatrzymanie płynu w rdzeniu, rozm. 210x80cm, wkład chłonny 200x60cm, redukujący zapach, zapewniający trwałe zatrzymanie bakterii MRSA, E.coli</t>
  </si>
  <si>
    <t>Koszula dla położnic wykonana z włókniny SMS o gramaturze max 35 g/m2, z krótkim rękawem w kolorze niebieskim, wycięciem przy szyi w Y umożliwiające karmienie z wiązanie na toczki, wiazana w pasie w rozmiarach M (obwód w pasie 142 cm) , S (obwód w pasie 136 cm) długość 110 cm . Ilości w poszczególnych rozmiarach wg bieżacego zapotrzebowania Zamawiającego</t>
  </si>
  <si>
    <t>Koszula pacjenta wykonana z chłonnej, miękiej przyjemnej w dotyku włókniny Spunlace 45g/m2 lub równoważne w kolorze białym, wkłdana przez głowę z krótkim rękawem, wymiary ok. 80 cm x 90 cm</t>
  </si>
  <si>
    <t xml:space="preserve">Zestaw do oddychania ogrzewanym powietrzem dla dorosłych i dzieci o wadze powyżej 22 kg, z samo napełniającą się komorą MR290.
Układ oddechowy jednorazowego użytku do  terapii tlenowej wysokim przepływem gazów o długości od min. 60 do max. 175 cm, posiadający spiralną grzałkę w drenie oraz zintegrowany ruchomy klips do mocowania układu.
Przepływ gazów w zakresie 10 – 60 L/min. 
Zakończenie układu o kształcie zapewniającym prawidłowe podłączenie do kaniul nosowych serii OPT 842, 844, 846 i interfejsu do tracheostomii OPT  kompatybilny do nawilżacza opisanego w poz. nr 1. 
Zestaw zawierający adapter z komorą z automatycznym pobieraniem wody i posiadającą dwa pływaki zabezpieczające przed przedostaniem się wody do układu oddechowego. Układ wraz z adapterem i komorą tworzy komplet tzn. znajduje się w jednym opakowaniu.
</t>
  </si>
  <si>
    <t xml:space="preserve">Cewnik do żył centralnych, poliuretanowy, 2-światłowy(16 G/16G ), rozmiar 7F x 15 cm, z odporną na zaginanie   tytanowo-niklową  prowadnicą z końcówką J, o długości 50 cm, średnicy 0,89 mm. Z zastawkami dostępu bezigłowego do poszczególnych świateł cewnika, z dwupunktowym systemem (stałe i ruchome skrzydełko) mocowania cewnika do skóry oraz przezroczystym drenikiem z zaciskiem ślizgowym. W zestawie igła Seldingera 18G x 70 mm, rozszerzadło   oraz kabelek umożliwiający                                                                                                                                                                           identyfikację położenia cewnika w naczyniu za pomocą odczytu  EKG. </t>
  </si>
  <si>
    <t xml:space="preserve">Cewnik do żył centralnych, poliuretanowy,  3-światłowy(16 G/18G/18G ), rozmiar 7F x 15 cm, z odporną na zaginanie   tytanowo-niklową  prowadnicą z końcówką J, o długości 50 cm, średnicy 0,89 mm. Z zastawkami dostępu bezigłowego do poszczególnych świateł cewnika, z dwupunktowym systemem (stałe i ruchome skrzydełko) mocowania cewnika do skóry oraz przezroczystym drenikiem z zaciskiem ślizgowym.  W zestawie igła Seldingera 18G x 70 mm, rozszerzadło   oraz kabelek umożliwiający                                                                                                                                                                           identyfikację położenia cewnika w naczyniu za pomocą odczytu  EKG. </t>
  </si>
  <si>
    <t xml:space="preserve">Strzykawka napełniona fabrycznie do przepłukiwania zawierająca chlorek sodu (izotoniczny roztwór NaCl 0,9%) o pojemności 10 ml, całkowita pojemność cylindra od min. 11 ml do maksymalnie 14 ml. Strzykawka ma posiadać średnicę cylindra odpowiadającej strzykawce o pojemności 10 ml. Ma posiadać długi korek zamykający o dł. Min 12 mm, posiadający gwintowane przedłużenie zamykające wejście do strzykawki Luer Lock, zapobiegający przypadkowej kontaminacji wejścia do strzykawki. Specjalna budowa tłoka eliminująca zwrotny napływ krwi do cewnika (zerowy refluks). Ogranicznik tłoka strzykawki uniemożliwiający wysunięcie tłoka poza przetrzeń sterylną strzykawki i  przypadkową kontaminację roztworu podczas przygotowania strzykawki do przepłukiwania oraz aspiracji sprawdzającej drożność cewnika.  Strzykawka do stosowania w polu operacyjnym.
Po podaży tłok chowa się całkowicie w cylindrze strzykawki,  co zapobiega ponownemu użyciu strzykawki oraz minimalizuje objętość strzykawki, co przyczynia zmniejszenie ilości odpadów medycznych.
Okres ważności 3 lata.
</t>
  </si>
  <si>
    <t>Secondary Set, zestaw infuzyjny z wbudowanym Phaseal Connector do przenoszenia leków cytostatycznych do worka infuzyjnego, długość 49 cm. Zestaw infuzyjny  z wbudowanym łącznikiem Connector do bezpiecznego przenoszenia leków   do worków w systemie zamkniętym. Całkowita długość  49 cm.  Wyposażony w zatyczkę Flow-stop, dla łatwego wypełnienia i odpowietrzenia zestawu. Kompatybilny z cytostatykami, wolny od DEHP, lateksu.</t>
  </si>
  <si>
    <t>Krótka linia do podaży Taxolu- zestaw podłączeniowy ze Smartsite z filtrem 0.2µ, w liniii, dren z PCV bez DEHP o długości 50 cm. Zawierający zawór bezigłowy -  szczelne, bezpieczne połączenie. Posiadający 2 klamry zaciskowe i złącze typu Luer z zaworem zwrotnym. Bez DEHP i lateksu.</t>
  </si>
  <si>
    <t>Basen sanitarny jako produkt jednorazowego użytku, wykonany z masy papierowej. Po użyciu pojemnik wraz z zawartością jest do utylizacji w maceratorze. Produkt jest zgodny z wymaganiami zasadniczymi zawartymi w Dyrektywie 93/42/EEC</t>
  </si>
  <si>
    <r>
      <t xml:space="preserve">Kaczki jednorazowe </t>
    </r>
    <r>
      <rPr>
        <sz val="9"/>
        <color rgb="FFFF0000"/>
        <rFont val="Arial"/>
        <family val="2"/>
        <charset val="238"/>
      </rPr>
      <t>jako produkt jednorazowego użytku, wykonany z masy papierowej. Po użyciu pojemnik wraz z zawartością jest do utylizacji w maceratorze. Produkt jest zgodny z wymaganiami zasadniczymi zawartymi w Dyrektywie 93/42/EEC</t>
    </r>
  </si>
  <si>
    <r>
      <t xml:space="preserve">Miski nerkowate jednorazowe, długość w zakresie </t>
    </r>
    <r>
      <rPr>
        <sz val="9"/>
        <color rgb="FFFF0000"/>
        <rFont val="Arial"/>
        <family val="2"/>
        <charset val="238"/>
      </rPr>
      <t>24-28cm</t>
    </r>
  </si>
  <si>
    <t>Długość 24cm - 35 pkt.                                       Powyżej 24cm - 0 pkt.</t>
  </si>
  <si>
    <t>Długość lini 180 cm - 35 pkt.                  Długość lini powyżej 180 cm - 0 pkt.</t>
  </si>
  <si>
    <t>Gramatura 35 g/m² - 35 pkt.                                   Poniżej 35 g/m² - 0 pkt.</t>
  </si>
  <si>
    <r>
      <t xml:space="preserve">Jałowa strzykawka trzyczęściowa z końcówką luer-lock, pojemność 3 ml , całkowita długość skali na cylindrze do 3 ml,  tłok i cylinder wykonane z polipropylenu, tłok niekontrastujący, przeźroczysty ,  bez zawartości lateksu, PCV, DEHP, kompatybilna z lekami cytostatycznymi (przeznaczone do bezpiecznego podawania i przygotowywania cytostatyków - potwierdzone  oświadczeniem producenta), czarna niezmywalna skala co </t>
    </r>
    <r>
      <rPr>
        <sz val="9"/>
        <color rgb="FFFF0000"/>
        <rFont val="Arial"/>
        <family val="2"/>
        <charset val="238"/>
      </rPr>
      <t>1ml</t>
    </r>
    <r>
      <rPr>
        <sz val="9"/>
        <rFont val="Arial"/>
        <family val="2"/>
      </rPr>
      <t xml:space="preserve"> , logo producenta i typ strzykawki na cylindrze, opakowanie  200 szt.</t>
    </r>
  </si>
</sst>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 #,##0.00\ &quot;zł&quot;_-;\-* #,##0.00\ &quot;zł&quot;_-;_-* &quot;-&quot;??\ &quot;zł&quot;_-;_-@_-"/>
    <numFmt numFmtId="43" formatCode="_-* #,##0.00\ _z_ł_-;\-* #,##0.00\ _z_ł_-;_-* &quot;-&quot;??\ _z_ł_-;_-@_-"/>
    <numFmt numFmtId="164" formatCode="#,##0.00_ ;[Red]\-#,##0.00,"/>
    <numFmt numFmtId="165" formatCode="#,##0_ ;[Red]\-#,##0,"/>
    <numFmt numFmtId="166" formatCode="#,###.00"/>
    <numFmt numFmtId="167" formatCode="[$-415]General"/>
    <numFmt numFmtId="168" formatCode="[$-415]#,##0"/>
    <numFmt numFmtId="169" formatCode="[$-415]#,##0.00"/>
    <numFmt numFmtId="170" formatCode="&quot; &quot;#,##0.00&quot;      &quot;;&quot;-&quot;#,##0.00&quot;      &quot;;&quot; -&quot;#&quot;      &quot;;@&quot; &quot;"/>
    <numFmt numFmtId="171" formatCode="#,##0.00&quot; &quot;;[Red]&quot;-&quot;#,##0.00,"/>
    <numFmt numFmtId="172" formatCode="[$-415]0%"/>
  </numFmts>
  <fonts count="34" x14ac:knownFonts="1">
    <font>
      <sz val="10"/>
      <name val="Arial"/>
      <family val="2"/>
      <charset val="238"/>
    </font>
    <font>
      <sz val="11"/>
      <color theme="1"/>
      <name val="Calibri"/>
      <family val="2"/>
      <charset val="238"/>
      <scheme val="minor"/>
    </font>
    <font>
      <sz val="10"/>
      <name val="Arial"/>
      <family val="2"/>
      <charset val="238"/>
    </font>
    <font>
      <sz val="10"/>
      <name val="Arial"/>
      <family val="2"/>
    </font>
    <font>
      <b/>
      <sz val="10"/>
      <name val="Arial"/>
      <family val="2"/>
    </font>
    <font>
      <sz val="8"/>
      <name val="Arial"/>
      <family val="2"/>
    </font>
    <font>
      <b/>
      <sz val="8"/>
      <name val="Arial"/>
      <family val="2"/>
    </font>
    <font>
      <sz val="9"/>
      <name val="Arial"/>
      <family val="2"/>
    </font>
    <font>
      <b/>
      <sz val="9"/>
      <name val="Arial"/>
      <family val="2"/>
    </font>
    <font>
      <sz val="9"/>
      <name val="Arial"/>
      <family val="2"/>
      <charset val="238"/>
    </font>
    <font>
      <b/>
      <sz val="9"/>
      <name val="Arial"/>
      <family val="2"/>
      <charset val="238"/>
    </font>
    <font>
      <b/>
      <sz val="10"/>
      <name val="Arial"/>
      <family val="2"/>
      <charset val="238"/>
    </font>
    <font>
      <sz val="10"/>
      <name val="Arial CE"/>
      <charset val="238"/>
    </font>
    <font>
      <u/>
      <sz val="9"/>
      <name val="Arial"/>
      <family val="2"/>
    </font>
    <font>
      <sz val="12"/>
      <color theme="1"/>
      <name val="Calibri"/>
      <family val="2"/>
      <charset val="238"/>
      <scheme val="minor"/>
    </font>
    <font>
      <sz val="10"/>
      <color rgb="FFFF0000"/>
      <name val="Arial"/>
      <family val="2"/>
    </font>
    <font>
      <sz val="9"/>
      <color rgb="FFFF0000"/>
      <name val="Arial"/>
      <family val="2"/>
    </font>
    <font>
      <sz val="10"/>
      <color theme="1"/>
      <name val="Arial"/>
      <family val="2"/>
      <charset val="238"/>
    </font>
    <font>
      <b/>
      <sz val="9"/>
      <color rgb="FFFF0000"/>
      <name val="Arial"/>
      <family val="2"/>
    </font>
    <font>
      <b/>
      <sz val="8"/>
      <color rgb="FFFF0000"/>
      <name val="Arial"/>
      <family val="2"/>
    </font>
    <font>
      <sz val="8"/>
      <color rgb="FFFF0000"/>
      <name val="Arial"/>
      <family val="2"/>
    </font>
    <font>
      <b/>
      <sz val="10"/>
      <color rgb="FFFF0000"/>
      <name val="Arial"/>
      <family val="2"/>
    </font>
    <font>
      <sz val="10"/>
      <color rgb="FF00B050"/>
      <name val="Arial"/>
      <family val="2"/>
    </font>
    <font>
      <b/>
      <sz val="9"/>
      <color rgb="FF00B050"/>
      <name val="Arial"/>
      <family val="2"/>
    </font>
    <font>
      <b/>
      <sz val="8"/>
      <color rgb="FF00B050"/>
      <name val="Arial"/>
      <family val="2"/>
    </font>
    <font>
      <sz val="9"/>
      <color rgb="FF00B050"/>
      <name val="Arial"/>
      <family val="2"/>
    </font>
    <font>
      <b/>
      <sz val="8"/>
      <name val="Arial"/>
      <family val="2"/>
      <charset val="238"/>
    </font>
    <font>
      <sz val="9"/>
      <name val="Calibri"/>
      <family val="2"/>
      <charset val="238"/>
    </font>
    <font>
      <i/>
      <sz val="9"/>
      <name val="Arial"/>
      <family val="2"/>
    </font>
    <font>
      <sz val="7.65"/>
      <name val="Arial"/>
      <family val="2"/>
    </font>
    <font>
      <sz val="7.65"/>
      <name val="Calibri"/>
      <family val="2"/>
      <charset val="238"/>
    </font>
    <font>
      <sz val="8"/>
      <name val="Arial"/>
      <family val="2"/>
      <charset val="238"/>
    </font>
    <font>
      <b/>
      <sz val="10"/>
      <color rgb="FFFF0000"/>
      <name val="Calibri"/>
      <family val="2"/>
      <charset val="238"/>
    </font>
    <font>
      <sz val="9"/>
      <color rgb="FFFF0000"/>
      <name val="Arial"/>
      <family val="2"/>
      <charset val="238"/>
    </font>
  </fonts>
  <fills count="6">
    <fill>
      <patternFill patternType="none"/>
    </fill>
    <fill>
      <patternFill patternType="gray125"/>
    </fill>
    <fill>
      <patternFill patternType="solid">
        <fgColor indexed="42"/>
        <bgColor indexed="27"/>
      </patternFill>
    </fill>
    <fill>
      <patternFill patternType="solid">
        <fgColor indexed="42"/>
        <bgColor indexed="64"/>
      </patternFill>
    </fill>
    <fill>
      <patternFill patternType="solid">
        <fgColor theme="0"/>
        <bgColor indexed="64"/>
      </patternFill>
    </fill>
    <fill>
      <patternFill patternType="solid">
        <fgColor rgb="FFCCFFCC"/>
        <bgColor rgb="FFCCFFCC"/>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bottom/>
      <diagonal/>
    </border>
    <border>
      <left style="thin">
        <color indexed="64"/>
      </left>
      <right style="thin">
        <color indexed="64"/>
      </right>
      <top style="thin">
        <color indexed="64"/>
      </top>
      <bottom/>
      <diagonal/>
    </border>
    <border>
      <left/>
      <right style="thin">
        <color indexed="8"/>
      </right>
      <top style="thin">
        <color indexed="8"/>
      </top>
      <bottom/>
      <diagonal/>
    </border>
    <border>
      <left/>
      <right/>
      <top style="thin">
        <color indexed="64"/>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64"/>
      </right>
      <top/>
      <bottom style="thin">
        <color indexed="64"/>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14">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12" fillId="0" borderId="0"/>
    <xf numFmtId="0" fontId="2" fillId="0" borderId="0"/>
    <xf numFmtId="0" fontId="1" fillId="0" borderId="0"/>
    <xf numFmtId="0" fontId="14" fillId="0" borderId="0"/>
    <xf numFmtId="0" fontId="12" fillId="0" borderId="0"/>
    <xf numFmtId="0" fontId="12" fillId="0" borderId="0"/>
    <xf numFmtId="167" fontId="17" fillId="0" borderId="0"/>
    <xf numFmtId="170" fontId="17" fillId="0" borderId="0"/>
    <xf numFmtId="172" fontId="17" fillId="0" borderId="0"/>
  </cellStyleXfs>
  <cellXfs count="380">
    <xf numFmtId="0" fontId="0" fillId="0" borderId="0" xfId="0"/>
    <xf numFmtId="0" fontId="3" fillId="0" borderId="0" xfId="0" applyFont="1"/>
    <xf numFmtId="4" fontId="3" fillId="0" borderId="0" xfId="0" applyNumberFormat="1" applyFont="1"/>
    <xf numFmtId="0" fontId="3" fillId="0" borderId="0" xfId="0" applyFont="1" applyAlignment="1">
      <alignment wrapText="1"/>
    </xf>
    <xf numFmtId="0" fontId="4" fillId="0" borderId="0" xfId="0" applyFont="1" applyBorder="1"/>
    <xf numFmtId="0" fontId="5" fillId="0" borderId="0" xfId="0" applyFont="1" applyFill="1" applyBorder="1"/>
    <xf numFmtId="4" fontId="5" fillId="0" borderId="0" xfId="0" applyNumberFormat="1" applyFont="1" applyFill="1" applyBorder="1" applyAlignment="1" applyProtection="1">
      <alignment vertical="center" wrapText="1"/>
    </xf>
    <xf numFmtId="4" fontId="5" fillId="0" borderId="0" xfId="0" applyNumberFormat="1" applyFont="1" applyFill="1" applyBorder="1"/>
    <xf numFmtId="4" fontId="5" fillId="0" borderId="0" xfId="1" applyNumberFormat="1" applyFont="1" applyFill="1" applyBorder="1" applyAlignment="1" applyProtection="1"/>
    <xf numFmtId="0" fontId="7" fillId="0" borderId="0" xfId="0" applyFont="1" applyFill="1" applyBorder="1" applyAlignment="1">
      <alignment wrapText="1"/>
    </xf>
    <xf numFmtId="0" fontId="7" fillId="0" borderId="0" xfId="0" applyFont="1" applyFill="1" applyBorder="1"/>
    <xf numFmtId="0" fontId="7" fillId="0" borderId="1" xfId="0" applyFont="1" applyFill="1" applyBorder="1" applyAlignment="1">
      <alignment vertical="center"/>
    </xf>
    <xf numFmtId="0" fontId="7" fillId="0" borderId="3" xfId="0" applyFont="1" applyFill="1" applyBorder="1" applyAlignment="1">
      <alignment horizontal="center" vertical="center"/>
    </xf>
    <xf numFmtId="4" fontId="7" fillId="0" borderId="1" xfId="1" applyNumberFormat="1" applyFont="1" applyFill="1" applyBorder="1" applyAlignment="1" applyProtection="1">
      <alignment horizontal="center" vertical="center"/>
    </xf>
    <xf numFmtId="4" fontId="7" fillId="0" borderId="1" xfId="0" applyNumberFormat="1" applyFont="1" applyFill="1" applyBorder="1" applyAlignment="1">
      <alignment horizontal="center" vertical="center"/>
    </xf>
    <xf numFmtId="4" fontId="4" fillId="0" borderId="1" xfId="1" applyNumberFormat="1" applyFont="1" applyFill="1" applyBorder="1" applyAlignment="1" applyProtection="1">
      <alignment horizontal="center"/>
    </xf>
    <xf numFmtId="4" fontId="4" fillId="0" borderId="1" xfId="0" applyNumberFormat="1" applyFont="1" applyFill="1" applyBorder="1" applyAlignment="1">
      <alignment horizontal="center"/>
    </xf>
    <xf numFmtId="0" fontId="3" fillId="0" borderId="0" xfId="0" applyFont="1" applyFill="1" applyBorder="1"/>
    <xf numFmtId="4" fontId="6" fillId="0" borderId="0" xfId="0" applyNumberFormat="1" applyFont="1" applyFill="1" applyBorder="1" applyAlignment="1" applyProtection="1">
      <alignment horizontal="center" vertical="center" wrapText="1"/>
    </xf>
    <xf numFmtId="4" fontId="6" fillId="0" borderId="0" xfId="1" applyNumberFormat="1" applyFont="1" applyFill="1" applyBorder="1" applyAlignment="1" applyProtection="1">
      <alignment horizontal="center"/>
    </xf>
    <xf numFmtId="4" fontId="6" fillId="0" borderId="0" xfId="0" applyNumberFormat="1" applyFont="1" applyFill="1" applyBorder="1" applyAlignment="1">
      <alignment horizontal="center"/>
    </xf>
    <xf numFmtId="0" fontId="3" fillId="0" borderId="0" xfId="0" applyFont="1" applyBorder="1" applyAlignment="1">
      <alignment wrapText="1"/>
    </xf>
    <xf numFmtId="0" fontId="5" fillId="0" borderId="0" xfId="0" applyFont="1" applyFill="1" applyBorder="1" applyAlignment="1">
      <alignment horizontal="center" vertical="center" wrapText="1"/>
    </xf>
    <xf numFmtId="0" fontId="7" fillId="0" borderId="0" xfId="0" applyFont="1" applyAlignment="1">
      <alignment vertical="center"/>
    </xf>
    <xf numFmtId="4" fontId="4" fillId="0" borderId="0" xfId="0" applyNumberFormat="1" applyFont="1" applyFill="1" applyBorder="1" applyAlignment="1" applyProtection="1">
      <alignment horizontal="center" vertical="center" wrapText="1"/>
    </xf>
    <xf numFmtId="9" fontId="7" fillId="0" borderId="1" xfId="3" applyFont="1" applyFill="1" applyBorder="1" applyAlignment="1">
      <alignment horizontal="center" vertical="center" wrapText="1"/>
    </xf>
    <xf numFmtId="0" fontId="7" fillId="0" borderId="0" xfId="0" applyFont="1"/>
    <xf numFmtId="0" fontId="7" fillId="0" borderId="0" xfId="0" applyFont="1" applyBorder="1"/>
    <xf numFmtId="0" fontId="3" fillId="0" borderId="0" xfId="0" applyFont="1" applyBorder="1"/>
    <xf numFmtId="0" fontId="7" fillId="0" borderId="1" xfId="0" applyFont="1" applyFill="1" applyBorder="1" applyAlignment="1">
      <alignment vertical="center" wrapText="1"/>
    </xf>
    <xf numFmtId="4" fontId="6" fillId="0" borderId="7" xfId="0" applyNumberFormat="1" applyFont="1" applyFill="1" applyBorder="1" applyAlignment="1" applyProtection="1">
      <alignment horizontal="center" vertical="center" wrapText="1"/>
    </xf>
    <xf numFmtId="0" fontId="3" fillId="0" borderId="0" xfId="0" applyFont="1" applyFill="1" applyBorder="1" applyAlignment="1">
      <alignment wrapText="1"/>
    </xf>
    <xf numFmtId="0" fontId="3" fillId="0" borderId="7" xfId="0" applyFont="1" applyBorder="1"/>
    <xf numFmtId="4" fontId="3" fillId="0" borderId="0" xfId="0" applyNumberFormat="1" applyFont="1" applyBorder="1"/>
    <xf numFmtId="0" fontId="3" fillId="0" borderId="11" xfId="0" applyFont="1" applyBorder="1"/>
    <xf numFmtId="4" fontId="3" fillId="0" borderId="11" xfId="0" applyNumberFormat="1" applyFont="1" applyBorder="1"/>
    <xf numFmtId="4" fontId="3" fillId="0" borderId="7" xfId="0" applyNumberFormat="1" applyFont="1" applyBorder="1"/>
    <xf numFmtId="0" fontId="5" fillId="0" borderId="0" xfId="0" applyFont="1" applyFill="1" applyBorder="1" applyAlignment="1">
      <alignment vertical="center" wrapText="1"/>
    </xf>
    <xf numFmtId="0" fontId="5" fillId="0" borderId="0" xfId="0" applyFont="1" applyFill="1" applyBorder="1" applyAlignment="1">
      <alignment horizontal="center" vertical="center"/>
    </xf>
    <xf numFmtId="165" fontId="6" fillId="0" borderId="1" xfId="0" applyNumberFormat="1" applyFont="1" applyFill="1" applyBorder="1" applyAlignment="1">
      <alignment vertical="center"/>
    </xf>
    <xf numFmtId="0" fontId="5" fillId="0" borderId="0" xfId="0" applyFont="1" applyFill="1" applyBorder="1" applyAlignment="1">
      <alignment vertical="center"/>
    </xf>
    <xf numFmtId="0" fontId="5" fillId="0" borderId="0" xfId="4" applyFont="1" applyFill="1" applyBorder="1" applyAlignment="1">
      <alignment horizontal="left" vertical="center" wrapText="1"/>
    </xf>
    <xf numFmtId="0" fontId="5" fillId="0" borderId="0" xfId="4" applyFont="1" applyFill="1" applyBorder="1" applyAlignment="1">
      <alignment horizontal="center" vertical="center"/>
    </xf>
    <xf numFmtId="0" fontId="5" fillId="0" borderId="0" xfId="0" applyFont="1" applyFill="1" applyBorder="1" applyAlignment="1">
      <alignment horizontal="center" wrapText="1"/>
    </xf>
    <xf numFmtId="9" fontId="5" fillId="0" borderId="0" xfId="0" applyNumberFormat="1" applyFont="1" applyFill="1" applyBorder="1" applyAlignment="1">
      <alignment horizontal="center" vertical="center"/>
    </xf>
    <xf numFmtId="4" fontId="5" fillId="0" borderId="0" xfId="0" applyNumberFormat="1" applyFont="1" applyFill="1" applyBorder="1" applyAlignment="1">
      <alignment vertical="center"/>
    </xf>
    <xf numFmtId="0" fontId="7" fillId="0" borderId="0" xfId="0" applyFont="1" applyFill="1" applyBorder="1" applyAlignment="1">
      <alignment vertical="center"/>
    </xf>
    <xf numFmtId="0" fontId="7" fillId="0" borderId="0" xfId="0" applyFont="1" applyFill="1" applyBorder="1" applyAlignment="1">
      <alignment vertical="center" wrapText="1"/>
    </xf>
    <xf numFmtId="0" fontId="7" fillId="0" borderId="0" xfId="0" applyFont="1" applyFill="1" applyBorder="1" applyAlignment="1">
      <alignment horizontal="center" vertical="center" wrapText="1"/>
    </xf>
    <xf numFmtId="0" fontId="7" fillId="0" borderId="1" xfId="0" applyFont="1" applyBorder="1" applyAlignment="1">
      <alignment vertical="center" wrapText="1"/>
    </xf>
    <xf numFmtId="0" fontId="7" fillId="0" borderId="0" xfId="0" applyFont="1" applyBorder="1" applyAlignment="1">
      <alignment wrapText="1"/>
    </xf>
    <xf numFmtId="0" fontId="8" fillId="0" borderId="0" xfId="0" applyFont="1" applyAlignment="1">
      <alignment wrapText="1"/>
    </xf>
    <xf numFmtId="4" fontId="10" fillId="0" borderId="0" xfId="0" applyNumberFormat="1" applyFont="1" applyFill="1" applyBorder="1" applyAlignment="1" applyProtection="1">
      <alignment horizontal="center" vertical="center" wrapText="1"/>
    </xf>
    <xf numFmtId="4" fontId="10" fillId="0" borderId="0" xfId="0" applyNumberFormat="1" applyFont="1"/>
    <xf numFmtId="4" fontId="4" fillId="0" borderId="0" xfId="0" applyNumberFormat="1" applyFont="1" applyFill="1" applyBorder="1" applyAlignment="1">
      <alignment horizontal="center" vertical="center"/>
    </xf>
    <xf numFmtId="4" fontId="11" fillId="0" borderId="0" xfId="1" applyNumberFormat="1" applyFont="1" applyFill="1" applyBorder="1" applyAlignment="1" applyProtection="1">
      <alignment horizontal="center" vertical="center"/>
    </xf>
    <xf numFmtId="4" fontId="11" fillId="0" borderId="0" xfId="0" applyNumberFormat="1" applyFont="1" applyFill="1" applyBorder="1" applyAlignment="1">
      <alignment horizontal="center" vertical="center"/>
    </xf>
    <xf numFmtId="4" fontId="7" fillId="0" borderId="0" xfId="1" applyNumberFormat="1" applyFont="1" applyFill="1" applyBorder="1" applyAlignment="1" applyProtection="1">
      <alignment horizontal="center" vertical="center"/>
    </xf>
    <xf numFmtId="4" fontId="7" fillId="0" borderId="0" xfId="0" applyNumberFormat="1" applyFont="1" applyFill="1" applyBorder="1" applyAlignment="1">
      <alignment horizontal="center" vertical="center"/>
    </xf>
    <xf numFmtId="4" fontId="4" fillId="0" borderId="0" xfId="1" applyNumberFormat="1" applyFont="1" applyFill="1" applyBorder="1" applyAlignment="1" applyProtection="1">
      <alignment horizontal="center" vertical="center"/>
    </xf>
    <xf numFmtId="0" fontId="9" fillId="0" borderId="0" xfId="0" applyFont="1" applyBorder="1" applyAlignment="1">
      <alignment vertical="center" wrapText="1"/>
    </xf>
    <xf numFmtId="4" fontId="4" fillId="0" borderId="0" xfId="1" applyNumberFormat="1" applyFont="1" applyFill="1" applyBorder="1" applyAlignment="1" applyProtection="1"/>
    <xf numFmtId="4" fontId="6" fillId="0" borderId="1" xfId="0" applyNumberFormat="1" applyFont="1" applyFill="1" applyBorder="1" applyAlignment="1">
      <alignment vertical="center"/>
    </xf>
    <xf numFmtId="4" fontId="4" fillId="0" borderId="1" xfId="1" applyNumberFormat="1" applyFont="1" applyFill="1" applyBorder="1" applyAlignment="1" applyProtection="1"/>
    <xf numFmtId="9" fontId="7" fillId="0" borderId="0" xfId="0" applyNumberFormat="1" applyFont="1" applyFill="1" applyBorder="1" applyAlignment="1">
      <alignment horizontal="center" vertical="center"/>
    </xf>
    <xf numFmtId="0" fontId="7" fillId="0" borderId="3" xfId="0" applyFont="1" applyFill="1" applyBorder="1" applyAlignment="1">
      <alignment horizontal="center" vertical="center" wrapText="1"/>
    </xf>
    <xf numFmtId="0" fontId="7" fillId="0" borderId="1" xfId="0" applyFont="1" applyBorder="1" applyAlignment="1">
      <alignment horizontal="center" vertical="center" wrapText="1"/>
    </xf>
    <xf numFmtId="4" fontId="10" fillId="0" borderId="0" xfId="0" applyNumberFormat="1" applyFont="1" applyFill="1" applyBorder="1" applyAlignment="1">
      <alignment horizontal="center"/>
    </xf>
    <xf numFmtId="0" fontId="10" fillId="0" borderId="0" xfId="0" applyFont="1"/>
    <xf numFmtId="4" fontId="10" fillId="0" borderId="0" xfId="0" applyNumberFormat="1" applyFont="1" applyFill="1" applyBorder="1" applyAlignment="1" applyProtection="1">
      <alignment vertical="center" wrapText="1"/>
    </xf>
    <xf numFmtId="4" fontId="4" fillId="0" borderId="0" xfId="1" applyNumberFormat="1" applyFont="1" applyFill="1" applyBorder="1" applyAlignment="1" applyProtection="1">
      <alignment horizontal="center"/>
    </xf>
    <xf numFmtId="4" fontId="4" fillId="0" borderId="0" xfId="0" applyNumberFormat="1" applyFont="1" applyFill="1" applyBorder="1" applyAlignment="1">
      <alignment horizontal="center"/>
    </xf>
    <xf numFmtId="0" fontId="8" fillId="2" borderId="1" xfId="0" applyFont="1" applyFill="1" applyBorder="1" applyAlignment="1">
      <alignment horizontal="center" vertical="center"/>
    </xf>
    <xf numFmtId="0" fontId="7" fillId="0" borderId="0" xfId="4" applyFont="1" applyFill="1" applyBorder="1" applyAlignment="1">
      <alignment vertical="center" wrapText="1"/>
    </xf>
    <xf numFmtId="0" fontId="7" fillId="0" borderId="0" xfId="4" applyFont="1" applyFill="1" applyBorder="1" applyAlignment="1">
      <alignment wrapText="1"/>
    </xf>
    <xf numFmtId="0" fontId="8" fillId="0" borderId="0" xfId="0" applyFont="1" applyBorder="1"/>
    <xf numFmtId="0" fontId="8" fillId="0" borderId="0" xfId="0" applyFont="1" applyFill="1" applyBorder="1" applyAlignment="1">
      <alignment wrapText="1"/>
    </xf>
    <xf numFmtId="0" fontId="7" fillId="0" borderId="0" xfId="0" applyFont="1" applyFill="1" applyBorder="1" applyAlignment="1">
      <alignment vertical="top" wrapText="1"/>
    </xf>
    <xf numFmtId="0" fontId="13" fillId="0" borderId="0" xfId="0" applyFont="1" applyAlignment="1">
      <alignment wrapText="1"/>
    </xf>
    <xf numFmtId="4" fontId="8" fillId="2" borderId="1" xfId="0" applyNumberFormat="1" applyFont="1" applyFill="1" applyBorder="1" applyAlignment="1">
      <alignment horizontal="center" vertical="center" wrapText="1"/>
    </xf>
    <xf numFmtId="4" fontId="8" fillId="0" borderId="1" xfId="0" applyNumberFormat="1" applyFont="1" applyFill="1" applyBorder="1" applyAlignment="1" applyProtection="1">
      <alignment vertical="center" wrapText="1"/>
    </xf>
    <xf numFmtId="4" fontId="7" fillId="0" borderId="1" xfId="0" applyNumberFormat="1" applyFont="1" applyFill="1" applyBorder="1" applyAlignment="1">
      <alignment horizontal="right" vertical="center"/>
    </xf>
    <xf numFmtId="4" fontId="3" fillId="0" borderId="0" xfId="0" applyNumberFormat="1" applyFont="1" applyAlignment="1">
      <alignment horizontal="right" vertical="center"/>
    </xf>
    <xf numFmtId="4" fontId="5" fillId="0" borderId="0" xfId="0" applyNumberFormat="1" applyFont="1" applyFill="1" applyBorder="1" applyAlignment="1">
      <alignment horizontal="right" vertical="center"/>
    </xf>
    <xf numFmtId="4" fontId="4" fillId="0" borderId="1" xfId="0" applyNumberFormat="1" applyFont="1" applyFill="1" applyBorder="1" applyAlignment="1">
      <alignment horizontal="right" vertical="center"/>
    </xf>
    <xf numFmtId="4" fontId="11" fillId="0" borderId="0" xfId="0" applyNumberFormat="1" applyFont="1" applyFill="1" applyBorder="1" applyAlignment="1">
      <alignment horizontal="right" vertical="center"/>
    </xf>
    <xf numFmtId="4" fontId="6" fillId="0" borderId="0" xfId="0" applyNumberFormat="1" applyFont="1" applyFill="1" applyBorder="1" applyAlignment="1">
      <alignment horizontal="right" vertical="center"/>
    </xf>
    <xf numFmtId="4" fontId="4" fillId="0" borderId="1" xfId="1" applyNumberFormat="1" applyFont="1" applyFill="1" applyBorder="1" applyAlignment="1" applyProtection="1">
      <alignment horizontal="right" vertical="center"/>
    </xf>
    <xf numFmtId="4" fontId="3" fillId="0" borderId="0" xfId="0" applyNumberFormat="1" applyFont="1" applyBorder="1" applyAlignment="1">
      <alignment horizontal="right" vertical="center"/>
    </xf>
    <xf numFmtId="4" fontId="3" fillId="0" borderId="11" xfId="0" applyNumberFormat="1" applyFont="1" applyBorder="1" applyAlignment="1">
      <alignment horizontal="right" vertical="center"/>
    </xf>
    <xf numFmtId="4" fontId="4" fillId="0" borderId="0" xfId="0" applyNumberFormat="1" applyFont="1" applyFill="1" applyBorder="1" applyAlignment="1">
      <alignment horizontal="right" vertical="center"/>
    </xf>
    <xf numFmtId="4" fontId="3" fillId="0" borderId="7" xfId="0" applyNumberFormat="1" applyFont="1" applyBorder="1" applyAlignment="1">
      <alignment horizontal="right" vertical="center"/>
    </xf>
    <xf numFmtId="4" fontId="5" fillId="0" borderId="0" xfId="1" applyNumberFormat="1" applyFont="1" applyFill="1" applyBorder="1" applyAlignment="1" applyProtection="1">
      <alignment horizontal="right" vertical="center"/>
    </xf>
    <xf numFmtId="4" fontId="7" fillId="0" borderId="0" xfId="0" applyNumberFormat="1" applyFont="1" applyFill="1" applyBorder="1" applyAlignment="1">
      <alignment horizontal="right" vertical="center"/>
    </xf>
    <xf numFmtId="4" fontId="8" fillId="2" borderId="1" xfId="0" applyNumberFormat="1" applyFont="1" applyFill="1" applyBorder="1" applyAlignment="1">
      <alignment horizontal="right" vertical="center" wrapText="1"/>
    </xf>
    <xf numFmtId="4" fontId="4" fillId="0" borderId="0" xfId="1" applyNumberFormat="1" applyFont="1" applyFill="1" applyBorder="1" applyAlignment="1" applyProtection="1">
      <alignment horizontal="right" vertical="center"/>
    </xf>
    <xf numFmtId="0" fontId="8" fillId="2" borderId="2" xfId="0" applyFont="1" applyFill="1" applyBorder="1" applyAlignment="1">
      <alignment horizontal="center" vertical="center"/>
    </xf>
    <xf numFmtId="0" fontId="8" fillId="3" borderId="1" xfId="0" applyFont="1" applyFill="1" applyBorder="1" applyAlignment="1">
      <alignment vertical="center" wrapText="1"/>
    </xf>
    <xf numFmtId="4" fontId="7" fillId="0" borderId="1" xfId="0" applyNumberFormat="1" applyFont="1" applyFill="1" applyBorder="1" applyAlignment="1">
      <alignment horizontal="left" vertical="center" wrapText="1"/>
    </xf>
    <xf numFmtId="0" fontId="8" fillId="2" borderId="1" xfId="0" applyFont="1" applyFill="1" applyBorder="1" applyAlignment="1">
      <alignment vertical="center" wrapText="1"/>
    </xf>
    <xf numFmtId="164" fontId="8" fillId="2" borderId="1" xfId="0" applyNumberFormat="1" applyFont="1" applyFill="1" applyBorder="1" applyAlignment="1">
      <alignment horizontal="center" vertical="center"/>
    </xf>
    <xf numFmtId="4" fontId="8" fillId="2" borderId="1" xfId="1" applyNumberFormat="1" applyFont="1" applyFill="1" applyBorder="1" applyAlignment="1" applyProtection="1">
      <alignment horizontal="center" vertical="center" wrapText="1"/>
    </xf>
    <xf numFmtId="4" fontId="3" fillId="0" borderId="0" xfId="0" applyNumberFormat="1" applyFont="1" applyAlignment="1">
      <alignment horizontal="left" vertical="center" wrapText="1"/>
    </xf>
    <xf numFmtId="4" fontId="5" fillId="0" borderId="0" xfId="0" applyNumberFormat="1" applyFont="1" applyFill="1" applyBorder="1" applyAlignment="1">
      <alignment horizontal="left" vertical="center" wrapText="1"/>
    </xf>
    <xf numFmtId="4" fontId="8" fillId="2" borderId="1" xfId="0" applyNumberFormat="1" applyFont="1" applyFill="1" applyBorder="1" applyAlignment="1">
      <alignment horizontal="left" vertical="center" wrapText="1"/>
    </xf>
    <xf numFmtId="4" fontId="4" fillId="0" borderId="0" xfId="0" applyNumberFormat="1" applyFont="1" applyFill="1" applyBorder="1" applyAlignment="1">
      <alignment horizontal="left" vertical="center" wrapText="1"/>
    </xf>
    <xf numFmtId="4" fontId="11" fillId="0" borderId="0" xfId="0" applyNumberFormat="1" applyFont="1" applyFill="1" applyBorder="1" applyAlignment="1">
      <alignment horizontal="left" vertical="center" wrapText="1"/>
    </xf>
    <xf numFmtId="4" fontId="6" fillId="0" borderId="0" xfId="0" applyNumberFormat="1" applyFont="1" applyFill="1" applyBorder="1" applyAlignment="1">
      <alignment horizontal="left" vertical="center" wrapText="1"/>
    </xf>
    <xf numFmtId="4" fontId="4" fillId="0" borderId="0" xfId="1" applyNumberFormat="1" applyFont="1" applyFill="1" applyBorder="1" applyAlignment="1" applyProtection="1">
      <alignment horizontal="left" vertical="center" wrapText="1"/>
    </xf>
    <xf numFmtId="4" fontId="3" fillId="0" borderId="0" xfId="0" applyNumberFormat="1" applyFont="1" applyBorder="1" applyAlignment="1">
      <alignment horizontal="left" vertical="center" wrapText="1"/>
    </xf>
    <xf numFmtId="4" fontId="5" fillId="0" borderId="0" xfId="1" applyNumberFormat="1" applyFont="1" applyFill="1" applyBorder="1" applyAlignment="1" applyProtection="1">
      <alignment horizontal="left" vertical="center" wrapText="1"/>
    </xf>
    <xf numFmtId="4" fontId="7" fillId="0" borderId="0" xfId="0" applyNumberFormat="1" applyFont="1" applyFill="1" applyBorder="1" applyAlignment="1">
      <alignment horizontal="left" vertical="center" wrapText="1"/>
    </xf>
    <xf numFmtId="0" fontId="7" fillId="0" borderId="0" xfId="0" applyFont="1" applyAlignment="1">
      <alignment horizontal="center" vertical="center"/>
    </xf>
    <xf numFmtId="166" fontId="7" fillId="0" borderId="0" xfId="1" applyNumberFormat="1" applyFont="1" applyFill="1" applyBorder="1" applyAlignment="1" applyProtection="1">
      <alignment horizontal="center" vertical="center"/>
    </xf>
    <xf numFmtId="0" fontId="3" fillId="0" borderId="0" xfId="0" applyFont="1" applyAlignment="1">
      <alignment horizontal="center" vertical="center"/>
    </xf>
    <xf numFmtId="0" fontId="3" fillId="0" borderId="11" xfId="0" applyFont="1" applyBorder="1" applyAlignment="1">
      <alignment horizontal="center" vertical="center"/>
    </xf>
    <xf numFmtId="0" fontId="3" fillId="0" borderId="0" xfId="0" applyFont="1" applyBorder="1" applyAlignment="1">
      <alignment horizontal="center" vertical="center"/>
    </xf>
    <xf numFmtId="3" fontId="3" fillId="0" borderId="0" xfId="0" applyNumberFormat="1" applyFont="1"/>
    <xf numFmtId="3" fontId="5" fillId="0" borderId="0" xfId="0" applyNumberFormat="1" applyFont="1" applyFill="1" applyBorder="1" applyAlignment="1">
      <alignment horizontal="center"/>
    </xf>
    <xf numFmtId="3" fontId="8" fillId="2" borderId="1" xfId="0" applyNumberFormat="1" applyFont="1" applyFill="1" applyBorder="1" applyAlignment="1">
      <alignment horizontal="center" vertical="center" wrapText="1"/>
    </xf>
    <xf numFmtId="3" fontId="7" fillId="0" borderId="1" xfId="0" applyNumberFormat="1" applyFont="1" applyFill="1" applyBorder="1" applyAlignment="1">
      <alignment horizontal="center" vertical="center"/>
    </xf>
    <xf numFmtId="3" fontId="5" fillId="0" borderId="0" xfId="0" applyNumberFormat="1" applyFont="1" applyFill="1" applyBorder="1"/>
    <xf numFmtId="3" fontId="7" fillId="0" borderId="0" xfId="0" applyNumberFormat="1" applyFont="1" applyAlignment="1">
      <alignment vertical="center"/>
    </xf>
    <xf numFmtId="3" fontId="3" fillId="0" borderId="11" xfId="0" applyNumberFormat="1" applyFont="1" applyBorder="1"/>
    <xf numFmtId="3" fontId="7" fillId="0" borderId="0" xfId="1" applyNumberFormat="1" applyFont="1" applyFill="1" applyBorder="1" applyAlignment="1" applyProtection="1">
      <alignment vertical="center"/>
    </xf>
    <xf numFmtId="3" fontId="5" fillId="0" borderId="0" xfId="0" applyNumberFormat="1" applyFont="1" applyFill="1" applyBorder="1" applyAlignment="1">
      <alignment horizontal="center" vertical="center"/>
    </xf>
    <xf numFmtId="3" fontId="8" fillId="0" borderId="0" xfId="0" applyNumberFormat="1" applyFont="1" applyFill="1" applyBorder="1" applyAlignment="1">
      <alignment horizontal="center" vertical="center"/>
    </xf>
    <xf numFmtId="3" fontId="7" fillId="0" borderId="0" xfId="0" applyNumberFormat="1" applyFont="1" applyFill="1" applyBorder="1" applyAlignment="1">
      <alignment horizontal="center" vertical="center"/>
    </xf>
    <xf numFmtId="3" fontId="3" fillId="0" borderId="0" xfId="0" applyNumberFormat="1" applyFont="1" applyBorder="1"/>
    <xf numFmtId="0" fontId="5" fillId="0" borderId="0" xfId="4" applyFont="1" applyFill="1" applyBorder="1" applyAlignment="1">
      <alignment vertical="center" wrapText="1"/>
    </xf>
    <xf numFmtId="9" fontId="7" fillId="0" borderId="0" xfId="1" applyNumberFormat="1" applyFont="1" applyFill="1" applyBorder="1" applyAlignment="1" applyProtection="1">
      <alignment vertical="center"/>
    </xf>
    <xf numFmtId="3" fontId="5" fillId="0" borderId="0" xfId="0" applyNumberFormat="1" applyFont="1" applyFill="1" applyBorder="1" applyAlignment="1">
      <alignment horizontal="right" vertical="center"/>
    </xf>
    <xf numFmtId="0" fontId="7" fillId="0" borderId="0" xfId="0" applyFont="1" applyFill="1" applyBorder="1" applyAlignment="1">
      <alignment horizontal="left" vertical="center" wrapText="1"/>
    </xf>
    <xf numFmtId="0" fontId="7" fillId="0" borderId="12" xfId="0" applyFont="1" applyFill="1" applyBorder="1" applyAlignment="1">
      <alignment vertical="center"/>
    </xf>
    <xf numFmtId="0" fontId="7" fillId="0" borderId="14" xfId="0" applyFont="1" applyFill="1" applyBorder="1" applyAlignment="1">
      <alignment horizontal="center" vertical="center" wrapText="1"/>
    </xf>
    <xf numFmtId="3" fontId="7" fillId="0" borderId="13" xfId="0" applyNumberFormat="1" applyFont="1" applyFill="1" applyBorder="1" applyAlignment="1">
      <alignment horizontal="center" vertical="center" wrapText="1"/>
    </xf>
    <xf numFmtId="165" fontId="6" fillId="0" borderId="0" xfId="0" applyNumberFormat="1" applyFont="1" applyFill="1" applyBorder="1" applyAlignment="1">
      <alignment vertical="center"/>
    </xf>
    <xf numFmtId="4" fontId="6" fillId="0" borderId="0" xfId="0" applyNumberFormat="1" applyFont="1" applyFill="1" applyBorder="1" applyAlignment="1">
      <alignment vertical="center"/>
    </xf>
    <xf numFmtId="0" fontId="5" fillId="0" borderId="0" xfId="0" applyFont="1" applyFill="1" applyBorder="1" applyAlignment="1"/>
    <xf numFmtId="4" fontId="3" fillId="0" borderId="0" xfId="0" applyNumberFormat="1" applyFont="1" applyFill="1" applyBorder="1"/>
    <xf numFmtId="0" fontId="6" fillId="0" borderId="11" xfId="0" applyFont="1" applyBorder="1"/>
    <xf numFmtId="4" fontId="8" fillId="0" borderId="11" xfId="0" applyNumberFormat="1" applyFont="1" applyBorder="1"/>
    <xf numFmtId="0" fontId="6" fillId="0" borderId="0" xfId="0" applyFont="1" applyFill="1" applyBorder="1"/>
    <xf numFmtId="4" fontId="8" fillId="0" borderId="0" xfId="0" applyNumberFormat="1" applyFont="1" applyFill="1" applyBorder="1" applyAlignment="1">
      <alignment horizontal="center"/>
    </xf>
    <xf numFmtId="0" fontId="7" fillId="0" borderId="0" xfId="0" applyFont="1" applyBorder="1" applyAlignment="1">
      <alignment vertical="center" wrapText="1"/>
    </xf>
    <xf numFmtId="4" fontId="8" fillId="0" borderId="0" xfId="0" applyNumberFormat="1" applyFont="1" applyFill="1" applyBorder="1" applyAlignment="1" applyProtection="1">
      <alignment horizontal="center" vertical="center" wrapText="1"/>
    </xf>
    <xf numFmtId="0" fontId="7" fillId="0" borderId="0" xfId="0" applyFont="1" applyFill="1" applyBorder="1" applyAlignment="1">
      <alignment horizontal="right" wrapText="1"/>
    </xf>
    <xf numFmtId="2" fontId="5" fillId="0" borderId="0" xfId="0" applyNumberFormat="1" applyFont="1" applyFill="1" applyBorder="1"/>
    <xf numFmtId="2" fontId="5" fillId="0" borderId="0" xfId="0" applyNumberFormat="1" applyFont="1" applyFill="1" applyBorder="1" applyAlignment="1">
      <alignment horizontal="center" vertical="center"/>
    </xf>
    <xf numFmtId="164" fontId="5" fillId="0" borderId="0" xfId="0" applyNumberFormat="1" applyFont="1" applyFill="1" applyBorder="1" applyAlignment="1">
      <alignment vertical="center"/>
    </xf>
    <xf numFmtId="4" fontId="10" fillId="0" borderId="0" xfId="0" applyNumberFormat="1" applyFont="1" applyBorder="1"/>
    <xf numFmtId="4" fontId="10" fillId="0" borderId="0" xfId="1" applyNumberFormat="1" applyFont="1" applyFill="1" applyBorder="1" applyAlignment="1" applyProtection="1">
      <alignment vertical="center"/>
    </xf>
    <xf numFmtId="166" fontId="3" fillId="0" borderId="0" xfId="1" applyNumberFormat="1" applyFont="1" applyFill="1" applyBorder="1" applyAlignment="1" applyProtection="1">
      <alignment vertical="center"/>
    </xf>
    <xf numFmtId="4" fontId="3" fillId="0" borderId="0" xfId="1" applyNumberFormat="1" applyFont="1" applyFill="1" applyBorder="1" applyAlignment="1" applyProtection="1">
      <alignment vertical="center"/>
    </xf>
    <xf numFmtId="4" fontId="10" fillId="0" borderId="7" xfId="0" applyNumberFormat="1" applyFont="1" applyBorder="1"/>
    <xf numFmtId="0" fontId="5" fillId="0" borderId="0" xfId="4" applyFont="1" applyFill="1" applyBorder="1" applyAlignment="1">
      <alignment wrapText="1"/>
    </xf>
    <xf numFmtId="3" fontId="5" fillId="0" borderId="0" xfId="4" applyNumberFormat="1" applyFont="1" applyFill="1" applyBorder="1" applyAlignment="1">
      <alignment horizontal="center"/>
    </xf>
    <xf numFmtId="165" fontId="5" fillId="0" borderId="0" xfId="0" applyNumberFormat="1" applyFont="1" applyFill="1" applyBorder="1" applyAlignment="1">
      <alignment vertical="center"/>
    </xf>
    <xf numFmtId="4" fontId="8" fillId="0" borderId="0" xfId="0" applyNumberFormat="1" applyFont="1" applyFill="1" applyBorder="1" applyAlignment="1" applyProtection="1">
      <alignment vertical="center" wrapText="1"/>
    </xf>
    <xf numFmtId="4" fontId="8" fillId="0" borderId="0" xfId="0" applyNumberFormat="1" applyFont="1" applyFill="1" applyBorder="1" applyAlignment="1">
      <alignment horizontal="center" vertical="center"/>
    </xf>
    <xf numFmtId="4" fontId="4" fillId="0" borderId="0" xfId="0" applyNumberFormat="1" applyFont="1" applyFill="1" applyBorder="1"/>
    <xf numFmtId="0" fontId="0" fillId="0" borderId="0" xfId="0" applyFont="1"/>
    <xf numFmtId="0" fontId="11" fillId="0" borderId="0" xfId="0" applyFont="1"/>
    <xf numFmtId="4" fontId="11" fillId="0" borderId="0" xfId="0" applyNumberFormat="1" applyFont="1"/>
    <xf numFmtId="4" fontId="11" fillId="0" borderId="0" xfId="0" applyNumberFormat="1" applyFont="1" applyAlignment="1">
      <alignment horizontal="right" vertical="center"/>
    </xf>
    <xf numFmtId="4" fontId="11" fillId="0" borderId="0" xfId="0" applyNumberFormat="1" applyFont="1" applyAlignment="1">
      <alignment horizontal="left" vertical="center" wrapText="1"/>
    </xf>
    <xf numFmtId="0" fontId="7" fillId="4" borderId="0" xfId="4" applyFont="1" applyFill="1" applyBorder="1" applyAlignment="1">
      <alignment wrapText="1"/>
    </xf>
    <xf numFmtId="0" fontId="5" fillId="4" borderId="0" xfId="4" applyFont="1" applyFill="1" applyBorder="1" applyAlignment="1">
      <alignment wrapText="1"/>
    </xf>
    <xf numFmtId="0" fontId="5" fillId="4" borderId="0" xfId="4" applyFont="1" applyFill="1" applyBorder="1" applyAlignment="1">
      <alignment horizontal="center" vertical="center" wrapText="1"/>
    </xf>
    <xf numFmtId="4" fontId="8" fillId="0" borderId="0" xfId="1" applyNumberFormat="1" applyFont="1" applyFill="1" applyBorder="1" applyAlignment="1" applyProtection="1">
      <alignment vertical="center"/>
    </xf>
    <xf numFmtId="0" fontId="16" fillId="0" borderId="0" xfId="0" applyFont="1" applyFill="1" applyBorder="1"/>
    <xf numFmtId="0" fontId="15" fillId="0" borderId="0" xfId="0" applyFont="1" applyFill="1" applyBorder="1"/>
    <xf numFmtId="0" fontId="15" fillId="0" borderId="0" xfId="0" applyFont="1" applyBorder="1"/>
    <xf numFmtId="0" fontId="16" fillId="0" borderId="0" xfId="0" applyFont="1" applyFill="1" applyBorder="1" applyAlignment="1">
      <alignment vertical="center" wrapText="1"/>
    </xf>
    <xf numFmtId="0" fontId="20" fillId="0" borderId="0" xfId="0" applyFont="1" applyFill="1" applyBorder="1" applyAlignment="1">
      <alignment vertical="center" wrapText="1"/>
    </xf>
    <xf numFmtId="0" fontId="20" fillId="0" borderId="0" xfId="0" applyFont="1" applyFill="1" applyBorder="1" applyAlignment="1">
      <alignment horizontal="center" vertical="center"/>
    </xf>
    <xf numFmtId="3" fontId="20" fillId="0" borderId="0" xfId="0" applyNumberFormat="1" applyFont="1" applyFill="1" applyBorder="1" applyAlignment="1">
      <alignment horizontal="center" vertical="center"/>
    </xf>
    <xf numFmtId="4" fontId="21" fillId="0" borderId="0" xfId="1" applyNumberFormat="1" applyFont="1" applyFill="1" applyBorder="1" applyAlignment="1" applyProtection="1">
      <alignment horizontal="left" vertical="center" wrapText="1"/>
    </xf>
    <xf numFmtId="0" fontId="16" fillId="0" borderId="0" xfId="0" applyFont="1" applyFill="1" applyBorder="1" applyAlignment="1">
      <alignment wrapText="1"/>
    </xf>
    <xf numFmtId="0" fontId="20" fillId="0" borderId="0" xfId="0" applyFont="1" applyFill="1" applyBorder="1" applyAlignment="1">
      <alignment vertical="center"/>
    </xf>
    <xf numFmtId="0" fontId="20" fillId="0" borderId="0" xfId="0" applyFont="1" applyFill="1" applyBorder="1"/>
    <xf numFmtId="3" fontId="20" fillId="0" borderId="0" xfId="0" applyNumberFormat="1" applyFont="1" applyFill="1" applyBorder="1" applyAlignment="1">
      <alignment horizontal="center"/>
    </xf>
    <xf numFmtId="4" fontId="21" fillId="0" borderId="0" xfId="0" applyNumberFormat="1" applyFont="1" applyFill="1" applyBorder="1" applyAlignment="1">
      <alignment horizontal="left" vertical="center" wrapText="1"/>
    </xf>
    <xf numFmtId="0" fontId="16" fillId="0" borderId="0" xfId="0" applyFont="1" applyBorder="1" applyAlignment="1">
      <alignment wrapText="1"/>
    </xf>
    <xf numFmtId="0" fontId="16" fillId="0" borderId="0" xfId="0" applyFont="1" applyAlignment="1">
      <alignment horizontal="center" vertical="center"/>
    </xf>
    <xf numFmtId="4" fontId="21" fillId="0" borderId="0" xfId="0" applyNumberFormat="1" applyFont="1" applyFill="1" applyBorder="1" applyAlignment="1" applyProtection="1">
      <alignment horizontal="center" vertical="center" wrapText="1"/>
    </xf>
    <xf numFmtId="0" fontId="15" fillId="0" borderId="0" xfId="0" applyFont="1" applyBorder="1" applyAlignment="1">
      <alignment wrapText="1"/>
    </xf>
    <xf numFmtId="3" fontId="16" fillId="0" borderId="0" xfId="0" applyNumberFormat="1" applyFont="1" applyAlignment="1">
      <alignment vertical="center"/>
    </xf>
    <xf numFmtId="166" fontId="16" fillId="0" borderId="0" xfId="1" applyNumberFormat="1" applyFont="1" applyFill="1" applyBorder="1" applyAlignment="1" applyProtection="1">
      <alignment horizontal="center" vertical="center"/>
    </xf>
    <xf numFmtId="3" fontId="16" fillId="0" borderId="0" xfId="1" applyNumberFormat="1" applyFont="1" applyFill="1" applyBorder="1" applyAlignment="1" applyProtection="1">
      <alignment vertical="center"/>
    </xf>
    <xf numFmtId="0" fontId="16" fillId="0" borderId="0" xfId="0" applyFont="1" applyAlignment="1">
      <alignment vertical="center"/>
    </xf>
    <xf numFmtId="0" fontId="16" fillId="0" borderId="0" xfId="0" applyFont="1" applyBorder="1" applyAlignment="1">
      <alignment vertical="center" wrapText="1"/>
    </xf>
    <xf numFmtId="4" fontId="18" fillId="0" borderId="0" xfId="0" applyNumberFormat="1" applyFont="1" applyFill="1" applyBorder="1" applyAlignment="1" applyProtection="1">
      <alignment vertical="center" wrapText="1"/>
    </xf>
    <xf numFmtId="165" fontId="19" fillId="0" borderId="0" xfId="0" applyNumberFormat="1" applyFont="1" applyFill="1" applyBorder="1" applyAlignment="1">
      <alignment vertical="center"/>
    </xf>
    <xf numFmtId="4" fontId="19" fillId="0" borderId="0" xfId="0" applyNumberFormat="1" applyFont="1" applyFill="1" applyBorder="1" applyAlignment="1">
      <alignment vertical="center"/>
    </xf>
    <xf numFmtId="4" fontId="21" fillId="0" borderId="0" xfId="1" applyNumberFormat="1" applyFont="1" applyFill="1" applyBorder="1" applyAlignment="1" applyProtection="1"/>
    <xf numFmtId="4" fontId="21" fillId="0" borderId="0" xfId="1" applyNumberFormat="1" applyFont="1" applyFill="1" applyBorder="1" applyAlignment="1" applyProtection="1">
      <alignment horizontal="right" vertical="center"/>
    </xf>
    <xf numFmtId="0" fontId="7" fillId="0" borderId="3" xfId="0" applyFont="1" applyFill="1" applyBorder="1" applyAlignment="1">
      <alignment vertical="center" wrapText="1"/>
    </xf>
    <xf numFmtId="4" fontId="18" fillId="0" borderId="0" xfId="0" applyNumberFormat="1" applyFont="1" applyFill="1" applyBorder="1" applyAlignment="1" applyProtection="1">
      <alignment horizontal="center" vertical="center" wrapText="1"/>
    </xf>
    <xf numFmtId="166" fontId="15" fillId="0" borderId="0" xfId="1" applyNumberFormat="1" applyFont="1" applyFill="1" applyBorder="1" applyAlignment="1" applyProtection="1">
      <alignment vertical="center"/>
    </xf>
    <xf numFmtId="4" fontId="15" fillId="0" borderId="0" xfId="1" applyNumberFormat="1" applyFont="1" applyFill="1" applyBorder="1" applyAlignment="1" applyProtection="1">
      <alignment vertical="center"/>
    </xf>
    <xf numFmtId="4" fontId="21" fillId="0" borderId="0" xfId="1" applyNumberFormat="1" applyFont="1" applyFill="1" applyBorder="1" applyAlignment="1" applyProtection="1">
      <alignment horizontal="center" vertical="center"/>
    </xf>
    <xf numFmtId="4" fontId="21" fillId="0" borderId="0" xfId="0" applyNumberFormat="1" applyFont="1" applyFill="1" applyBorder="1" applyAlignment="1">
      <alignment horizontal="center" vertical="center"/>
    </xf>
    <xf numFmtId="4" fontId="21" fillId="0" borderId="0" xfId="0" applyNumberFormat="1" applyFont="1" applyFill="1" applyBorder="1" applyAlignment="1">
      <alignment horizontal="right" vertical="center"/>
    </xf>
    <xf numFmtId="0" fontId="22" fillId="0" borderId="0" xfId="0" applyFont="1"/>
    <xf numFmtId="0" fontId="25" fillId="0" borderId="0" xfId="0" applyFont="1"/>
    <xf numFmtId="0" fontId="22" fillId="0" borderId="0" xfId="0" applyFont="1" applyAlignment="1">
      <alignment horizontal="center" vertical="center"/>
    </xf>
    <xf numFmtId="3" fontId="22" fillId="0" borderId="0" xfId="0" applyNumberFormat="1" applyFont="1"/>
    <xf numFmtId="0" fontId="22" fillId="0" borderId="0" xfId="0" applyFont="1" applyBorder="1" applyAlignment="1">
      <alignment wrapText="1"/>
    </xf>
    <xf numFmtId="4" fontId="23" fillId="0" borderId="0" xfId="0" applyNumberFormat="1" applyFont="1" applyFill="1" applyBorder="1" applyAlignment="1" applyProtection="1">
      <alignment horizontal="center" vertical="center" wrapText="1"/>
    </xf>
    <xf numFmtId="4" fontId="24" fillId="0" borderId="0" xfId="0" applyNumberFormat="1" applyFont="1" applyFill="1" applyBorder="1" applyAlignment="1" applyProtection="1">
      <alignment horizontal="center" vertical="center" wrapText="1"/>
    </xf>
    <xf numFmtId="4" fontId="24" fillId="0" borderId="0" xfId="1" applyNumberFormat="1" applyFont="1" applyFill="1" applyBorder="1" applyAlignment="1" applyProtection="1">
      <alignment horizontal="center"/>
    </xf>
    <xf numFmtId="4" fontId="24" fillId="0" borderId="0" xfId="0" applyNumberFormat="1" applyFont="1" applyFill="1" applyBorder="1" applyAlignment="1">
      <alignment horizontal="center"/>
    </xf>
    <xf numFmtId="4" fontId="24" fillId="0" borderId="0" xfId="0" applyNumberFormat="1" applyFont="1" applyFill="1" applyBorder="1" applyAlignment="1">
      <alignment horizontal="right" vertical="center"/>
    </xf>
    <xf numFmtId="4" fontId="24" fillId="0" borderId="0" xfId="0" applyNumberFormat="1" applyFont="1" applyFill="1" applyBorder="1" applyAlignment="1">
      <alignment horizontal="left" vertical="center" wrapText="1"/>
    </xf>
    <xf numFmtId="0" fontId="26" fillId="0" borderId="0" xfId="0" applyFont="1" applyFill="1" applyBorder="1"/>
    <xf numFmtId="0" fontId="7" fillId="0" borderId="2" xfId="0" applyFont="1" applyFill="1" applyBorder="1" applyAlignment="1">
      <alignment vertical="center"/>
    </xf>
    <xf numFmtId="0" fontId="28" fillId="0" borderId="1" xfId="4" applyFont="1" applyFill="1" applyBorder="1" applyAlignment="1">
      <alignment vertical="center" wrapText="1"/>
    </xf>
    <xf numFmtId="0" fontId="7" fillId="0" borderId="1" xfId="0" applyFont="1" applyFill="1" applyBorder="1" applyAlignment="1">
      <alignment horizontal="center" vertical="center"/>
    </xf>
    <xf numFmtId="3" fontId="7" fillId="0" borderId="1" xfId="0" applyNumberFormat="1" applyFont="1" applyFill="1" applyBorder="1" applyAlignment="1">
      <alignment horizontal="right" vertical="center"/>
    </xf>
    <xf numFmtId="4" fontId="10" fillId="0" borderId="1" xfId="0" applyNumberFormat="1" applyFont="1" applyBorder="1" applyAlignment="1">
      <alignment vertical="center"/>
    </xf>
    <xf numFmtId="9" fontId="7" fillId="0" borderId="1" xfId="0" applyNumberFormat="1" applyFont="1" applyFill="1" applyBorder="1" applyAlignment="1">
      <alignment horizontal="center" vertical="center"/>
    </xf>
    <xf numFmtId="0" fontId="9" fillId="0" borderId="1" xfId="0" applyFont="1" applyFill="1" applyBorder="1" applyAlignment="1">
      <alignment vertical="center" wrapText="1"/>
    </xf>
    <xf numFmtId="4" fontId="8" fillId="0" borderId="1" xfId="0" applyNumberFormat="1" applyFont="1" applyBorder="1" applyAlignment="1">
      <alignment vertical="center"/>
    </xf>
    <xf numFmtId="3" fontId="7" fillId="0" borderId="1" xfId="0" applyNumberFormat="1" applyFont="1" applyFill="1" applyBorder="1" applyAlignment="1" applyProtection="1">
      <alignment vertical="center" wrapText="1"/>
    </xf>
    <xf numFmtId="4" fontId="8" fillId="0" borderId="1" xfId="0" applyNumberFormat="1" applyFont="1" applyFill="1" applyBorder="1" applyAlignment="1" applyProtection="1">
      <alignment horizontal="center" vertical="center" wrapText="1"/>
    </xf>
    <xf numFmtId="4" fontId="4" fillId="0" borderId="1" xfId="1" applyNumberFormat="1" applyFont="1" applyFill="1" applyBorder="1" applyAlignment="1" applyProtection="1">
      <alignment horizontal="center" vertical="center"/>
    </xf>
    <xf numFmtId="4" fontId="4" fillId="0" borderId="1" xfId="0" applyNumberFormat="1" applyFont="1" applyFill="1" applyBorder="1" applyAlignment="1">
      <alignment horizontal="center" vertical="center"/>
    </xf>
    <xf numFmtId="4" fontId="4" fillId="0" borderId="1" xfId="0" applyNumberFormat="1" applyFont="1" applyFill="1" applyBorder="1" applyAlignment="1">
      <alignment horizontal="left" vertical="center" wrapText="1"/>
    </xf>
    <xf numFmtId="3" fontId="3" fillId="0" borderId="1" xfId="0" applyNumberFormat="1" applyFont="1" applyFill="1" applyBorder="1" applyAlignment="1" applyProtection="1">
      <alignment vertical="center" wrapText="1"/>
    </xf>
    <xf numFmtId="4" fontId="8" fillId="0" borderId="1" xfId="0" applyNumberFormat="1" applyFont="1" applyFill="1" applyBorder="1" applyAlignment="1" applyProtection="1">
      <alignment horizontal="right" vertical="center" wrapText="1"/>
    </xf>
    <xf numFmtId="3" fontId="5" fillId="0" borderId="0" xfId="0" applyNumberFormat="1" applyFont="1" applyFill="1" applyBorder="1" applyAlignment="1">
      <alignment horizontal="center" vertical="center" wrapText="1"/>
    </xf>
    <xf numFmtId="0" fontId="5" fillId="0" borderId="0" xfId="0" applyFont="1" applyFill="1" applyBorder="1" applyAlignment="1">
      <alignment wrapText="1"/>
    </xf>
    <xf numFmtId="0" fontId="5" fillId="0" borderId="2" xfId="0" applyFont="1" applyFill="1" applyBorder="1" applyAlignment="1">
      <alignment horizontal="center" vertical="center"/>
    </xf>
    <xf numFmtId="0" fontId="7" fillId="0" borderId="1" xfId="4" applyFont="1" applyFill="1" applyBorder="1" applyAlignment="1">
      <alignment horizontal="left" vertical="center" wrapText="1"/>
    </xf>
    <xf numFmtId="0" fontId="7"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4" fontId="8" fillId="0" borderId="10" xfId="0" applyNumberFormat="1" applyFont="1" applyFill="1" applyBorder="1" applyAlignment="1" applyProtection="1">
      <alignment horizontal="center" vertical="center" wrapText="1"/>
    </xf>
    <xf numFmtId="4" fontId="4" fillId="0" borderId="10" xfId="1" applyNumberFormat="1" applyFont="1" applyFill="1" applyBorder="1" applyAlignment="1" applyProtection="1">
      <alignment horizontal="center" vertical="center"/>
    </xf>
    <xf numFmtId="4" fontId="4" fillId="0" borderId="10" xfId="0" applyNumberFormat="1" applyFont="1" applyFill="1" applyBorder="1" applyAlignment="1">
      <alignment horizontal="center" vertical="center"/>
    </xf>
    <xf numFmtId="4" fontId="4" fillId="0" borderId="10" xfId="0" applyNumberFormat="1" applyFont="1" applyFill="1" applyBorder="1" applyAlignment="1">
      <alignment horizontal="right" vertical="center"/>
    </xf>
    <xf numFmtId="0" fontId="6" fillId="0" borderId="0" xfId="0" applyFont="1" applyFill="1" applyBorder="1" applyAlignment="1">
      <alignment horizontal="center" vertical="center" wrapText="1"/>
    </xf>
    <xf numFmtId="0" fontId="7" fillId="0" borderId="2" xfId="0" applyFont="1" applyFill="1" applyBorder="1"/>
    <xf numFmtId="3" fontId="7" fillId="0" borderId="1" xfId="0" applyNumberFormat="1" applyFont="1" applyBorder="1" applyAlignment="1">
      <alignment horizontal="center" vertical="center"/>
    </xf>
    <xf numFmtId="4" fontId="8" fillId="0" borderId="3" xfId="0" applyNumberFormat="1" applyFont="1" applyFill="1" applyBorder="1" applyAlignment="1" applyProtection="1">
      <alignment horizontal="right" vertical="center" wrapText="1"/>
    </xf>
    <xf numFmtId="9" fontId="7" fillId="0" borderId="2" xfId="0" applyNumberFormat="1" applyFont="1" applyFill="1" applyBorder="1" applyAlignment="1">
      <alignment horizontal="center" vertical="center"/>
    </xf>
    <xf numFmtId="4" fontId="7" fillId="0" borderId="3" xfId="0" applyNumberFormat="1" applyFont="1" applyFill="1" applyBorder="1" applyAlignment="1">
      <alignment horizontal="left" vertical="center" wrapText="1"/>
    </xf>
    <xf numFmtId="0" fontId="7" fillId="0" borderId="3" xfId="0" applyFont="1" applyFill="1" applyBorder="1" applyAlignment="1">
      <alignment wrapText="1"/>
    </xf>
    <xf numFmtId="0" fontId="7" fillId="0" borderId="2" xfId="0" applyFont="1" applyFill="1" applyBorder="1" applyAlignment="1">
      <alignment vertical="center" wrapText="1"/>
    </xf>
    <xf numFmtId="0" fontId="7" fillId="0" borderId="1" xfId="4" applyFont="1" applyFill="1" applyBorder="1" applyAlignment="1">
      <alignment vertical="center" wrapText="1"/>
    </xf>
    <xf numFmtId="0" fontId="7" fillId="0" borderId="3" xfId="4" applyFont="1" applyFill="1" applyBorder="1" applyAlignment="1">
      <alignment vertical="center" wrapText="1"/>
    </xf>
    <xf numFmtId="0" fontId="7" fillId="0" borderId="3" xfId="4" applyFont="1" applyFill="1" applyBorder="1" applyAlignment="1">
      <alignment horizontal="center" vertical="center" wrapText="1"/>
    </xf>
    <xf numFmtId="3" fontId="7" fillId="0" borderId="2" xfId="0" applyNumberFormat="1" applyFont="1" applyFill="1" applyBorder="1" applyAlignment="1">
      <alignment horizontal="center" vertical="center" wrapText="1"/>
    </xf>
    <xf numFmtId="4" fontId="8" fillId="0" borderId="1" xfId="2" applyNumberFormat="1" applyFont="1" applyFill="1" applyBorder="1" applyAlignment="1" applyProtection="1">
      <alignment horizontal="right" vertical="center" wrapText="1"/>
    </xf>
    <xf numFmtId="3" fontId="7" fillId="0" borderId="0" xfId="0" applyNumberFormat="1" applyFont="1"/>
    <xf numFmtId="4" fontId="8" fillId="0" borderId="7" xfId="0" applyNumberFormat="1" applyFont="1" applyFill="1" applyBorder="1" applyAlignment="1" applyProtection="1">
      <alignment horizontal="center" vertical="center" wrapText="1"/>
    </xf>
    <xf numFmtId="4" fontId="4" fillId="0" borderId="7" xfId="0" applyNumberFormat="1" applyFont="1" applyFill="1" applyBorder="1" applyAlignment="1" applyProtection="1">
      <alignment horizontal="center" vertical="center" wrapText="1"/>
    </xf>
    <xf numFmtId="0" fontId="7" fillId="0" borderId="1" xfId="0" applyFont="1" applyBorder="1" applyAlignment="1">
      <alignment wrapText="1"/>
    </xf>
    <xf numFmtId="0" fontId="8" fillId="0" borderId="0" xfId="4" applyFont="1" applyFill="1" applyBorder="1" applyAlignment="1">
      <alignment wrapText="1"/>
    </xf>
    <xf numFmtId="0" fontId="6" fillId="0" borderId="0" xfId="0" applyFont="1" applyFill="1" applyBorder="1" applyAlignment="1">
      <alignment wrapText="1"/>
    </xf>
    <xf numFmtId="0" fontId="7" fillId="0" borderId="1" xfId="0" applyFont="1" applyFill="1" applyBorder="1" applyAlignment="1">
      <alignment wrapText="1"/>
    </xf>
    <xf numFmtId="0" fontId="6" fillId="0" borderId="0" xfId="0" applyFont="1"/>
    <xf numFmtId="4" fontId="8" fillId="0" borderId="0" xfId="0" applyNumberFormat="1" applyFont="1"/>
    <xf numFmtId="0" fontId="7" fillId="0" borderId="1" xfId="0" applyFont="1" applyBorder="1" applyAlignment="1">
      <alignment vertical="center"/>
    </xf>
    <xf numFmtId="3" fontId="7" fillId="0" borderId="1" xfId="0" applyNumberFormat="1" applyFont="1" applyFill="1" applyBorder="1" applyAlignment="1" applyProtection="1">
      <alignment vertical="center" wrapText="1"/>
      <protection locked="0"/>
    </xf>
    <xf numFmtId="0" fontId="7" fillId="0" borderId="1" xfId="0" applyFont="1" applyBorder="1" applyAlignment="1">
      <alignment horizontal="center" vertical="center"/>
    </xf>
    <xf numFmtId="3" fontId="7" fillId="0" borderId="1" xfId="0" applyNumberFormat="1" applyFont="1" applyBorder="1" applyAlignment="1">
      <alignment vertical="center"/>
    </xf>
    <xf numFmtId="166" fontId="7" fillId="0" borderId="4" xfId="1" applyNumberFormat="1" applyFont="1" applyFill="1" applyBorder="1" applyAlignment="1" applyProtection="1">
      <alignment horizontal="center" vertical="center"/>
    </xf>
    <xf numFmtId="3" fontId="7" fillId="0" borderId="4" xfId="1" applyNumberFormat="1" applyFont="1" applyFill="1" applyBorder="1" applyAlignment="1" applyProtection="1">
      <alignment vertical="center"/>
    </xf>
    <xf numFmtId="4" fontId="8" fillId="0" borderId="4" xfId="1" applyNumberFormat="1" applyFont="1" applyFill="1" applyBorder="1" applyAlignment="1" applyProtection="1">
      <alignment vertical="center"/>
    </xf>
    <xf numFmtId="0" fontId="7" fillId="0" borderId="7" xfId="0" applyFont="1" applyBorder="1"/>
    <xf numFmtId="0" fontId="3" fillId="0" borderId="7" xfId="0" applyFont="1" applyBorder="1" applyAlignment="1">
      <alignment horizontal="center" vertical="center"/>
    </xf>
    <xf numFmtId="3" fontId="3" fillId="0" borderId="7" xfId="0" applyNumberFormat="1" applyFont="1" applyBorder="1"/>
    <xf numFmtId="9" fontId="3" fillId="0" borderId="7" xfId="0" applyNumberFormat="1" applyFont="1" applyBorder="1"/>
    <xf numFmtId="4" fontId="4" fillId="0" borderId="1" xfId="1" applyNumberFormat="1" applyFont="1" applyFill="1" applyBorder="1" applyAlignment="1" applyProtection="1">
      <alignment vertical="center"/>
    </xf>
    <xf numFmtId="0" fontId="3" fillId="0" borderId="1" xfId="0" applyFont="1" applyBorder="1" applyAlignment="1">
      <alignment vertical="center"/>
    </xf>
    <xf numFmtId="3" fontId="7" fillId="0" borderId="1" xfId="0" applyNumberFormat="1" applyFont="1" applyFill="1" applyBorder="1" applyAlignment="1" applyProtection="1">
      <alignment wrapText="1"/>
    </xf>
    <xf numFmtId="0" fontId="3" fillId="0" borderId="1" xfId="0" applyFont="1" applyBorder="1" applyAlignment="1">
      <alignment horizontal="left" vertical="center"/>
    </xf>
    <xf numFmtId="0" fontId="3" fillId="0" borderId="0" xfId="0" applyFont="1" applyBorder="1" applyAlignment="1">
      <alignment horizontal="left" vertical="center"/>
    </xf>
    <xf numFmtId="166" fontId="7" fillId="0" borderId="8" xfId="1" applyNumberFormat="1" applyFont="1" applyFill="1" applyBorder="1" applyAlignment="1" applyProtection="1">
      <alignment horizontal="center" vertical="center"/>
    </xf>
    <xf numFmtId="3" fontId="7" fillId="0" borderId="8" xfId="1" applyNumberFormat="1" applyFont="1" applyFill="1" applyBorder="1" applyAlignment="1" applyProtection="1">
      <alignment vertical="center"/>
    </xf>
    <xf numFmtId="4" fontId="8" fillId="0" borderId="8" xfId="1" applyNumberFormat="1" applyFont="1" applyFill="1" applyBorder="1" applyAlignment="1" applyProtection="1">
      <alignment vertical="center"/>
    </xf>
    <xf numFmtId="3" fontId="3" fillId="0" borderId="1" xfId="0" applyNumberFormat="1" applyFont="1" applyFill="1" applyBorder="1" applyAlignment="1" applyProtection="1">
      <alignment horizontal="left" vertical="center" wrapText="1"/>
    </xf>
    <xf numFmtId="166" fontId="7" fillId="0" borderId="1" xfId="1" applyNumberFormat="1" applyFont="1" applyFill="1" applyBorder="1" applyAlignment="1" applyProtection="1">
      <alignment horizontal="center" vertical="center"/>
    </xf>
    <xf numFmtId="3" fontId="7" fillId="0" borderId="1" xfId="1" applyNumberFormat="1" applyFont="1" applyFill="1" applyBorder="1" applyAlignment="1" applyProtection="1">
      <alignment vertical="center"/>
    </xf>
    <xf numFmtId="4" fontId="8" fillId="0" borderId="1" xfId="1" applyNumberFormat="1" applyFont="1" applyFill="1" applyBorder="1" applyAlignment="1" applyProtection="1">
      <alignment vertical="center"/>
    </xf>
    <xf numFmtId="4" fontId="8" fillId="0" borderId="10" xfId="1" applyNumberFormat="1" applyFont="1" applyFill="1" applyBorder="1" applyAlignment="1" applyProtection="1">
      <alignment vertical="center"/>
    </xf>
    <xf numFmtId="166" fontId="3" fillId="0" borderId="1" xfId="1" applyNumberFormat="1" applyFont="1" applyFill="1" applyBorder="1" applyAlignment="1" applyProtection="1">
      <alignment vertical="center"/>
    </xf>
    <xf numFmtId="4" fontId="3" fillId="0" borderId="1" xfId="1" applyNumberFormat="1" applyFont="1" applyFill="1" applyBorder="1" applyAlignment="1" applyProtection="1">
      <alignment vertical="center"/>
    </xf>
    <xf numFmtId="4" fontId="4" fillId="0" borderId="15" xfId="0" applyNumberFormat="1" applyFont="1" applyFill="1" applyBorder="1" applyAlignment="1">
      <alignment horizontal="left" vertical="center" wrapText="1"/>
    </xf>
    <xf numFmtId="0" fontId="3" fillId="0" borderId="15" xfId="0" applyFont="1" applyBorder="1" applyAlignment="1">
      <alignment wrapText="1"/>
    </xf>
    <xf numFmtId="0" fontId="7" fillId="0" borderId="5" xfId="0" applyFont="1" applyBorder="1" applyAlignment="1">
      <alignment vertical="center"/>
    </xf>
    <xf numFmtId="0" fontId="7" fillId="0" borderId="5" xfId="0" applyFont="1" applyBorder="1" applyAlignment="1">
      <alignment vertical="center" wrapText="1"/>
    </xf>
    <xf numFmtId="0" fontId="7" fillId="0" borderId="0" xfId="0" applyFont="1" applyBorder="1" applyAlignment="1">
      <alignment vertical="center"/>
    </xf>
    <xf numFmtId="166" fontId="7" fillId="0" borderId="9" xfId="1" applyNumberFormat="1" applyFont="1" applyFill="1" applyBorder="1" applyAlignment="1" applyProtection="1">
      <alignment horizontal="center" vertical="center"/>
    </xf>
    <xf numFmtId="3" fontId="7" fillId="0" borderId="5" xfId="1" applyNumberFormat="1" applyFont="1" applyFill="1" applyBorder="1" applyAlignment="1" applyProtection="1">
      <alignment vertical="center"/>
    </xf>
    <xf numFmtId="4" fontId="8" fillId="0" borderId="6" xfId="1" applyNumberFormat="1" applyFont="1" applyFill="1" applyBorder="1" applyAlignment="1" applyProtection="1">
      <alignment vertical="center"/>
    </xf>
    <xf numFmtId="4" fontId="7" fillId="0" borderId="5" xfId="0" applyNumberFormat="1" applyFont="1" applyFill="1" applyBorder="1" applyAlignment="1">
      <alignment horizontal="center" vertical="center"/>
    </xf>
    <xf numFmtId="4" fontId="7" fillId="0" borderId="5" xfId="1" applyNumberFormat="1" applyFont="1" applyFill="1" applyBorder="1" applyAlignment="1" applyProtection="1">
      <alignment horizontal="center" vertical="center"/>
    </xf>
    <xf numFmtId="4" fontId="7" fillId="0" borderId="5" xfId="0" applyNumberFormat="1" applyFont="1" applyFill="1" applyBorder="1" applyAlignment="1">
      <alignment horizontal="right" vertical="center"/>
    </xf>
    <xf numFmtId="4" fontId="7" fillId="0" borderId="5" xfId="0" applyNumberFormat="1" applyFont="1" applyFill="1" applyBorder="1" applyAlignment="1">
      <alignment horizontal="left" vertical="center" wrapText="1"/>
    </xf>
    <xf numFmtId="0" fontId="7" fillId="0" borderId="5" xfId="0" applyFont="1" applyBorder="1" applyAlignment="1">
      <alignment horizontal="center" vertical="center" wrapText="1"/>
    </xf>
    <xf numFmtId="0" fontId="7" fillId="0" borderId="0" xfId="0" applyFont="1" applyBorder="1" applyAlignment="1">
      <alignment horizontal="center" vertical="center"/>
    </xf>
    <xf numFmtId="3" fontId="7" fillId="0" borderId="0" xfId="0" applyNumberFormat="1" applyFont="1" applyBorder="1"/>
    <xf numFmtId="4" fontId="8" fillId="0" borderId="1" xfId="1" applyNumberFormat="1" applyFont="1" applyFill="1" applyBorder="1" applyAlignment="1" applyProtection="1"/>
    <xf numFmtId="166" fontId="4" fillId="0" borderId="1" xfId="1" applyNumberFormat="1" applyFont="1" applyFill="1" applyBorder="1" applyAlignment="1" applyProtection="1"/>
    <xf numFmtId="0" fontId="7" fillId="0" borderId="1" xfId="0" applyFont="1" applyBorder="1" applyAlignment="1">
      <alignment vertical="top" wrapText="1"/>
    </xf>
    <xf numFmtId="0" fontId="8" fillId="0" borderId="0" xfId="0" applyFont="1" applyFill="1" applyBorder="1" applyAlignment="1">
      <alignment vertical="top" wrapText="1"/>
    </xf>
    <xf numFmtId="0" fontId="6" fillId="0" borderId="0" xfId="0" applyFont="1" applyFill="1" applyBorder="1" applyAlignment="1">
      <alignment horizontal="center" wrapText="1"/>
    </xf>
    <xf numFmtId="0" fontId="8" fillId="2" borderId="16" xfId="0" applyFont="1" applyFill="1" applyBorder="1" applyAlignment="1">
      <alignment horizontal="center" vertical="center"/>
    </xf>
    <xf numFmtId="4" fontId="8" fillId="2" borderId="5" xfId="0" applyNumberFormat="1" applyFont="1" applyFill="1" applyBorder="1" applyAlignment="1">
      <alignment horizontal="left" vertical="center" wrapText="1"/>
    </xf>
    <xf numFmtId="3" fontId="5" fillId="0" borderId="1" xfId="0" applyNumberFormat="1" applyFont="1" applyFill="1" applyBorder="1" applyAlignment="1">
      <alignment horizontal="center" vertical="center"/>
    </xf>
    <xf numFmtId="4" fontId="7" fillId="0" borderId="2" xfId="0" applyNumberFormat="1" applyFont="1" applyFill="1" applyBorder="1" applyAlignment="1">
      <alignment horizontal="right" vertical="center"/>
    </xf>
    <xf numFmtId="4" fontId="7" fillId="0" borderId="15" xfId="0" applyNumberFormat="1" applyFont="1" applyFill="1" applyBorder="1" applyAlignment="1">
      <alignment horizontal="left" vertical="center" wrapText="1"/>
    </xf>
    <xf numFmtId="4" fontId="4" fillId="0" borderId="10" xfId="1" applyNumberFormat="1" applyFont="1" applyFill="1" applyBorder="1" applyAlignment="1" applyProtection="1">
      <alignment horizontal="center"/>
    </xf>
    <xf numFmtId="4" fontId="4" fillId="0" borderId="10" xfId="0" applyNumberFormat="1" applyFont="1" applyFill="1" applyBorder="1" applyAlignment="1">
      <alignment horizontal="center"/>
    </xf>
    <xf numFmtId="0" fontId="7" fillId="0" borderId="1" xfId="4" applyFont="1" applyFill="1" applyBorder="1" applyAlignment="1">
      <alignment wrapText="1"/>
    </xf>
    <xf numFmtId="0" fontId="7" fillId="0" borderId="1" xfId="4" applyFont="1" applyFill="1" applyBorder="1" applyAlignment="1">
      <alignment horizontal="center" vertical="center" wrapText="1"/>
    </xf>
    <xf numFmtId="9" fontId="7" fillId="0" borderId="1" xfId="1" applyNumberFormat="1" applyFont="1" applyFill="1" applyBorder="1" applyAlignment="1" applyProtection="1">
      <alignment vertical="center"/>
    </xf>
    <xf numFmtId="9" fontId="7" fillId="0" borderId="1" xfId="1" applyNumberFormat="1" applyFont="1" applyFill="1" applyBorder="1" applyAlignment="1" applyProtection="1">
      <alignment horizontal="center" vertical="center"/>
    </xf>
    <xf numFmtId="167" fontId="31" fillId="0" borderId="0" xfId="11" applyFont="1" applyFill="1" applyBorder="1"/>
    <xf numFmtId="167" fontId="10" fillId="0" borderId="0" xfId="11" applyFont="1" applyFill="1" applyBorder="1" applyAlignment="1">
      <alignment horizontal="left" wrapText="1"/>
    </xf>
    <xf numFmtId="167" fontId="26" fillId="0" borderId="0" xfId="11" applyFont="1" applyFill="1" applyBorder="1" applyAlignment="1">
      <alignment horizontal="center" wrapText="1"/>
    </xf>
    <xf numFmtId="167" fontId="31" fillId="0" borderId="0" xfId="11" applyFont="1" applyFill="1" applyBorder="1" applyAlignment="1">
      <alignment horizontal="center" vertical="center" wrapText="1"/>
    </xf>
    <xf numFmtId="168" fontId="31" fillId="0" borderId="0" xfId="11" applyNumberFormat="1" applyFont="1" applyFill="1" applyBorder="1" applyAlignment="1">
      <alignment horizontal="center"/>
    </xf>
    <xf numFmtId="169" fontId="10" fillId="0" borderId="0" xfId="11" applyNumberFormat="1" applyFont="1" applyFill="1" applyBorder="1" applyAlignment="1">
      <alignment horizontal="center"/>
    </xf>
    <xf numFmtId="169" fontId="31" fillId="0" borderId="0" xfId="11" applyNumberFormat="1" applyFont="1" applyFill="1" applyBorder="1" applyAlignment="1" applyProtection="1">
      <alignment vertical="center" wrapText="1"/>
    </xf>
    <xf numFmtId="169" fontId="31" fillId="0" borderId="0" xfId="11" applyNumberFormat="1" applyFont="1" applyFill="1" applyBorder="1"/>
    <xf numFmtId="169" fontId="31" fillId="0" borderId="0" xfId="12" applyNumberFormat="1" applyFont="1" applyFill="1" applyBorder="1" applyAlignment="1" applyProtection="1"/>
    <xf numFmtId="169" fontId="31" fillId="0" borderId="0" xfId="11" applyNumberFormat="1" applyFont="1" applyFill="1" applyBorder="1" applyAlignment="1">
      <alignment horizontal="right" vertical="center"/>
    </xf>
    <xf numFmtId="169" fontId="31" fillId="0" borderId="0" xfId="11" applyNumberFormat="1" applyFont="1" applyFill="1" applyBorder="1" applyAlignment="1">
      <alignment horizontal="left" vertical="center" wrapText="1"/>
    </xf>
    <xf numFmtId="167" fontId="9" fillId="0" borderId="0" xfId="11" applyFont="1" applyFill="1" applyBorder="1" applyAlignment="1">
      <alignment wrapText="1"/>
    </xf>
    <xf numFmtId="167" fontId="10" fillId="5" borderId="17" xfId="11" applyFont="1" applyFill="1" applyBorder="1" applyAlignment="1">
      <alignment horizontal="center" vertical="center"/>
    </xf>
    <xf numFmtId="167" fontId="10" fillId="5" borderId="18" xfId="11" applyFont="1" applyFill="1" applyBorder="1" applyAlignment="1">
      <alignment horizontal="center" vertical="center"/>
    </xf>
    <xf numFmtId="167" fontId="10" fillId="5" borderId="17" xfId="11" applyFont="1" applyFill="1" applyBorder="1" applyAlignment="1">
      <alignment vertical="center" wrapText="1"/>
    </xf>
    <xf numFmtId="168" fontId="10" fillId="5" borderId="17" xfId="11" applyNumberFormat="1" applyFont="1" applyFill="1" applyBorder="1" applyAlignment="1">
      <alignment horizontal="center" vertical="center" wrapText="1"/>
    </xf>
    <xf numFmtId="169" fontId="10" fillId="5" borderId="17" xfId="11" applyNumberFormat="1" applyFont="1" applyFill="1" applyBorder="1" applyAlignment="1">
      <alignment horizontal="center" vertical="center" wrapText="1"/>
    </xf>
    <xf numFmtId="171" fontId="10" fillId="5" borderId="17" xfId="11" applyNumberFormat="1" applyFont="1" applyFill="1" applyBorder="1" applyAlignment="1">
      <alignment horizontal="center" vertical="center"/>
    </xf>
    <xf numFmtId="169" fontId="10" fillId="5" borderId="17" xfId="12" applyNumberFormat="1" applyFont="1" applyFill="1" applyBorder="1" applyAlignment="1" applyProtection="1">
      <alignment horizontal="center" vertical="center" wrapText="1"/>
    </xf>
    <xf numFmtId="169" fontId="10" fillId="5" borderId="17" xfId="11" applyNumberFormat="1" applyFont="1" applyFill="1" applyBorder="1" applyAlignment="1">
      <alignment horizontal="right" vertical="center" wrapText="1"/>
    </xf>
    <xf numFmtId="169" fontId="10" fillId="5" borderId="17" xfId="11" applyNumberFormat="1" applyFont="1" applyFill="1" applyBorder="1" applyAlignment="1">
      <alignment horizontal="left" vertical="center" wrapText="1"/>
    </xf>
    <xf numFmtId="167" fontId="9" fillId="0" borderId="17" xfId="11" applyFont="1" applyFill="1" applyBorder="1" applyAlignment="1">
      <alignment horizontal="center" vertical="center"/>
    </xf>
    <xf numFmtId="0" fontId="9" fillId="0" borderId="17" xfId="4" applyFont="1" applyFill="1" applyBorder="1" applyAlignment="1">
      <alignment vertical="center" wrapText="1"/>
    </xf>
    <xf numFmtId="168" fontId="9" fillId="0" borderId="17" xfId="11" applyNumberFormat="1" applyFont="1" applyFill="1" applyBorder="1" applyAlignment="1">
      <alignment horizontal="center" vertical="center"/>
    </xf>
    <xf numFmtId="169" fontId="10" fillId="0" borderId="17" xfId="11" applyNumberFormat="1" applyFont="1" applyFill="1" applyBorder="1" applyAlignment="1" applyProtection="1">
      <alignment vertical="center" wrapText="1"/>
    </xf>
    <xf numFmtId="172" fontId="9" fillId="0" borderId="17" xfId="13" applyFont="1" applyFill="1" applyBorder="1" applyAlignment="1" applyProtection="1">
      <alignment horizontal="center" vertical="center" wrapText="1"/>
    </xf>
    <xf numFmtId="4" fontId="9" fillId="0" borderId="1" xfId="0" applyNumberFormat="1" applyFont="1" applyFill="1" applyBorder="1" applyAlignment="1">
      <alignment horizontal="center" vertical="center"/>
    </xf>
    <xf numFmtId="4" fontId="9" fillId="0" borderId="1" xfId="1" applyNumberFormat="1" applyFont="1" applyFill="1" applyBorder="1" applyAlignment="1" applyProtection="1">
      <alignment horizontal="center" vertical="center"/>
    </xf>
    <xf numFmtId="4" fontId="9" fillId="0" borderId="1" xfId="0" applyNumberFormat="1" applyFont="1" applyFill="1" applyBorder="1" applyAlignment="1">
      <alignment horizontal="right" vertical="center"/>
    </xf>
    <xf numFmtId="169" fontId="9" fillId="0" borderId="17" xfId="11" applyNumberFormat="1" applyFont="1" applyFill="1" applyBorder="1" applyAlignment="1">
      <alignment horizontal="left" vertical="center" wrapText="1"/>
    </xf>
    <xf numFmtId="167" fontId="9" fillId="0" borderId="19" xfId="11" applyFont="1" applyFill="1" applyBorder="1" applyAlignment="1">
      <alignment horizontal="center" vertical="center" wrapText="1"/>
    </xf>
    <xf numFmtId="167" fontId="9" fillId="0" borderId="0" xfId="11" applyFont="1" applyFill="1" applyBorder="1" applyAlignment="1">
      <alignment vertical="top" wrapText="1"/>
    </xf>
    <xf numFmtId="167" fontId="31" fillId="0" borderId="0" xfId="11" applyFont="1" applyFill="1" applyBorder="1" applyAlignment="1">
      <alignment horizontal="center" wrapText="1"/>
    </xf>
    <xf numFmtId="167" fontId="31" fillId="0" borderId="0" xfId="11" applyFont="1" applyFill="1" applyBorder="1" applyAlignment="1">
      <alignment horizontal="center" vertical="center"/>
    </xf>
    <xf numFmtId="169" fontId="10" fillId="0" borderId="17" xfId="11" applyNumberFormat="1" applyFont="1" applyFill="1" applyBorder="1" applyAlignment="1" applyProtection="1">
      <alignment horizontal="center" vertical="center" wrapText="1"/>
    </xf>
    <xf numFmtId="169" fontId="26" fillId="0" borderId="0" xfId="11" applyNumberFormat="1" applyFont="1" applyFill="1" applyBorder="1" applyAlignment="1" applyProtection="1">
      <alignment horizontal="center" vertical="center" wrapText="1"/>
    </xf>
    <xf numFmtId="169" fontId="11" fillId="0" borderId="17" xfId="12" applyNumberFormat="1" applyFont="1" applyFill="1" applyBorder="1" applyAlignment="1" applyProtection="1">
      <alignment horizontal="center"/>
    </xf>
    <xf numFmtId="169" fontId="11" fillId="0" borderId="17" xfId="11" applyNumberFormat="1" applyFont="1" applyFill="1" applyBorder="1" applyAlignment="1">
      <alignment horizontal="center"/>
    </xf>
    <xf numFmtId="169" fontId="11" fillId="0" borderId="17" xfId="11" applyNumberFormat="1" applyFont="1" applyFill="1" applyBorder="1" applyAlignment="1">
      <alignment horizontal="right" vertical="center"/>
    </xf>
    <xf numFmtId="169" fontId="11" fillId="0" borderId="0" xfId="11" applyNumberFormat="1" applyFont="1" applyFill="1" applyBorder="1" applyAlignment="1">
      <alignment horizontal="left" vertical="center" wrapText="1"/>
    </xf>
    <xf numFmtId="0" fontId="20" fillId="0" borderId="0" xfId="0" applyFont="1" applyFill="1" applyBorder="1" applyAlignment="1">
      <alignment horizontal="center"/>
    </xf>
    <xf numFmtId="4" fontId="19" fillId="0" borderId="0" xfId="0" applyNumberFormat="1" applyFont="1" applyFill="1" applyBorder="1" applyAlignment="1" applyProtection="1">
      <alignment horizontal="center" vertical="center" wrapText="1"/>
    </xf>
    <xf numFmtId="4" fontId="19" fillId="0" borderId="0" xfId="1" applyNumberFormat="1" applyFont="1" applyFill="1" applyBorder="1" applyAlignment="1" applyProtection="1">
      <alignment horizontal="center"/>
    </xf>
    <xf numFmtId="4" fontId="19" fillId="0" borderId="0" xfId="0" applyNumberFormat="1" applyFont="1" applyFill="1" applyBorder="1" applyAlignment="1">
      <alignment horizontal="center"/>
    </xf>
    <xf numFmtId="4" fontId="19" fillId="0" borderId="0" xfId="0" applyNumberFormat="1" applyFont="1" applyFill="1" applyBorder="1" applyAlignment="1">
      <alignment horizontal="right" vertical="center"/>
    </xf>
    <xf numFmtId="4" fontId="19" fillId="0" borderId="0" xfId="0" applyNumberFormat="1" applyFont="1" applyFill="1" applyBorder="1" applyAlignment="1">
      <alignment horizontal="left" vertical="center" wrapText="1"/>
    </xf>
    <xf numFmtId="0" fontId="7" fillId="0" borderId="2" xfId="0" applyFont="1" applyFill="1" applyBorder="1" applyAlignment="1">
      <alignment horizontal="center" vertical="center"/>
    </xf>
    <xf numFmtId="4" fontId="8" fillId="0" borderId="10" xfId="0" applyNumberFormat="1" applyFont="1" applyFill="1" applyBorder="1" applyAlignment="1" applyProtection="1">
      <alignment vertical="center" wrapText="1"/>
    </xf>
    <xf numFmtId="165" fontId="6" fillId="0" borderId="10" xfId="0" applyNumberFormat="1" applyFont="1" applyFill="1" applyBorder="1" applyAlignment="1">
      <alignment vertical="center"/>
    </xf>
    <xf numFmtId="4" fontId="6" fillId="0" borderId="10" xfId="0" applyNumberFormat="1" applyFont="1" applyFill="1" applyBorder="1" applyAlignment="1">
      <alignment vertical="center"/>
    </xf>
    <xf numFmtId="4" fontId="4" fillId="0" borderId="10" xfId="1" applyNumberFormat="1" applyFont="1" applyFill="1" applyBorder="1" applyAlignment="1" applyProtection="1"/>
    <xf numFmtId="4" fontId="4" fillId="0" borderId="10" xfId="1" applyNumberFormat="1" applyFont="1" applyFill="1" applyBorder="1" applyAlignment="1" applyProtection="1">
      <alignment horizontal="right" vertical="center"/>
    </xf>
    <xf numFmtId="4" fontId="10" fillId="0" borderId="1" xfId="0" applyNumberFormat="1" applyFont="1" applyFill="1" applyBorder="1" applyAlignment="1" applyProtection="1">
      <alignment vertical="center" wrapText="1"/>
    </xf>
    <xf numFmtId="4" fontId="21" fillId="0" borderId="0" xfId="1" applyNumberFormat="1" applyFont="1" applyFill="1" applyBorder="1" applyAlignment="1" applyProtection="1">
      <alignment vertical="center"/>
    </xf>
    <xf numFmtId="0" fontId="21" fillId="0" borderId="0" xfId="0" applyFont="1" applyBorder="1"/>
    <xf numFmtId="4" fontId="7" fillId="0" borderId="5" xfId="0" applyNumberFormat="1" applyFont="1" applyFill="1" applyBorder="1" applyAlignment="1">
      <alignment horizontal="left" vertical="center" wrapText="1"/>
    </xf>
    <xf numFmtId="4" fontId="7" fillId="0" borderId="10" xfId="0" applyNumberFormat="1" applyFont="1" applyFill="1" applyBorder="1" applyAlignment="1">
      <alignment horizontal="left" vertical="center" wrapText="1"/>
    </xf>
    <xf numFmtId="0" fontId="16" fillId="0" borderId="1" xfId="0" applyFont="1" applyBorder="1" applyAlignment="1">
      <alignment vertical="center" wrapText="1"/>
    </xf>
    <xf numFmtId="4" fontId="33" fillId="0" borderId="1" xfId="0" applyNumberFormat="1" applyFont="1" applyFill="1" applyBorder="1" applyAlignment="1">
      <alignment horizontal="left" vertical="center" wrapText="1"/>
    </xf>
    <xf numFmtId="4" fontId="16" fillId="0" borderId="3" xfId="0" applyNumberFormat="1" applyFont="1" applyFill="1" applyBorder="1" applyAlignment="1">
      <alignment horizontal="left" vertical="center" wrapText="1"/>
    </xf>
  </cellXfs>
  <cellStyles count="14">
    <cellStyle name="Dziesiętny" xfId="1" builtinId="3"/>
    <cellStyle name="Excel Built-in Comma" xfId="12"/>
    <cellStyle name="Excel Built-in Normal" xfId="11"/>
    <cellStyle name="Excel Built-in Percent" xfId="13"/>
    <cellStyle name="Normalny" xfId="0" builtinId="0"/>
    <cellStyle name="Normalny 10" xfId="8"/>
    <cellStyle name="Normalny 2" xfId="6"/>
    <cellStyle name="Normalny 3" xfId="7"/>
    <cellStyle name="Normalny 3 2" xfId="10"/>
    <cellStyle name="Normalny 4" xfId="9"/>
    <cellStyle name="Normalny 8" xfId="5"/>
    <cellStyle name="Normalny_pakiet cewniki" xfId="4"/>
    <cellStyle name="Procentowy" xfId="3" builtinId="5"/>
    <cellStyle name="Walutowy"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78"/>
  <sheetViews>
    <sheetView tabSelected="1" topLeftCell="A157" zoomScale="85" zoomScaleNormal="85" zoomScaleSheetLayoutView="55" workbookViewId="0">
      <selection activeCell="B166" sqref="B166"/>
    </sheetView>
  </sheetViews>
  <sheetFormatPr defaultRowHeight="12.75" x14ac:dyDescent="0.2"/>
  <cols>
    <col min="1" max="1" width="2.85546875" style="1" customWidth="1"/>
    <col min="2" max="2" width="69" style="26" customWidth="1"/>
    <col min="3" max="3" width="24.5703125" style="1" customWidth="1"/>
    <col min="4" max="4" width="15.5703125" style="1" customWidth="1"/>
    <col min="5" max="5" width="8" style="114" customWidth="1"/>
    <col min="6" max="6" width="6.7109375" style="117" customWidth="1"/>
    <col min="7" max="7" width="12.42578125" style="53" customWidth="1"/>
    <col min="8" max="8" width="11.28515625" style="1" customWidth="1"/>
    <col min="9" max="9" width="11.28515625" style="2" customWidth="1"/>
    <col min="10" max="10" width="11.140625" style="2" customWidth="1"/>
    <col min="11" max="11" width="10.42578125" style="2" customWidth="1"/>
    <col min="12" max="12" width="12.7109375" style="82" customWidth="1"/>
    <col min="13" max="13" width="28" style="102" customWidth="1"/>
    <col min="14" max="14" width="9.42578125" style="3" bestFit="1" customWidth="1"/>
    <col min="15" max="16384" width="9.140625" style="1"/>
  </cols>
  <sheetData>
    <row r="1" spans="1:14" x14ac:dyDescent="0.2">
      <c r="A1" s="1" t="s">
        <v>112</v>
      </c>
    </row>
    <row r="3" spans="1:14" x14ac:dyDescent="0.2">
      <c r="A3" s="4"/>
      <c r="B3" s="374" t="s">
        <v>199</v>
      </c>
    </row>
    <row r="4" spans="1:14" x14ac:dyDescent="0.2">
      <c r="A4" s="4"/>
      <c r="B4" s="4"/>
    </row>
    <row r="5" spans="1:14" x14ac:dyDescent="0.2">
      <c r="A5" s="4"/>
      <c r="B5" s="4" t="s">
        <v>200</v>
      </c>
    </row>
    <row r="6" spans="1:14" x14ac:dyDescent="0.2">
      <c r="A6" s="4"/>
      <c r="B6" s="75"/>
    </row>
    <row r="7" spans="1:14" x14ac:dyDescent="0.2">
      <c r="A7" s="5"/>
      <c r="B7" s="76" t="s">
        <v>145</v>
      </c>
      <c r="C7" s="142"/>
      <c r="D7" s="142"/>
      <c r="E7" s="38"/>
      <c r="F7" s="121"/>
      <c r="G7" s="143"/>
      <c r="H7" s="6"/>
      <c r="I7" s="6"/>
      <c r="J7" s="7"/>
      <c r="K7" s="8"/>
      <c r="L7" s="83"/>
      <c r="M7" s="103"/>
      <c r="N7" s="9"/>
    </row>
    <row r="8" spans="1:14" ht="36" x14ac:dyDescent="0.2">
      <c r="A8" s="72" t="s">
        <v>0</v>
      </c>
      <c r="B8" s="96" t="s">
        <v>19</v>
      </c>
      <c r="C8" s="99" t="s">
        <v>1</v>
      </c>
      <c r="D8" s="99" t="s">
        <v>114</v>
      </c>
      <c r="E8" s="72" t="s">
        <v>2</v>
      </c>
      <c r="F8" s="119" t="s">
        <v>3</v>
      </c>
      <c r="G8" s="79" t="s">
        <v>21</v>
      </c>
      <c r="H8" s="100" t="s">
        <v>4</v>
      </c>
      <c r="I8" s="79" t="s">
        <v>20</v>
      </c>
      <c r="J8" s="101" t="s">
        <v>5</v>
      </c>
      <c r="K8" s="79" t="s">
        <v>6</v>
      </c>
      <c r="L8" s="94" t="s">
        <v>7</v>
      </c>
      <c r="M8" s="104" t="s">
        <v>16</v>
      </c>
      <c r="N8" s="97" t="s">
        <v>8</v>
      </c>
    </row>
    <row r="9" spans="1:14" ht="59.25" customHeight="1" x14ac:dyDescent="0.2">
      <c r="A9" s="216">
        <v>1</v>
      </c>
      <c r="B9" s="224" t="s">
        <v>185</v>
      </c>
      <c r="C9" s="229"/>
      <c r="D9" s="229"/>
      <c r="E9" s="218" t="s">
        <v>9</v>
      </c>
      <c r="F9" s="219">
        <v>200</v>
      </c>
      <c r="G9" s="230"/>
      <c r="H9" s="221"/>
      <c r="I9" s="14">
        <f>G9*H9+G9</f>
        <v>0</v>
      </c>
      <c r="J9" s="13">
        <f>F9*G9</f>
        <v>0</v>
      </c>
      <c r="K9" s="14">
        <f>L9-J9</f>
        <v>0</v>
      </c>
      <c r="L9" s="81">
        <f>F9*I9</f>
        <v>0</v>
      </c>
      <c r="M9" s="98" t="s">
        <v>201</v>
      </c>
      <c r="N9" s="29" t="s">
        <v>17</v>
      </c>
    </row>
    <row r="10" spans="1:14" x14ac:dyDescent="0.2">
      <c r="A10" s="23"/>
      <c r="B10" s="23"/>
      <c r="C10" s="23"/>
      <c r="D10" s="23"/>
      <c r="E10" s="112"/>
      <c r="F10" s="122"/>
      <c r="G10" s="225" t="s">
        <v>10</v>
      </c>
      <c r="H10" s="24"/>
      <c r="I10" s="24"/>
      <c r="J10" s="226">
        <f>SUM(J9:J9)</f>
        <v>0</v>
      </c>
      <c r="K10" s="227">
        <f>SUM(K9:K9)</f>
        <v>0</v>
      </c>
      <c r="L10" s="84">
        <f>SUM(L9:L9)</f>
        <v>0</v>
      </c>
      <c r="M10" s="105"/>
      <c r="N10" s="144"/>
    </row>
    <row r="11" spans="1:14" x14ac:dyDescent="0.2">
      <c r="A11" s="4"/>
      <c r="B11" s="75"/>
    </row>
    <row r="12" spans="1:14" s="10" customFormat="1" ht="12" x14ac:dyDescent="0.2">
      <c r="A12" s="5"/>
      <c r="B12" s="76" t="s">
        <v>18</v>
      </c>
      <c r="C12" s="215"/>
      <c r="D12" s="215"/>
      <c r="E12" s="38"/>
      <c r="F12" s="121"/>
      <c r="G12" s="67"/>
      <c r="H12" s="6"/>
      <c r="I12" s="6"/>
      <c r="J12" s="7"/>
      <c r="K12" s="8"/>
      <c r="L12" s="83"/>
      <c r="M12" s="103"/>
      <c r="N12" s="9"/>
    </row>
    <row r="13" spans="1:14" s="10" customFormat="1" ht="36" customHeight="1" x14ac:dyDescent="0.2">
      <c r="A13" s="72" t="s">
        <v>0</v>
      </c>
      <c r="B13" s="96" t="s">
        <v>19</v>
      </c>
      <c r="C13" s="99" t="s">
        <v>1</v>
      </c>
      <c r="D13" s="99" t="s">
        <v>114</v>
      </c>
      <c r="E13" s="72" t="s">
        <v>2</v>
      </c>
      <c r="F13" s="119" t="s">
        <v>3</v>
      </c>
      <c r="G13" s="79" t="s">
        <v>21</v>
      </c>
      <c r="H13" s="100" t="s">
        <v>4</v>
      </c>
      <c r="I13" s="79" t="s">
        <v>20</v>
      </c>
      <c r="J13" s="101" t="s">
        <v>5</v>
      </c>
      <c r="K13" s="79" t="s">
        <v>6</v>
      </c>
      <c r="L13" s="94" t="s">
        <v>7</v>
      </c>
      <c r="M13" s="104" t="s">
        <v>16</v>
      </c>
      <c r="N13" s="97" t="s">
        <v>8</v>
      </c>
    </row>
    <row r="14" spans="1:14" s="10" customFormat="1" ht="216" x14ac:dyDescent="0.2">
      <c r="A14" s="216">
        <v>1</v>
      </c>
      <c r="B14" s="49" t="s">
        <v>192</v>
      </c>
      <c r="C14" s="217"/>
      <c r="D14" s="217"/>
      <c r="E14" s="218" t="s">
        <v>9</v>
      </c>
      <c r="F14" s="219">
        <v>500</v>
      </c>
      <c r="G14" s="220"/>
      <c r="H14" s="221"/>
      <c r="I14" s="14">
        <f>G14*H14+G14</f>
        <v>0</v>
      </c>
      <c r="J14" s="13">
        <f>F14*G14</f>
        <v>0</v>
      </c>
      <c r="K14" s="14">
        <f>L14-J14</f>
        <v>0</v>
      </c>
      <c r="L14" s="81">
        <f>F14*I14</f>
        <v>0</v>
      </c>
      <c r="M14" s="98" t="s">
        <v>194</v>
      </c>
      <c r="N14" s="222" t="s">
        <v>17</v>
      </c>
    </row>
    <row r="15" spans="1:14" x14ac:dyDescent="0.2">
      <c r="A15" s="23"/>
      <c r="B15" s="23"/>
      <c r="C15" s="23"/>
      <c r="D15" s="23"/>
      <c r="E15" s="112"/>
      <c r="F15" s="122"/>
      <c r="G15" s="225" t="s">
        <v>10</v>
      </c>
      <c r="H15" s="24"/>
      <c r="I15" s="24"/>
      <c r="J15" s="226">
        <f>SUM(J14:J14)</f>
        <v>0</v>
      </c>
      <c r="K15" s="227">
        <f>SUM(K14:K14)</f>
        <v>0</v>
      </c>
      <c r="L15" s="84">
        <f>SUM(L14:L14)</f>
        <v>0</v>
      </c>
      <c r="M15" s="228"/>
      <c r="N15" s="49"/>
    </row>
    <row r="16" spans="1:14" x14ac:dyDescent="0.2">
      <c r="A16" s="190"/>
      <c r="B16" s="190"/>
      <c r="C16" s="190"/>
      <c r="D16" s="190"/>
      <c r="E16" s="184"/>
      <c r="F16" s="187"/>
      <c r="G16" s="198"/>
      <c r="H16" s="185"/>
      <c r="I16" s="185"/>
      <c r="J16" s="201"/>
      <c r="K16" s="202"/>
      <c r="L16" s="203"/>
      <c r="M16" s="182"/>
      <c r="N16" s="191"/>
    </row>
    <row r="17" spans="1:14" x14ac:dyDescent="0.2">
      <c r="A17" s="5"/>
      <c r="B17" s="76" t="s">
        <v>22</v>
      </c>
      <c r="C17" s="241"/>
      <c r="D17" s="241"/>
      <c r="E17" s="22"/>
      <c r="F17" s="231"/>
      <c r="G17" s="143"/>
      <c r="H17" s="6"/>
      <c r="I17" s="6"/>
      <c r="J17" s="7"/>
      <c r="K17" s="8"/>
      <c r="L17" s="83"/>
      <c r="M17" s="103"/>
      <c r="N17" s="232"/>
    </row>
    <row r="18" spans="1:14" ht="36" x14ac:dyDescent="0.2">
      <c r="A18" s="72" t="s">
        <v>0</v>
      </c>
      <c r="B18" s="96" t="s">
        <v>19</v>
      </c>
      <c r="C18" s="99" t="s">
        <v>1</v>
      </c>
      <c r="D18" s="99" t="s">
        <v>114</v>
      </c>
      <c r="E18" s="72" t="s">
        <v>2</v>
      </c>
      <c r="F18" s="119" t="s">
        <v>3</v>
      </c>
      <c r="G18" s="79" t="s">
        <v>21</v>
      </c>
      <c r="H18" s="100" t="s">
        <v>4</v>
      </c>
      <c r="I18" s="79" t="s">
        <v>20</v>
      </c>
      <c r="J18" s="101" t="s">
        <v>5</v>
      </c>
      <c r="K18" s="79" t="s">
        <v>6</v>
      </c>
      <c r="L18" s="94" t="s">
        <v>7</v>
      </c>
      <c r="M18" s="104" t="s">
        <v>16</v>
      </c>
      <c r="N18" s="97" t="s">
        <v>8</v>
      </c>
    </row>
    <row r="19" spans="1:14" ht="60" x14ac:dyDescent="0.2">
      <c r="A19" s="366">
        <v>1</v>
      </c>
      <c r="B19" s="234" t="s">
        <v>178</v>
      </c>
      <c r="C19" s="229"/>
      <c r="D19" s="229"/>
      <c r="E19" s="218" t="s">
        <v>9</v>
      </c>
      <c r="F19" s="243">
        <v>300</v>
      </c>
      <c r="G19" s="244"/>
      <c r="H19" s="245"/>
      <c r="I19" s="14">
        <f t="shared" ref="I19" si="0">G19*H19+G19</f>
        <v>0</v>
      </c>
      <c r="J19" s="13">
        <f t="shared" ref="J19" si="1">F19*G19</f>
        <v>0</v>
      </c>
      <c r="K19" s="14">
        <f t="shared" ref="K19" si="2">L19-J19</f>
        <v>0</v>
      </c>
      <c r="L19" s="81">
        <f t="shared" ref="L19" si="3">F19*I19</f>
        <v>0</v>
      </c>
      <c r="M19" s="246" t="s">
        <v>179</v>
      </c>
      <c r="N19" s="65" t="s">
        <v>17</v>
      </c>
    </row>
    <row r="20" spans="1:14" x14ac:dyDescent="0.2">
      <c r="G20" s="225" t="s">
        <v>10</v>
      </c>
      <c r="H20" s="24"/>
      <c r="I20" s="24"/>
      <c r="J20" s="15">
        <f>SUM(J19:J19)</f>
        <v>0</v>
      </c>
      <c r="K20" s="16">
        <f>SUM(K19:K19)</f>
        <v>0</v>
      </c>
      <c r="L20" s="84">
        <f>SUM(L19:L19)</f>
        <v>0</v>
      </c>
      <c r="M20" s="105"/>
      <c r="N20" s="21"/>
    </row>
    <row r="21" spans="1:14" x14ac:dyDescent="0.2">
      <c r="A21" s="23"/>
      <c r="B21" s="23"/>
      <c r="C21" s="23"/>
      <c r="D21" s="23"/>
      <c r="E21" s="112"/>
      <c r="F21" s="122"/>
      <c r="G21" s="52"/>
      <c r="H21" s="24"/>
      <c r="I21" s="24"/>
      <c r="J21" s="55"/>
      <c r="K21" s="56"/>
      <c r="L21" s="85"/>
      <c r="M21" s="106"/>
      <c r="N21" s="60"/>
    </row>
    <row r="22" spans="1:14" x14ac:dyDescent="0.2">
      <c r="A22" s="5"/>
      <c r="B22" s="76" t="s">
        <v>23</v>
      </c>
      <c r="C22" s="142"/>
      <c r="D22" s="142"/>
      <c r="E22" s="38"/>
      <c r="F22" s="121"/>
      <c r="G22" s="143"/>
      <c r="H22" s="6"/>
      <c r="I22" s="6"/>
      <c r="J22" s="7"/>
      <c r="K22" s="8"/>
      <c r="L22" s="83"/>
      <c r="M22" s="103"/>
      <c r="N22" s="9"/>
    </row>
    <row r="23" spans="1:14" ht="36" x14ac:dyDescent="0.2">
      <c r="A23" s="72" t="s">
        <v>0</v>
      </c>
      <c r="B23" s="96" t="s">
        <v>19</v>
      </c>
      <c r="C23" s="99" t="s">
        <v>1</v>
      </c>
      <c r="D23" s="99" t="s">
        <v>114</v>
      </c>
      <c r="E23" s="72" t="s">
        <v>2</v>
      </c>
      <c r="F23" s="119" t="s">
        <v>3</v>
      </c>
      <c r="G23" s="79" t="s">
        <v>21</v>
      </c>
      <c r="H23" s="100" t="s">
        <v>4</v>
      </c>
      <c r="I23" s="79" t="s">
        <v>20</v>
      </c>
      <c r="J23" s="101" t="s">
        <v>5</v>
      </c>
      <c r="K23" s="79" t="s">
        <v>6</v>
      </c>
      <c r="L23" s="94" t="s">
        <v>7</v>
      </c>
      <c r="M23" s="104" t="s">
        <v>16</v>
      </c>
      <c r="N23" s="97" t="s">
        <v>8</v>
      </c>
    </row>
    <row r="24" spans="1:14" ht="72" x14ac:dyDescent="0.2">
      <c r="A24" s="216">
        <v>1</v>
      </c>
      <c r="B24" s="224" t="s">
        <v>41</v>
      </c>
      <c r="C24" s="229"/>
      <c r="D24" s="229"/>
      <c r="E24" s="218" t="s">
        <v>9</v>
      </c>
      <c r="F24" s="219">
        <v>500</v>
      </c>
      <c r="G24" s="230"/>
      <c r="H24" s="221"/>
      <c r="I24" s="14">
        <f>G24*H24+G24</f>
        <v>0</v>
      </c>
      <c r="J24" s="13">
        <f>F24*G24</f>
        <v>0</v>
      </c>
      <c r="K24" s="14">
        <f>L24-J24</f>
        <v>0</v>
      </c>
      <c r="L24" s="81">
        <f>F24*I24</f>
        <v>0</v>
      </c>
      <c r="M24" s="98" t="s">
        <v>146</v>
      </c>
      <c r="N24" s="29" t="s">
        <v>130</v>
      </c>
    </row>
    <row r="25" spans="1:14" x14ac:dyDescent="0.2">
      <c r="A25" s="23"/>
      <c r="B25" s="23"/>
      <c r="C25" s="23"/>
      <c r="D25" s="23"/>
      <c r="E25" s="112"/>
      <c r="F25" s="122"/>
      <c r="G25" s="225" t="s">
        <v>10</v>
      </c>
      <c r="H25" s="24"/>
      <c r="I25" s="24"/>
      <c r="J25" s="226">
        <f>SUM(J24:J24)</f>
        <v>0</v>
      </c>
      <c r="K25" s="227">
        <f>SUM(K24:K24)</f>
        <v>0</v>
      </c>
      <c r="L25" s="84">
        <f>SUM(L24:L24)</f>
        <v>0</v>
      </c>
      <c r="M25" s="105"/>
      <c r="N25" s="144"/>
    </row>
    <row r="26" spans="1:14" x14ac:dyDescent="0.2">
      <c r="A26" s="23"/>
      <c r="B26" s="23"/>
      <c r="C26" s="23"/>
      <c r="D26" s="23"/>
      <c r="E26" s="112"/>
      <c r="F26" s="122"/>
      <c r="G26" s="145"/>
      <c r="H26" s="24"/>
      <c r="I26" s="24"/>
      <c r="J26" s="59"/>
      <c r="K26" s="54"/>
      <c r="L26" s="90"/>
      <c r="M26" s="105"/>
      <c r="N26" s="144"/>
    </row>
    <row r="27" spans="1:14" x14ac:dyDescent="0.2">
      <c r="A27" s="5"/>
      <c r="B27" s="76" t="s">
        <v>24</v>
      </c>
      <c r="C27" s="142"/>
      <c r="D27" s="142"/>
      <c r="E27" s="22"/>
      <c r="F27" s="231"/>
      <c r="G27" s="143"/>
      <c r="H27" s="6"/>
      <c r="I27" s="6"/>
      <c r="J27" s="7"/>
      <c r="K27" s="8"/>
      <c r="L27" s="83"/>
      <c r="M27" s="103"/>
      <c r="N27" s="232"/>
    </row>
    <row r="28" spans="1:14" ht="36" x14ac:dyDescent="0.2">
      <c r="A28" s="72" t="s">
        <v>0</v>
      </c>
      <c r="B28" s="96" t="s">
        <v>19</v>
      </c>
      <c r="C28" s="99" t="s">
        <v>1</v>
      </c>
      <c r="D28" s="99" t="s">
        <v>114</v>
      </c>
      <c r="E28" s="72" t="s">
        <v>2</v>
      </c>
      <c r="F28" s="119" t="s">
        <v>3</v>
      </c>
      <c r="G28" s="79" t="s">
        <v>21</v>
      </c>
      <c r="H28" s="100" t="s">
        <v>4</v>
      </c>
      <c r="I28" s="79" t="s">
        <v>20</v>
      </c>
      <c r="J28" s="101" t="s">
        <v>5</v>
      </c>
      <c r="K28" s="79" t="s">
        <v>6</v>
      </c>
      <c r="L28" s="94" t="s">
        <v>7</v>
      </c>
      <c r="M28" s="104" t="s">
        <v>16</v>
      </c>
      <c r="N28" s="97" t="s">
        <v>8</v>
      </c>
    </row>
    <row r="29" spans="1:14" ht="60" x14ac:dyDescent="0.2">
      <c r="A29" s="233">
        <v>1</v>
      </c>
      <c r="B29" s="234" t="s">
        <v>89</v>
      </c>
      <c r="C29" s="229"/>
      <c r="D29" s="229"/>
      <c r="E29" s="235" t="s">
        <v>11</v>
      </c>
      <c r="F29" s="120">
        <v>18</v>
      </c>
      <c r="G29" s="230"/>
      <c r="H29" s="221"/>
      <c r="I29" s="14">
        <f t="shared" ref="I29" si="4">G29*H29+G29</f>
        <v>0</v>
      </c>
      <c r="J29" s="13">
        <f t="shared" ref="J29" si="5">F29*G29</f>
        <v>0</v>
      </c>
      <c r="K29" s="14">
        <f t="shared" ref="K29" si="6">L29-J29</f>
        <v>0</v>
      </c>
      <c r="L29" s="81">
        <f t="shared" ref="L29" si="7">F29*I29</f>
        <v>0</v>
      </c>
      <c r="M29" s="98" t="s">
        <v>141</v>
      </c>
      <c r="N29" s="235" t="s">
        <v>130</v>
      </c>
    </row>
    <row r="30" spans="1:14" ht="56.25" customHeight="1" x14ac:dyDescent="0.2">
      <c r="A30" s="236">
        <v>2</v>
      </c>
      <c r="B30" s="234" t="s">
        <v>95</v>
      </c>
      <c r="C30" s="229"/>
      <c r="D30" s="229"/>
      <c r="E30" s="235" t="s">
        <v>11</v>
      </c>
      <c r="F30" s="120">
        <v>18</v>
      </c>
      <c r="G30" s="230"/>
      <c r="H30" s="221"/>
      <c r="I30" s="14">
        <f t="shared" ref="I30" si="8">G30*H30+G30</f>
        <v>0</v>
      </c>
      <c r="J30" s="13">
        <f t="shared" ref="J30" si="9">F30*G30</f>
        <v>0</v>
      </c>
      <c r="K30" s="14">
        <f t="shared" ref="K30" si="10">L30-J30</f>
        <v>0</v>
      </c>
      <c r="L30" s="81">
        <f t="shared" ref="L30" si="11">F30*I30</f>
        <v>0</v>
      </c>
      <c r="M30" s="98"/>
      <c r="N30" s="235"/>
    </row>
    <row r="31" spans="1:14" x14ac:dyDescent="0.2">
      <c r="E31" s="112"/>
      <c r="F31" s="122"/>
      <c r="G31" s="237" t="s">
        <v>10</v>
      </c>
      <c r="H31" s="24"/>
      <c r="I31" s="24"/>
      <c r="J31" s="238">
        <f>SUM(J29:J30)</f>
        <v>0</v>
      </c>
      <c r="K31" s="239">
        <f>SUM(K29:K30)</f>
        <v>0</v>
      </c>
      <c r="L31" s="240">
        <f>SUM(L29:L30)</f>
        <v>0</v>
      </c>
      <c r="M31" s="105"/>
      <c r="N31" s="21"/>
    </row>
    <row r="32" spans="1:14" x14ac:dyDescent="0.2">
      <c r="G32" s="52"/>
      <c r="H32" s="18"/>
      <c r="I32" s="18"/>
      <c r="J32" s="19"/>
      <c r="K32" s="20"/>
      <c r="L32" s="86"/>
      <c r="M32" s="107"/>
      <c r="N32" s="21"/>
    </row>
    <row r="33" spans="1:14" x14ac:dyDescent="0.2">
      <c r="A33" s="5"/>
      <c r="B33" s="76" t="s">
        <v>25</v>
      </c>
      <c r="C33" s="241"/>
      <c r="D33" s="241"/>
      <c r="E33" s="22"/>
      <c r="F33" s="231"/>
      <c r="G33" s="143"/>
      <c r="H33" s="6"/>
      <c r="I33" s="6"/>
      <c r="J33" s="7"/>
      <c r="K33" s="8"/>
      <c r="L33" s="83"/>
      <c r="M33" s="103"/>
      <c r="N33" s="232"/>
    </row>
    <row r="34" spans="1:14" ht="36" x14ac:dyDescent="0.2">
      <c r="A34" s="72" t="s">
        <v>0</v>
      </c>
      <c r="B34" s="96" t="s">
        <v>19</v>
      </c>
      <c r="C34" s="99" t="s">
        <v>1</v>
      </c>
      <c r="D34" s="99" t="s">
        <v>114</v>
      </c>
      <c r="E34" s="72" t="s">
        <v>2</v>
      </c>
      <c r="F34" s="119" t="s">
        <v>3</v>
      </c>
      <c r="G34" s="79" t="s">
        <v>21</v>
      </c>
      <c r="H34" s="100" t="s">
        <v>4</v>
      </c>
      <c r="I34" s="79" t="s">
        <v>20</v>
      </c>
      <c r="J34" s="101" t="s">
        <v>5</v>
      </c>
      <c r="K34" s="79" t="s">
        <v>6</v>
      </c>
      <c r="L34" s="94" t="s">
        <v>7</v>
      </c>
      <c r="M34" s="104" t="s">
        <v>16</v>
      </c>
      <c r="N34" s="97" t="s">
        <v>8</v>
      </c>
    </row>
    <row r="35" spans="1:14" ht="60" x14ac:dyDescent="0.2">
      <c r="A35" s="242">
        <v>1</v>
      </c>
      <c r="B35" s="234" t="s">
        <v>26</v>
      </c>
      <c r="C35" s="229"/>
      <c r="D35" s="229"/>
      <c r="E35" s="218" t="s">
        <v>9</v>
      </c>
      <c r="F35" s="243">
        <v>10</v>
      </c>
      <c r="G35" s="244"/>
      <c r="H35" s="245"/>
      <c r="I35" s="14">
        <f t="shared" ref="I35:I36" si="12">G35*H35+G35</f>
        <v>0</v>
      </c>
      <c r="J35" s="13">
        <f t="shared" ref="J35:J36" si="13">F35*G35</f>
        <v>0</v>
      </c>
      <c r="K35" s="14">
        <f t="shared" ref="K35:K36" si="14">L35-J35</f>
        <v>0</v>
      </c>
      <c r="L35" s="81">
        <f t="shared" ref="L35:L36" si="15">F35*I35</f>
        <v>0</v>
      </c>
      <c r="M35" s="246" t="s">
        <v>150</v>
      </c>
      <c r="N35" s="247" t="s">
        <v>28</v>
      </c>
    </row>
    <row r="36" spans="1:14" ht="60" x14ac:dyDescent="0.2">
      <c r="A36" s="242">
        <v>2</v>
      </c>
      <c r="B36" s="234" t="s">
        <v>27</v>
      </c>
      <c r="C36" s="229"/>
      <c r="D36" s="229"/>
      <c r="E36" s="218" t="s">
        <v>9</v>
      </c>
      <c r="F36" s="243">
        <v>10</v>
      </c>
      <c r="G36" s="244"/>
      <c r="H36" s="245"/>
      <c r="I36" s="14">
        <f t="shared" si="12"/>
        <v>0</v>
      </c>
      <c r="J36" s="13">
        <f t="shared" si="13"/>
        <v>0</v>
      </c>
      <c r="K36" s="14">
        <f t="shared" si="14"/>
        <v>0</v>
      </c>
      <c r="L36" s="81">
        <f t="shared" si="15"/>
        <v>0</v>
      </c>
      <c r="M36" s="246" t="s">
        <v>150</v>
      </c>
      <c r="N36" s="247" t="s">
        <v>28</v>
      </c>
    </row>
    <row r="37" spans="1:14" x14ac:dyDescent="0.2">
      <c r="G37" s="225" t="s">
        <v>10</v>
      </c>
      <c r="H37" s="24"/>
      <c r="I37" s="24"/>
      <c r="J37" s="15">
        <f>SUM(J35:J36)</f>
        <v>0</v>
      </c>
      <c r="K37" s="16">
        <f>SUM(K35:K36)</f>
        <v>0</v>
      </c>
      <c r="L37" s="84">
        <f>SUM(L35:L36)</f>
        <v>0</v>
      </c>
      <c r="M37" s="105"/>
      <c r="N37" s="21"/>
    </row>
    <row r="38" spans="1:14" x14ac:dyDescent="0.2">
      <c r="A38" s="204"/>
      <c r="B38" s="205"/>
      <c r="C38" s="204"/>
      <c r="D38" s="204"/>
      <c r="E38" s="206"/>
      <c r="F38" s="207"/>
      <c r="G38" s="209"/>
      <c r="H38" s="210"/>
      <c r="I38" s="210"/>
      <c r="J38" s="211"/>
      <c r="K38" s="212"/>
      <c r="L38" s="213"/>
      <c r="M38" s="214"/>
      <c r="N38" s="208"/>
    </row>
    <row r="39" spans="1:14" s="5" customFormat="1" ht="12" x14ac:dyDescent="0.2">
      <c r="B39" s="76" t="s">
        <v>29</v>
      </c>
      <c r="C39" s="241"/>
      <c r="D39" s="241"/>
      <c r="E39" s="22"/>
      <c r="F39" s="231"/>
      <c r="G39" s="143"/>
      <c r="H39" s="6"/>
      <c r="I39" s="6"/>
      <c r="J39" s="7"/>
      <c r="K39" s="8"/>
      <c r="L39" s="83"/>
      <c r="M39" s="103"/>
      <c r="N39" s="232"/>
    </row>
    <row r="40" spans="1:14" s="5" customFormat="1" ht="36" x14ac:dyDescent="0.2">
      <c r="A40" s="72" t="s">
        <v>0</v>
      </c>
      <c r="B40" s="96" t="s">
        <v>19</v>
      </c>
      <c r="C40" s="99" t="s">
        <v>1</v>
      </c>
      <c r="D40" s="99" t="s">
        <v>114</v>
      </c>
      <c r="E40" s="72" t="s">
        <v>2</v>
      </c>
      <c r="F40" s="119" t="s">
        <v>3</v>
      </c>
      <c r="G40" s="79" t="s">
        <v>21</v>
      </c>
      <c r="H40" s="100" t="s">
        <v>4</v>
      </c>
      <c r="I40" s="79" t="s">
        <v>20</v>
      </c>
      <c r="J40" s="101" t="s">
        <v>5</v>
      </c>
      <c r="K40" s="79" t="s">
        <v>6</v>
      </c>
      <c r="L40" s="94" t="s">
        <v>7</v>
      </c>
      <c r="M40" s="104" t="s">
        <v>16</v>
      </c>
      <c r="N40" s="97" t="s">
        <v>8</v>
      </c>
    </row>
    <row r="41" spans="1:14" s="5" customFormat="1" ht="91.5" customHeight="1" x14ac:dyDescent="0.2">
      <c r="A41" s="235">
        <v>1</v>
      </c>
      <c r="B41" s="248" t="s">
        <v>202</v>
      </c>
      <c r="C41" s="249"/>
      <c r="D41" s="250"/>
      <c r="E41" s="251" t="s">
        <v>9</v>
      </c>
      <c r="F41" s="252">
        <v>2000</v>
      </c>
      <c r="G41" s="253"/>
      <c r="H41" s="25"/>
      <c r="I41" s="14">
        <f t="shared" ref="I41" si="16">G41*H41+G41</f>
        <v>0</v>
      </c>
      <c r="J41" s="13">
        <f t="shared" ref="J41" si="17">F41*G41</f>
        <v>0</v>
      </c>
      <c r="K41" s="14">
        <f t="shared" ref="K41" si="18">L41-J41</f>
        <v>0</v>
      </c>
      <c r="L41" s="81">
        <f t="shared" ref="L41" si="19">F41*I41</f>
        <v>0</v>
      </c>
      <c r="M41" s="98" t="s">
        <v>196</v>
      </c>
      <c r="N41" s="235" t="s">
        <v>17</v>
      </c>
    </row>
    <row r="42" spans="1:14" x14ac:dyDescent="0.2">
      <c r="A42" s="26"/>
      <c r="C42" s="27"/>
      <c r="D42" s="27"/>
      <c r="E42" s="112"/>
      <c r="F42" s="254"/>
      <c r="G42" s="255" t="s">
        <v>10</v>
      </c>
      <c r="H42" s="256"/>
      <c r="I42" s="256"/>
      <c r="J42" s="15">
        <f>SUM(J41:J41)</f>
        <v>0</v>
      </c>
      <c r="K42" s="16">
        <f>SUM(K41:K41)</f>
        <v>0</v>
      </c>
      <c r="L42" s="84">
        <f>SUM(L41:L41)</f>
        <v>0</v>
      </c>
      <c r="M42" s="228"/>
      <c r="N42" s="257"/>
    </row>
    <row r="43" spans="1:14" x14ac:dyDescent="0.2">
      <c r="C43" s="28"/>
      <c r="D43" s="28"/>
    </row>
    <row r="44" spans="1:14" s="10" customFormat="1" ht="12" x14ac:dyDescent="0.2">
      <c r="A44" s="5"/>
      <c r="B44" s="258" t="s">
        <v>31</v>
      </c>
      <c r="C44" s="259"/>
      <c r="D44" s="259"/>
      <c r="E44" s="22"/>
      <c r="F44" s="118"/>
      <c r="G44" s="143"/>
      <c r="H44" s="6"/>
      <c r="I44" s="6"/>
      <c r="J44" s="7"/>
      <c r="K44" s="8"/>
      <c r="L44" s="83"/>
      <c r="M44" s="103"/>
      <c r="N44" s="9"/>
    </row>
    <row r="45" spans="1:14" s="17" customFormat="1" ht="36" x14ac:dyDescent="0.2">
      <c r="A45" s="72" t="s">
        <v>0</v>
      </c>
      <c r="B45" s="96" t="s">
        <v>19</v>
      </c>
      <c r="C45" s="99" t="s">
        <v>1</v>
      </c>
      <c r="D45" s="99" t="s">
        <v>114</v>
      </c>
      <c r="E45" s="72" t="s">
        <v>2</v>
      </c>
      <c r="F45" s="119" t="s">
        <v>3</v>
      </c>
      <c r="G45" s="79" t="s">
        <v>21</v>
      </c>
      <c r="H45" s="100" t="s">
        <v>4</v>
      </c>
      <c r="I45" s="79" t="s">
        <v>20</v>
      </c>
      <c r="J45" s="101" t="s">
        <v>5</v>
      </c>
      <c r="K45" s="79" t="s">
        <v>6</v>
      </c>
      <c r="L45" s="94" t="s">
        <v>7</v>
      </c>
      <c r="M45" s="104" t="s">
        <v>16</v>
      </c>
      <c r="N45" s="97" t="s">
        <v>8</v>
      </c>
    </row>
    <row r="46" spans="1:14" s="10" customFormat="1" ht="48" x14ac:dyDescent="0.2">
      <c r="A46" s="11">
        <v>1</v>
      </c>
      <c r="B46" s="29" t="s">
        <v>30</v>
      </c>
      <c r="C46" s="260"/>
      <c r="D46" s="260"/>
      <c r="E46" s="235" t="s">
        <v>9</v>
      </c>
      <c r="F46" s="120">
        <v>600</v>
      </c>
      <c r="G46" s="80"/>
      <c r="H46" s="25"/>
      <c r="I46" s="14">
        <f t="shared" ref="I46" si="20">G46*H46+G46</f>
        <v>0</v>
      </c>
      <c r="J46" s="13">
        <f t="shared" ref="J46" si="21">F46*G46</f>
        <v>0</v>
      </c>
      <c r="K46" s="14">
        <f t="shared" ref="K46" si="22">L46-J46</f>
        <v>0</v>
      </c>
      <c r="L46" s="81">
        <f t="shared" ref="L46" si="23">F46*I46</f>
        <v>0</v>
      </c>
      <c r="M46" s="98" t="s">
        <v>144</v>
      </c>
      <c r="N46" s="235" t="s">
        <v>17</v>
      </c>
    </row>
    <row r="47" spans="1:14" s="10" customFormat="1" x14ac:dyDescent="0.2">
      <c r="A47" s="5"/>
      <c r="B47" s="74"/>
      <c r="C47" s="232"/>
      <c r="D47" s="232"/>
      <c r="E47" s="38"/>
      <c r="F47" s="118"/>
      <c r="G47" s="255" t="s">
        <v>10</v>
      </c>
      <c r="H47" s="30"/>
      <c r="I47" s="30"/>
      <c r="J47" s="15">
        <f>SUM(J46:J46)</f>
        <v>0</v>
      </c>
      <c r="K47" s="16">
        <f>SUM(K46:K46)</f>
        <v>0</v>
      </c>
      <c r="L47" s="84">
        <f>SUM(L46:L46)</f>
        <v>0</v>
      </c>
      <c r="M47" s="228"/>
      <c r="N47" s="260"/>
    </row>
    <row r="48" spans="1:14" s="17" customFormat="1" x14ac:dyDescent="0.2">
      <c r="A48" s="5"/>
      <c r="B48" s="146"/>
      <c r="C48" s="147"/>
      <c r="D48" s="147"/>
      <c r="E48" s="148"/>
      <c r="F48" s="121"/>
      <c r="G48" s="67"/>
      <c r="H48" s="149"/>
      <c r="I48" s="45"/>
      <c r="J48" s="7"/>
      <c r="K48" s="8"/>
      <c r="L48" s="83"/>
      <c r="M48" s="103"/>
      <c r="N48" s="31"/>
    </row>
    <row r="49" spans="1:14" x14ac:dyDescent="0.2">
      <c r="B49" s="76" t="s">
        <v>32</v>
      </c>
      <c r="C49" s="261"/>
      <c r="D49" s="261"/>
      <c r="G49" s="262"/>
    </row>
    <row r="50" spans="1:14" ht="36" x14ac:dyDescent="0.2">
      <c r="A50" s="72" t="s">
        <v>0</v>
      </c>
      <c r="B50" s="96" t="s">
        <v>19</v>
      </c>
      <c r="C50" s="99" t="s">
        <v>1</v>
      </c>
      <c r="D50" s="99" t="s">
        <v>114</v>
      </c>
      <c r="E50" s="72" t="s">
        <v>2</v>
      </c>
      <c r="F50" s="119" t="s">
        <v>3</v>
      </c>
      <c r="G50" s="79" t="s">
        <v>21</v>
      </c>
      <c r="H50" s="100" t="s">
        <v>4</v>
      </c>
      <c r="I50" s="79" t="s">
        <v>20</v>
      </c>
      <c r="J50" s="101" t="s">
        <v>5</v>
      </c>
      <c r="K50" s="79" t="s">
        <v>6</v>
      </c>
      <c r="L50" s="94" t="s">
        <v>7</v>
      </c>
      <c r="M50" s="104" t="s">
        <v>16</v>
      </c>
      <c r="N50" s="97" t="s">
        <v>8</v>
      </c>
    </row>
    <row r="51" spans="1:14" ht="84" x14ac:dyDescent="0.2">
      <c r="A51" s="263">
        <v>1</v>
      </c>
      <c r="B51" s="264" t="s">
        <v>33</v>
      </c>
      <c r="C51" s="49"/>
      <c r="D51" s="49"/>
      <c r="E51" s="265" t="s">
        <v>9</v>
      </c>
      <c r="F51" s="266">
        <v>1000</v>
      </c>
      <c r="G51" s="223"/>
      <c r="H51" s="25"/>
      <c r="I51" s="14">
        <f t="shared" ref="I51" si="24">G51*H51+G51</f>
        <v>0</v>
      </c>
      <c r="J51" s="13">
        <f t="shared" ref="J51" si="25">F51*G51</f>
        <v>0</v>
      </c>
      <c r="K51" s="14">
        <f t="shared" ref="K51" si="26">L51-J51</f>
        <v>0</v>
      </c>
      <c r="L51" s="81">
        <f t="shared" ref="L51" si="27">F51*I51</f>
        <v>0</v>
      </c>
      <c r="M51" s="246" t="s">
        <v>151</v>
      </c>
      <c r="N51" s="235" t="s">
        <v>17</v>
      </c>
    </row>
    <row r="52" spans="1:14" ht="60" x14ac:dyDescent="0.2">
      <c r="A52" s="263">
        <v>2</v>
      </c>
      <c r="B52" s="264" t="s">
        <v>34</v>
      </c>
      <c r="C52" s="49"/>
      <c r="D52" s="49"/>
      <c r="E52" s="265" t="s">
        <v>9</v>
      </c>
      <c r="F52" s="266">
        <v>11000</v>
      </c>
      <c r="G52" s="223"/>
      <c r="H52" s="25"/>
      <c r="I52" s="14">
        <f t="shared" ref="I52:I61" si="28">G52*H52+G52</f>
        <v>0</v>
      </c>
      <c r="J52" s="13">
        <f t="shared" ref="J52:J61" si="29">F52*G52</f>
        <v>0</v>
      </c>
      <c r="K52" s="14">
        <f t="shared" ref="K52:K61" si="30">L52-J52</f>
        <v>0</v>
      </c>
      <c r="L52" s="81">
        <f t="shared" ref="L52:L61" si="31">F52*I52</f>
        <v>0</v>
      </c>
      <c r="M52" s="246" t="s">
        <v>152</v>
      </c>
      <c r="N52" s="235" t="s">
        <v>17</v>
      </c>
    </row>
    <row r="53" spans="1:14" ht="24" x14ac:dyDescent="0.2">
      <c r="A53" s="263">
        <v>3</v>
      </c>
      <c r="B53" s="264" t="s">
        <v>35</v>
      </c>
      <c r="C53" s="49"/>
      <c r="D53" s="49"/>
      <c r="E53" s="265" t="s">
        <v>12</v>
      </c>
      <c r="F53" s="266">
        <v>1500</v>
      </c>
      <c r="G53" s="223"/>
      <c r="H53" s="25"/>
      <c r="I53" s="14">
        <f t="shared" si="28"/>
        <v>0</v>
      </c>
      <c r="J53" s="13">
        <f t="shared" si="29"/>
        <v>0</v>
      </c>
      <c r="K53" s="14">
        <f t="shared" si="30"/>
        <v>0</v>
      </c>
      <c r="L53" s="81">
        <f t="shared" si="31"/>
        <v>0</v>
      </c>
      <c r="M53" s="246"/>
      <c r="N53" s="235" t="s">
        <v>17</v>
      </c>
    </row>
    <row r="54" spans="1:14" x14ac:dyDescent="0.2">
      <c r="A54" s="263">
        <v>4</v>
      </c>
      <c r="B54" s="264" t="s">
        <v>36</v>
      </c>
      <c r="C54" s="49"/>
      <c r="D54" s="49"/>
      <c r="E54" s="265" t="s">
        <v>9</v>
      </c>
      <c r="F54" s="266">
        <v>400</v>
      </c>
      <c r="G54" s="223"/>
      <c r="H54" s="25"/>
      <c r="I54" s="14">
        <f t="shared" si="28"/>
        <v>0</v>
      </c>
      <c r="J54" s="13">
        <f t="shared" si="29"/>
        <v>0</v>
      </c>
      <c r="K54" s="14">
        <f t="shared" si="30"/>
        <v>0</v>
      </c>
      <c r="L54" s="81">
        <f t="shared" si="31"/>
        <v>0</v>
      </c>
      <c r="M54" s="246"/>
      <c r="N54" s="235" t="s">
        <v>17</v>
      </c>
    </row>
    <row r="55" spans="1:14" ht="96" x14ac:dyDescent="0.2">
      <c r="A55" s="263">
        <v>5</v>
      </c>
      <c r="B55" s="264" t="s">
        <v>203</v>
      </c>
      <c r="C55" s="49"/>
      <c r="D55" s="49"/>
      <c r="E55" s="265" t="s">
        <v>9</v>
      </c>
      <c r="F55" s="266">
        <v>500</v>
      </c>
      <c r="G55" s="223"/>
      <c r="H55" s="25"/>
      <c r="I55" s="14">
        <f t="shared" si="28"/>
        <v>0</v>
      </c>
      <c r="J55" s="13">
        <f t="shared" si="29"/>
        <v>0</v>
      </c>
      <c r="K55" s="14">
        <f t="shared" si="30"/>
        <v>0</v>
      </c>
      <c r="L55" s="81">
        <f t="shared" si="31"/>
        <v>0</v>
      </c>
      <c r="M55" s="246" t="s">
        <v>153</v>
      </c>
      <c r="N55" s="235" t="s">
        <v>17</v>
      </c>
    </row>
    <row r="56" spans="1:14" ht="96" x14ac:dyDescent="0.2">
      <c r="A56" s="263">
        <v>6</v>
      </c>
      <c r="B56" s="264" t="s">
        <v>204</v>
      </c>
      <c r="C56" s="49"/>
      <c r="D56" s="49"/>
      <c r="E56" s="265" t="s">
        <v>9</v>
      </c>
      <c r="F56" s="266">
        <v>500</v>
      </c>
      <c r="G56" s="223"/>
      <c r="H56" s="25"/>
      <c r="I56" s="14">
        <f t="shared" si="28"/>
        <v>0</v>
      </c>
      <c r="J56" s="13">
        <f t="shared" si="29"/>
        <v>0</v>
      </c>
      <c r="K56" s="14">
        <f t="shared" si="30"/>
        <v>0</v>
      </c>
      <c r="L56" s="81">
        <f t="shared" si="31"/>
        <v>0</v>
      </c>
      <c r="M56" s="246" t="s">
        <v>153</v>
      </c>
      <c r="N56" s="235" t="s">
        <v>17</v>
      </c>
    </row>
    <row r="57" spans="1:14" ht="96" x14ac:dyDescent="0.2">
      <c r="A57" s="263">
        <v>7</v>
      </c>
      <c r="B57" s="264" t="s">
        <v>205</v>
      </c>
      <c r="C57" s="49"/>
      <c r="D57" s="49"/>
      <c r="E57" s="265" t="s">
        <v>9</v>
      </c>
      <c r="F57" s="266">
        <v>600</v>
      </c>
      <c r="G57" s="223"/>
      <c r="H57" s="25"/>
      <c r="I57" s="14">
        <f t="shared" si="28"/>
        <v>0</v>
      </c>
      <c r="J57" s="13">
        <f t="shared" si="29"/>
        <v>0</v>
      </c>
      <c r="K57" s="14">
        <f t="shared" si="30"/>
        <v>0</v>
      </c>
      <c r="L57" s="81">
        <f t="shared" si="31"/>
        <v>0</v>
      </c>
      <c r="M57" s="246" t="s">
        <v>153</v>
      </c>
      <c r="N57" s="235" t="s">
        <v>17</v>
      </c>
    </row>
    <row r="58" spans="1:14" ht="96" x14ac:dyDescent="0.2">
      <c r="A58" s="263">
        <v>8</v>
      </c>
      <c r="B58" s="264" t="s">
        <v>206</v>
      </c>
      <c r="C58" s="49"/>
      <c r="D58" s="49"/>
      <c r="E58" s="265" t="s">
        <v>9</v>
      </c>
      <c r="F58" s="266">
        <v>600</v>
      </c>
      <c r="G58" s="223"/>
      <c r="H58" s="25"/>
      <c r="I58" s="14">
        <f t="shared" si="28"/>
        <v>0</v>
      </c>
      <c r="J58" s="13">
        <f t="shared" si="29"/>
        <v>0</v>
      </c>
      <c r="K58" s="14">
        <f t="shared" si="30"/>
        <v>0</v>
      </c>
      <c r="L58" s="81">
        <f t="shared" si="31"/>
        <v>0</v>
      </c>
      <c r="M58" s="246" t="s">
        <v>153</v>
      </c>
      <c r="N58" s="235" t="s">
        <v>17</v>
      </c>
    </row>
    <row r="59" spans="1:14" ht="48" x14ac:dyDescent="0.2">
      <c r="A59" s="263">
        <v>9</v>
      </c>
      <c r="B59" s="264" t="s">
        <v>207</v>
      </c>
      <c r="C59" s="49"/>
      <c r="D59" s="49"/>
      <c r="E59" s="265" t="s">
        <v>9</v>
      </c>
      <c r="F59" s="266">
        <v>600</v>
      </c>
      <c r="G59" s="223"/>
      <c r="H59" s="25"/>
      <c r="I59" s="14">
        <f t="shared" si="28"/>
        <v>0</v>
      </c>
      <c r="J59" s="13">
        <f t="shared" si="29"/>
        <v>0</v>
      </c>
      <c r="K59" s="14">
        <f t="shared" si="30"/>
        <v>0</v>
      </c>
      <c r="L59" s="81">
        <f t="shared" si="31"/>
        <v>0</v>
      </c>
      <c r="M59" s="246"/>
      <c r="N59" s="235" t="s">
        <v>17</v>
      </c>
    </row>
    <row r="60" spans="1:14" ht="96" x14ac:dyDescent="0.2">
      <c r="A60" s="263">
        <v>10</v>
      </c>
      <c r="B60" s="49" t="s">
        <v>37</v>
      </c>
      <c r="C60" s="49"/>
      <c r="D60" s="144"/>
      <c r="E60" s="267" t="s">
        <v>9</v>
      </c>
      <c r="F60" s="268">
        <v>400</v>
      </c>
      <c r="G60" s="269"/>
      <c r="H60" s="25"/>
      <c r="I60" s="14">
        <f t="shared" si="28"/>
        <v>0</v>
      </c>
      <c r="J60" s="13">
        <f t="shared" si="29"/>
        <v>0</v>
      </c>
      <c r="K60" s="14">
        <f t="shared" si="30"/>
        <v>0</v>
      </c>
      <c r="L60" s="81">
        <f t="shared" si="31"/>
        <v>0</v>
      </c>
      <c r="M60" s="246" t="s">
        <v>153</v>
      </c>
      <c r="N60" s="235" t="s">
        <v>17</v>
      </c>
    </row>
    <row r="61" spans="1:14" ht="96" x14ac:dyDescent="0.2">
      <c r="A61" s="263">
        <v>11</v>
      </c>
      <c r="B61" s="49" t="s">
        <v>208</v>
      </c>
      <c r="C61" s="49"/>
      <c r="D61" s="49"/>
      <c r="E61" s="265" t="s">
        <v>9</v>
      </c>
      <c r="F61" s="266">
        <v>1500</v>
      </c>
      <c r="G61" s="223"/>
      <c r="H61" s="25"/>
      <c r="I61" s="14">
        <f t="shared" si="28"/>
        <v>0</v>
      </c>
      <c r="J61" s="13">
        <f t="shared" si="29"/>
        <v>0</v>
      </c>
      <c r="K61" s="14">
        <f t="shared" si="30"/>
        <v>0</v>
      </c>
      <c r="L61" s="81">
        <f t="shared" si="31"/>
        <v>0</v>
      </c>
      <c r="M61" s="246" t="s">
        <v>153</v>
      </c>
      <c r="N61" s="235" t="s">
        <v>17</v>
      </c>
    </row>
    <row r="62" spans="1:14" x14ac:dyDescent="0.2">
      <c r="A62" s="32"/>
      <c r="B62" s="270"/>
      <c r="C62" s="32"/>
      <c r="D62" s="32"/>
      <c r="E62" s="271"/>
      <c r="F62" s="272"/>
      <c r="G62" s="255" t="s">
        <v>10</v>
      </c>
      <c r="H62" s="273"/>
      <c r="I62" s="36"/>
      <c r="J62" s="274">
        <f>SUM(J51:J61)</f>
        <v>0</v>
      </c>
      <c r="K62" s="274">
        <f>SUM(K51:K61)</f>
        <v>0</v>
      </c>
      <c r="L62" s="87">
        <f>SUM(L51:L61)</f>
        <v>0</v>
      </c>
      <c r="M62" s="108"/>
      <c r="N62" s="21"/>
    </row>
    <row r="63" spans="1:14" s="28" customFormat="1" x14ac:dyDescent="0.2">
      <c r="B63" s="27"/>
      <c r="E63" s="116"/>
      <c r="F63" s="128"/>
      <c r="G63" s="150"/>
      <c r="I63" s="33"/>
      <c r="J63" s="33"/>
      <c r="K63" s="33"/>
      <c r="L63" s="88"/>
      <c r="M63" s="109"/>
      <c r="N63" s="21"/>
    </row>
    <row r="64" spans="1:14" x14ac:dyDescent="0.2">
      <c r="A64" s="28"/>
      <c r="B64" s="76" t="s">
        <v>38</v>
      </c>
      <c r="C64" s="140"/>
      <c r="D64" s="140"/>
      <c r="E64" s="115"/>
      <c r="F64" s="123"/>
      <c r="G64" s="141"/>
      <c r="H64" s="34"/>
      <c r="I64" s="35"/>
      <c r="J64" s="35"/>
      <c r="K64" s="35"/>
      <c r="L64" s="89"/>
      <c r="M64" s="109"/>
    </row>
    <row r="65" spans="1:14" ht="36" x14ac:dyDescent="0.2">
      <c r="A65" s="72" t="s">
        <v>0</v>
      </c>
      <c r="B65" s="72" t="s">
        <v>19</v>
      </c>
      <c r="C65" s="99" t="s">
        <v>1</v>
      </c>
      <c r="D65" s="99" t="s">
        <v>114</v>
      </c>
      <c r="E65" s="72" t="s">
        <v>2</v>
      </c>
      <c r="F65" s="119" t="s">
        <v>3</v>
      </c>
      <c r="G65" s="79" t="s">
        <v>21</v>
      </c>
      <c r="H65" s="100" t="s">
        <v>4</v>
      </c>
      <c r="I65" s="79" t="s">
        <v>20</v>
      </c>
      <c r="J65" s="101" t="s">
        <v>5</v>
      </c>
      <c r="K65" s="79" t="s">
        <v>6</v>
      </c>
      <c r="L65" s="94" t="s">
        <v>7</v>
      </c>
      <c r="M65" s="104" t="s">
        <v>16</v>
      </c>
      <c r="N65" s="97" t="s">
        <v>8</v>
      </c>
    </row>
    <row r="66" spans="1:14" ht="60" x14ac:dyDescent="0.2">
      <c r="A66" s="275">
        <v>1</v>
      </c>
      <c r="B66" s="276" t="s">
        <v>39</v>
      </c>
      <c r="C66" s="277"/>
      <c r="D66" s="278"/>
      <c r="E66" s="279" t="s">
        <v>9</v>
      </c>
      <c r="F66" s="280">
        <v>2000</v>
      </c>
      <c r="G66" s="281"/>
      <c r="H66" s="25"/>
      <c r="I66" s="14">
        <f t="shared" ref="I66:I67" si="32">G66*H66+G66</f>
        <v>0</v>
      </c>
      <c r="J66" s="13">
        <f t="shared" ref="J66:J67" si="33">F66*G66</f>
        <v>0</v>
      </c>
      <c r="K66" s="14">
        <f t="shared" ref="K66:K67" si="34">L66-J66</f>
        <v>0</v>
      </c>
      <c r="L66" s="81">
        <f t="shared" ref="L66:L67" si="35">F66*I66</f>
        <v>0</v>
      </c>
      <c r="M66" s="98" t="s">
        <v>136</v>
      </c>
      <c r="N66" s="235" t="s">
        <v>17</v>
      </c>
    </row>
    <row r="67" spans="1:14" ht="60" x14ac:dyDescent="0.2">
      <c r="A67" s="275">
        <v>2</v>
      </c>
      <c r="B67" s="257" t="s">
        <v>138</v>
      </c>
      <c r="C67" s="282"/>
      <c r="D67" s="282"/>
      <c r="E67" s="283" t="s">
        <v>9</v>
      </c>
      <c r="F67" s="284">
        <v>1500</v>
      </c>
      <c r="G67" s="285"/>
      <c r="H67" s="25"/>
      <c r="I67" s="14">
        <f t="shared" si="32"/>
        <v>0</v>
      </c>
      <c r="J67" s="13">
        <f t="shared" si="33"/>
        <v>0</v>
      </c>
      <c r="K67" s="14">
        <f t="shared" si="34"/>
        <v>0</v>
      </c>
      <c r="L67" s="81">
        <f t="shared" si="35"/>
        <v>0</v>
      </c>
      <c r="M67" s="98" t="s">
        <v>137</v>
      </c>
      <c r="N67" s="235" t="s">
        <v>17</v>
      </c>
    </row>
    <row r="68" spans="1:14" x14ac:dyDescent="0.2">
      <c r="A68" s="28"/>
      <c r="B68" s="50"/>
      <c r="C68" s="28"/>
      <c r="D68" s="28"/>
      <c r="E68" s="113"/>
      <c r="F68" s="124"/>
      <c r="G68" s="286" t="s">
        <v>10</v>
      </c>
      <c r="H68" s="287"/>
      <c r="I68" s="288"/>
      <c r="J68" s="226">
        <f>SUM(J66:J67)</f>
        <v>0</v>
      </c>
      <c r="K68" s="227">
        <f>SUM(K66:K67)</f>
        <v>0</v>
      </c>
      <c r="L68" s="84">
        <f>SUM(L66:L67)</f>
        <v>0</v>
      </c>
      <c r="M68" s="289"/>
      <c r="N68" s="290"/>
    </row>
    <row r="69" spans="1:14" x14ac:dyDescent="0.2">
      <c r="A69" s="28"/>
      <c r="B69" s="50"/>
      <c r="C69" s="28"/>
      <c r="D69" s="28"/>
      <c r="E69" s="113"/>
      <c r="F69" s="124"/>
      <c r="G69" s="151"/>
      <c r="H69" s="152"/>
      <c r="I69" s="153"/>
      <c r="J69" s="59"/>
      <c r="K69" s="54"/>
      <c r="L69" s="90"/>
      <c r="M69" s="105"/>
      <c r="N69" s="21"/>
    </row>
    <row r="70" spans="1:14" x14ac:dyDescent="0.2">
      <c r="A70" s="28"/>
      <c r="B70" s="76" t="s">
        <v>40</v>
      </c>
      <c r="C70" s="140"/>
      <c r="D70" s="140"/>
      <c r="E70" s="115"/>
      <c r="F70" s="123"/>
      <c r="G70" s="141"/>
      <c r="H70" s="34"/>
      <c r="I70" s="35"/>
      <c r="J70" s="35"/>
      <c r="K70" s="35"/>
      <c r="L70" s="89"/>
      <c r="M70" s="109"/>
    </row>
    <row r="71" spans="1:14" ht="36" x14ac:dyDescent="0.2">
      <c r="A71" s="72" t="s">
        <v>0</v>
      </c>
      <c r="B71" s="96" t="s">
        <v>19</v>
      </c>
      <c r="C71" s="99" t="s">
        <v>1</v>
      </c>
      <c r="D71" s="99" t="s">
        <v>114</v>
      </c>
      <c r="E71" s="72" t="s">
        <v>2</v>
      </c>
      <c r="F71" s="119" t="s">
        <v>3</v>
      </c>
      <c r="G71" s="79" t="s">
        <v>21</v>
      </c>
      <c r="H71" s="100" t="s">
        <v>4</v>
      </c>
      <c r="I71" s="79" t="s">
        <v>20</v>
      </c>
      <c r="J71" s="101" t="s">
        <v>5</v>
      </c>
      <c r="K71" s="79" t="s">
        <v>6</v>
      </c>
      <c r="L71" s="94" t="s">
        <v>7</v>
      </c>
      <c r="M71" s="104" t="s">
        <v>16</v>
      </c>
      <c r="N71" s="97" t="s">
        <v>8</v>
      </c>
    </row>
    <row r="72" spans="1:14" ht="96" x14ac:dyDescent="0.2">
      <c r="A72" s="275" t="s">
        <v>125</v>
      </c>
      <c r="B72" s="49" t="s">
        <v>126</v>
      </c>
      <c r="C72" s="275"/>
      <c r="D72" s="275"/>
      <c r="E72" s="283" t="s">
        <v>9</v>
      </c>
      <c r="F72" s="284">
        <v>2000</v>
      </c>
      <c r="G72" s="285"/>
      <c r="H72" s="25"/>
      <c r="I72" s="14">
        <f t="shared" ref="I72:I73" si="36">G72*H72+G72</f>
        <v>0</v>
      </c>
      <c r="J72" s="13">
        <f t="shared" ref="J72:J73" si="37">F72*G72</f>
        <v>0</v>
      </c>
      <c r="K72" s="14">
        <f t="shared" ref="K72:K73" si="38">L72-J72</f>
        <v>0</v>
      </c>
      <c r="L72" s="81">
        <f t="shared" ref="L72:L73" si="39">F72*I72</f>
        <v>0</v>
      </c>
      <c r="M72" s="98" t="s">
        <v>173</v>
      </c>
      <c r="N72" s="235" t="s">
        <v>17</v>
      </c>
    </row>
    <row r="73" spans="1:14" ht="120" x14ac:dyDescent="0.2">
      <c r="A73" s="275" t="s">
        <v>127</v>
      </c>
      <c r="B73" s="49" t="s">
        <v>128</v>
      </c>
      <c r="C73" s="275"/>
      <c r="D73" s="275"/>
      <c r="E73" s="283" t="s">
        <v>9</v>
      </c>
      <c r="F73" s="284">
        <v>400</v>
      </c>
      <c r="G73" s="285"/>
      <c r="H73" s="25"/>
      <c r="I73" s="14">
        <f t="shared" si="36"/>
        <v>0</v>
      </c>
      <c r="J73" s="13">
        <f t="shared" si="37"/>
        <v>0</v>
      </c>
      <c r="K73" s="14">
        <f t="shared" si="38"/>
        <v>0</v>
      </c>
      <c r="L73" s="81">
        <f t="shared" si="39"/>
        <v>0</v>
      </c>
      <c r="M73" s="98" t="s">
        <v>173</v>
      </c>
      <c r="N73" s="235" t="s">
        <v>17</v>
      </c>
    </row>
    <row r="74" spans="1:14" x14ac:dyDescent="0.2">
      <c r="A74" s="28"/>
      <c r="B74" s="50"/>
      <c r="C74" s="28"/>
      <c r="D74" s="28"/>
      <c r="E74" s="113"/>
      <c r="F74" s="124"/>
      <c r="G74" s="286" t="s">
        <v>10</v>
      </c>
      <c r="H74" s="287"/>
      <c r="I74" s="288"/>
      <c r="J74" s="226">
        <f>SUM(J72:J73)</f>
        <v>0</v>
      </c>
      <c r="K74" s="227">
        <f>SUM(K72:K73)</f>
        <v>0</v>
      </c>
      <c r="L74" s="84">
        <f>SUM(L72:L73)</f>
        <v>0</v>
      </c>
      <c r="M74" s="105"/>
      <c r="N74" s="21"/>
    </row>
    <row r="75" spans="1:14" x14ac:dyDescent="0.2">
      <c r="A75" s="28"/>
      <c r="B75" s="50"/>
      <c r="C75" s="28"/>
      <c r="D75" s="28"/>
      <c r="E75" s="116"/>
      <c r="F75" s="128"/>
      <c r="G75" s="150"/>
      <c r="H75" s="28"/>
      <c r="I75" s="33"/>
      <c r="J75" s="33"/>
      <c r="K75" s="33"/>
      <c r="L75" s="88"/>
      <c r="M75" s="109"/>
    </row>
    <row r="76" spans="1:14" x14ac:dyDescent="0.2">
      <c r="A76" s="28"/>
      <c r="B76" s="76" t="s">
        <v>42</v>
      </c>
      <c r="C76" s="140"/>
      <c r="D76" s="140"/>
      <c r="E76" s="115"/>
      <c r="F76" s="123"/>
      <c r="G76" s="141"/>
      <c r="H76" s="34"/>
      <c r="I76" s="35"/>
      <c r="J76" s="35"/>
      <c r="K76" s="35"/>
      <c r="L76" s="89"/>
      <c r="M76" s="109"/>
    </row>
    <row r="77" spans="1:14" ht="36" x14ac:dyDescent="0.2">
      <c r="A77" s="72" t="s">
        <v>0</v>
      </c>
      <c r="B77" s="96" t="s">
        <v>19</v>
      </c>
      <c r="C77" s="99" t="s">
        <v>1</v>
      </c>
      <c r="D77" s="99" t="s">
        <v>114</v>
      </c>
      <c r="E77" s="72" t="s">
        <v>2</v>
      </c>
      <c r="F77" s="119" t="s">
        <v>3</v>
      </c>
      <c r="G77" s="79" t="s">
        <v>21</v>
      </c>
      <c r="H77" s="100" t="s">
        <v>4</v>
      </c>
      <c r="I77" s="79" t="s">
        <v>20</v>
      </c>
      <c r="J77" s="101" t="s">
        <v>5</v>
      </c>
      <c r="K77" s="79" t="s">
        <v>6</v>
      </c>
      <c r="L77" s="94" t="s">
        <v>7</v>
      </c>
      <c r="M77" s="104" t="s">
        <v>16</v>
      </c>
      <c r="N77" s="97" t="s">
        <v>8</v>
      </c>
    </row>
    <row r="78" spans="1:14" ht="24" x14ac:dyDescent="0.2">
      <c r="A78" s="291">
        <v>1</v>
      </c>
      <c r="B78" s="292" t="s">
        <v>81</v>
      </c>
      <c r="C78" s="291"/>
      <c r="D78" s="293"/>
      <c r="E78" s="294" t="s">
        <v>9</v>
      </c>
      <c r="F78" s="295">
        <v>300</v>
      </c>
      <c r="G78" s="296"/>
      <c r="H78" s="25"/>
      <c r="I78" s="297">
        <f t="shared" ref="I78:I79" si="40">G78*H78+G78</f>
        <v>0</v>
      </c>
      <c r="J78" s="298">
        <f t="shared" ref="J78:J79" si="41">F78*G78</f>
        <v>0</v>
      </c>
      <c r="K78" s="297">
        <f t="shared" ref="K78:K79" si="42">L78-J78</f>
        <v>0</v>
      </c>
      <c r="L78" s="299">
        <f t="shared" ref="L78:L79" si="43">F78*I78</f>
        <v>0</v>
      </c>
      <c r="M78" s="300" t="s">
        <v>154</v>
      </c>
      <c r="N78" s="301" t="s">
        <v>43</v>
      </c>
    </row>
    <row r="79" spans="1:14" ht="24" x14ac:dyDescent="0.2">
      <c r="A79" s="263">
        <v>2</v>
      </c>
      <c r="B79" s="49" t="s">
        <v>82</v>
      </c>
      <c r="C79" s="263"/>
      <c r="D79" s="263"/>
      <c r="E79" s="283" t="s">
        <v>9</v>
      </c>
      <c r="F79" s="284">
        <v>1000</v>
      </c>
      <c r="G79" s="285"/>
      <c r="H79" s="25"/>
      <c r="I79" s="14">
        <f t="shared" si="40"/>
        <v>0</v>
      </c>
      <c r="J79" s="13">
        <f t="shared" si="41"/>
        <v>0</v>
      </c>
      <c r="K79" s="14">
        <f t="shared" si="42"/>
        <v>0</v>
      </c>
      <c r="L79" s="81">
        <f t="shared" si="43"/>
        <v>0</v>
      </c>
      <c r="M79" s="98" t="s">
        <v>155</v>
      </c>
      <c r="N79" s="66" t="s">
        <v>43</v>
      </c>
    </row>
    <row r="80" spans="1:14" x14ac:dyDescent="0.2">
      <c r="A80" s="27"/>
      <c r="B80" s="27"/>
      <c r="C80" s="27"/>
      <c r="D80" s="27"/>
      <c r="E80" s="302"/>
      <c r="F80" s="303"/>
      <c r="G80" s="304" t="s">
        <v>10</v>
      </c>
      <c r="H80" s="305"/>
      <c r="I80" s="63"/>
      <c r="J80" s="226">
        <f>SUM(J78:J79)</f>
        <v>0</v>
      </c>
      <c r="K80" s="227">
        <f>SUM(K78:K79)</f>
        <v>0</v>
      </c>
      <c r="L80" s="84">
        <f>SUM(L78:L79)</f>
        <v>0</v>
      </c>
      <c r="M80" s="105"/>
      <c r="N80" s="50"/>
    </row>
    <row r="81" spans="1:14" s="28" customFormat="1" x14ac:dyDescent="0.2">
      <c r="B81" s="50"/>
      <c r="E81" s="116"/>
      <c r="F81" s="128"/>
      <c r="G81" s="154"/>
      <c r="H81" s="32"/>
      <c r="I81" s="36"/>
      <c r="J81" s="36"/>
      <c r="K81" s="36"/>
      <c r="L81" s="91"/>
      <c r="M81" s="109"/>
      <c r="N81" s="21"/>
    </row>
    <row r="82" spans="1:14" s="28" customFormat="1" x14ac:dyDescent="0.2">
      <c r="B82" s="50"/>
      <c r="E82" s="116"/>
      <c r="F82" s="128"/>
      <c r="G82" s="150"/>
      <c r="I82" s="33"/>
      <c r="J82" s="33"/>
      <c r="K82" s="33"/>
      <c r="L82" s="88"/>
      <c r="M82" s="109"/>
      <c r="N82" s="21"/>
    </row>
    <row r="83" spans="1:14" s="28" customFormat="1" x14ac:dyDescent="0.2">
      <c r="B83" s="76" t="s">
        <v>44</v>
      </c>
      <c r="C83" s="140"/>
      <c r="D83" s="140"/>
      <c r="E83" s="115"/>
      <c r="F83" s="123"/>
      <c r="G83" s="141"/>
      <c r="H83" s="34"/>
      <c r="I83" s="35"/>
      <c r="J83" s="35"/>
      <c r="K83" s="35"/>
      <c r="L83" s="89"/>
      <c r="M83" s="109"/>
      <c r="N83" s="3"/>
    </row>
    <row r="84" spans="1:14" s="28" customFormat="1" ht="36" x14ac:dyDescent="0.2">
      <c r="A84" s="72" t="s">
        <v>0</v>
      </c>
      <c r="B84" s="96" t="s">
        <v>19</v>
      </c>
      <c r="C84" s="99" t="s">
        <v>1</v>
      </c>
      <c r="D84" s="99" t="s">
        <v>114</v>
      </c>
      <c r="E84" s="72" t="s">
        <v>2</v>
      </c>
      <c r="F84" s="119" t="s">
        <v>3</v>
      </c>
      <c r="G84" s="79" t="s">
        <v>21</v>
      </c>
      <c r="H84" s="100" t="s">
        <v>4</v>
      </c>
      <c r="I84" s="79" t="s">
        <v>20</v>
      </c>
      <c r="J84" s="101" t="s">
        <v>5</v>
      </c>
      <c r="K84" s="79" t="s">
        <v>6</v>
      </c>
      <c r="L84" s="94" t="s">
        <v>7</v>
      </c>
      <c r="M84" s="104" t="s">
        <v>16</v>
      </c>
      <c r="N84" s="97" t="s">
        <v>8</v>
      </c>
    </row>
    <row r="85" spans="1:14" s="28" customFormat="1" ht="24" customHeight="1" x14ac:dyDescent="0.2">
      <c r="A85" s="263">
        <v>1</v>
      </c>
      <c r="B85" s="49" t="s">
        <v>131</v>
      </c>
      <c r="C85" s="263"/>
      <c r="D85" s="263"/>
      <c r="E85" s="283" t="s">
        <v>9</v>
      </c>
      <c r="F85" s="284">
        <v>30000</v>
      </c>
      <c r="G85" s="285"/>
      <c r="H85" s="25"/>
      <c r="I85" s="297">
        <f t="shared" ref="I85" si="44">G85*H85+G85</f>
        <v>0</v>
      </c>
      <c r="J85" s="298">
        <f t="shared" ref="J85" si="45">F85*G85</f>
        <v>0</v>
      </c>
      <c r="K85" s="297">
        <f t="shared" ref="K85" si="46">L85-J85</f>
        <v>0</v>
      </c>
      <c r="L85" s="299">
        <f t="shared" ref="L85" si="47">F85*I85</f>
        <v>0</v>
      </c>
      <c r="M85" s="98" t="s">
        <v>132</v>
      </c>
      <c r="N85" s="66" t="s">
        <v>17</v>
      </c>
    </row>
    <row r="86" spans="1:14" s="28" customFormat="1" x14ac:dyDescent="0.2">
      <c r="B86" s="50"/>
      <c r="E86" s="113"/>
      <c r="F86" s="124"/>
      <c r="G86" s="285" t="s">
        <v>10</v>
      </c>
      <c r="H86" s="287"/>
      <c r="I86" s="288"/>
      <c r="J86" s="226">
        <f>SUM(J85:J85)</f>
        <v>0</v>
      </c>
      <c r="K86" s="227">
        <f>SUM(K85:K85)</f>
        <v>0</v>
      </c>
      <c r="L86" s="84">
        <f>SUM(L85:L85)</f>
        <v>0</v>
      </c>
      <c r="M86" s="105"/>
      <c r="N86" s="21"/>
    </row>
    <row r="87" spans="1:14" s="28" customFormat="1" x14ac:dyDescent="0.2">
      <c r="B87" s="50"/>
      <c r="E87" s="113"/>
      <c r="F87" s="124"/>
      <c r="G87" s="169"/>
      <c r="H87" s="152"/>
      <c r="I87" s="153"/>
      <c r="J87" s="59"/>
      <c r="K87" s="54"/>
      <c r="L87" s="90"/>
      <c r="M87" s="105"/>
      <c r="N87" s="21"/>
    </row>
    <row r="88" spans="1:14" s="28" customFormat="1" x14ac:dyDescent="0.2">
      <c r="B88" s="76" t="s">
        <v>97</v>
      </c>
      <c r="C88" s="140"/>
      <c r="D88" s="140"/>
      <c r="E88" s="115"/>
      <c r="F88" s="123"/>
      <c r="G88" s="150"/>
      <c r="I88" s="33"/>
      <c r="J88" s="33"/>
      <c r="K88" s="33"/>
      <c r="L88" s="88"/>
      <c r="M88" s="109"/>
      <c r="N88" s="3"/>
    </row>
    <row r="89" spans="1:14" s="28" customFormat="1" ht="36" x14ac:dyDescent="0.2">
      <c r="A89" s="72" t="s">
        <v>0</v>
      </c>
      <c r="B89" s="96" t="s">
        <v>19</v>
      </c>
      <c r="C89" s="99" t="s">
        <v>1</v>
      </c>
      <c r="D89" s="99" t="s">
        <v>114</v>
      </c>
      <c r="E89" s="72" t="s">
        <v>2</v>
      </c>
      <c r="F89" s="119" t="s">
        <v>3</v>
      </c>
      <c r="G89" s="79" t="s">
        <v>21</v>
      </c>
      <c r="H89" s="100" t="s">
        <v>4</v>
      </c>
      <c r="I89" s="79" t="s">
        <v>20</v>
      </c>
      <c r="J89" s="101" t="s">
        <v>5</v>
      </c>
      <c r="K89" s="79" t="s">
        <v>6</v>
      </c>
      <c r="L89" s="94" t="s">
        <v>7</v>
      </c>
      <c r="M89" s="104" t="s">
        <v>16</v>
      </c>
      <c r="N89" s="97" t="s">
        <v>8</v>
      </c>
    </row>
    <row r="90" spans="1:14" s="28" customFormat="1" ht="65.25" customHeight="1" x14ac:dyDescent="0.2">
      <c r="A90" s="11">
        <v>1</v>
      </c>
      <c r="B90" s="49" t="s">
        <v>209</v>
      </c>
      <c r="C90" s="29"/>
      <c r="D90" s="197"/>
      <c r="E90" s="12" t="s">
        <v>11</v>
      </c>
      <c r="F90" s="120">
        <v>60</v>
      </c>
      <c r="G90" s="80"/>
      <c r="H90" s="25"/>
      <c r="I90" s="14">
        <f t="shared" ref="I90:I92" si="48">G90*H90+G90</f>
        <v>0</v>
      </c>
      <c r="J90" s="13">
        <f t="shared" ref="J90:J92" si="49">F90*G90</f>
        <v>0</v>
      </c>
      <c r="K90" s="14">
        <f t="shared" ref="K90:K92" si="50">L90-J90</f>
        <v>0</v>
      </c>
      <c r="L90" s="81">
        <f t="shared" ref="L90:L92" si="51">F90*I90</f>
        <v>0</v>
      </c>
      <c r="M90" s="98" t="s">
        <v>156</v>
      </c>
      <c r="N90" s="65"/>
    </row>
    <row r="91" spans="1:14" s="28" customFormat="1" x14ac:dyDescent="0.2">
      <c r="A91" s="11">
        <v>2</v>
      </c>
      <c r="B91" s="49" t="s">
        <v>73</v>
      </c>
      <c r="C91" s="29"/>
      <c r="D91" s="197"/>
      <c r="E91" s="12" t="s">
        <v>9</v>
      </c>
      <c r="F91" s="120">
        <v>300</v>
      </c>
      <c r="G91" s="80"/>
      <c r="H91" s="25"/>
      <c r="I91" s="14">
        <f t="shared" si="48"/>
        <v>0</v>
      </c>
      <c r="J91" s="13">
        <f t="shared" si="49"/>
        <v>0</v>
      </c>
      <c r="K91" s="14">
        <f t="shared" si="50"/>
        <v>0</v>
      </c>
      <c r="L91" s="81">
        <f t="shared" si="51"/>
        <v>0</v>
      </c>
      <c r="M91" s="98"/>
      <c r="N91" s="65" t="s">
        <v>17</v>
      </c>
    </row>
    <row r="92" spans="1:14" s="28" customFormat="1" x14ac:dyDescent="0.2">
      <c r="A92" s="11">
        <v>3</v>
      </c>
      <c r="B92" s="49" t="s">
        <v>74</v>
      </c>
      <c r="C92" s="29"/>
      <c r="D92" s="197"/>
      <c r="E92" s="12" t="s">
        <v>9</v>
      </c>
      <c r="F92" s="120">
        <v>350</v>
      </c>
      <c r="G92" s="80"/>
      <c r="H92" s="25"/>
      <c r="I92" s="14">
        <f t="shared" si="48"/>
        <v>0</v>
      </c>
      <c r="J92" s="13">
        <f t="shared" si="49"/>
        <v>0</v>
      </c>
      <c r="K92" s="14">
        <f t="shared" si="50"/>
        <v>0</v>
      </c>
      <c r="L92" s="81">
        <f t="shared" si="51"/>
        <v>0</v>
      </c>
      <c r="M92" s="98"/>
      <c r="N92" s="65" t="s">
        <v>17</v>
      </c>
    </row>
    <row r="93" spans="1:14" x14ac:dyDescent="0.2">
      <c r="A93" s="40"/>
      <c r="B93" s="47"/>
      <c r="C93" s="37"/>
      <c r="D93" s="37"/>
      <c r="E93" s="38"/>
      <c r="F93" s="125"/>
      <c r="G93" s="372" t="s">
        <v>13</v>
      </c>
      <c r="H93" s="39"/>
      <c r="I93" s="62"/>
      <c r="J93" s="63">
        <f>SUM(J90:J92)</f>
        <v>0</v>
      </c>
      <c r="K93" s="63">
        <f>SUM(K90:K92)</f>
        <v>0</v>
      </c>
      <c r="L93" s="87">
        <f>SUM(L90:L92)</f>
        <v>0</v>
      </c>
      <c r="M93" s="108"/>
      <c r="N93" s="9"/>
    </row>
    <row r="94" spans="1:14" s="10" customFormat="1" ht="12" x14ac:dyDescent="0.2">
      <c r="A94" s="5"/>
      <c r="B94" s="166"/>
      <c r="C94" s="167"/>
      <c r="D94" s="167"/>
      <c r="E94" s="168"/>
      <c r="F94" s="156"/>
      <c r="G94" s="67"/>
      <c r="H94" s="18"/>
      <c r="I94" s="18"/>
      <c r="J94" s="18"/>
      <c r="K94" s="8"/>
      <c r="L94" s="83"/>
      <c r="M94" s="103"/>
      <c r="N94" s="9"/>
    </row>
    <row r="95" spans="1:14" s="10" customFormat="1" x14ac:dyDescent="0.2">
      <c r="A95" s="28"/>
      <c r="B95" s="76" t="s">
        <v>45</v>
      </c>
      <c r="C95" s="140"/>
      <c r="D95" s="140"/>
      <c r="E95" s="115"/>
      <c r="F95" s="123"/>
      <c r="G95" s="141"/>
      <c r="H95" s="34"/>
      <c r="I95" s="35"/>
      <c r="J95" s="35"/>
      <c r="K95" s="35"/>
      <c r="L95" s="89"/>
      <c r="M95" s="109"/>
      <c r="N95" s="3"/>
    </row>
    <row r="96" spans="1:14" s="17" customFormat="1" ht="36" x14ac:dyDescent="0.2">
      <c r="A96" s="72" t="s">
        <v>0</v>
      </c>
      <c r="B96" s="96" t="s">
        <v>19</v>
      </c>
      <c r="C96" s="99" t="s">
        <v>1</v>
      </c>
      <c r="D96" s="99" t="s">
        <v>114</v>
      </c>
      <c r="E96" s="72" t="s">
        <v>2</v>
      </c>
      <c r="F96" s="119" t="s">
        <v>3</v>
      </c>
      <c r="G96" s="79" t="s">
        <v>21</v>
      </c>
      <c r="H96" s="100" t="s">
        <v>4</v>
      </c>
      <c r="I96" s="79" t="s">
        <v>20</v>
      </c>
      <c r="J96" s="101" t="s">
        <v>5</v>
      </c>
      <c r="K96" s="79" t="s">
        <v>6</v>
      </c>
      <c r="L96" s="94" t="s">
        <v>7</v>
      </c>
      <c r="M96" s="104" t="s">
        <v>16</v>
      </c>
      <c r="N96" s="97" t="s">
        <v>8</v>
      </c>
    </row>
    <row r="97" spans="1:14" s="10" customFormat="1" ht="24" x14ac:dyDescent="0.2">
      <c r="A97" s="11">
        <v>1</v>
      </c>
      <c r="B97" s="306" t="s">
        <v>210</v>
      </c>
      <c r="C97" s="29"/>
      <c r="D97" s="197"/>
      <c r="E97" s="12" t="s">
        <v>9</v>
      </c>
      <c r="F97" s="120">
        <v>15000</v>
      </c>
      <c r="G97" s="80"/>
      <c r="H97" s="25"/>
      <c r="I97" s="14">
        <f t="shared" ref="I97:I98" si="52">G97*H97+G97</f>
        <v>0</v>
      </c>
      <c r="J97" s="13">
        <f t="shared" ref="J97:J98" si="53">F97*G97</f>
        <v>0</v>
      </c>
      <c r="K97" s="14">
        <f t="shared" ref="K97:K98" si="54">L97-J97</f>
        <v>0</v>
      </c>
      <c r="L97" s="81">
        <f t="shared" ref="L97:L98" si="55">F97*I97</f>
        <v>0</v>
      </c>
      <c r="M97" s="378" t="s">
        <v>229</v>
      </c>
      <c r="N97" s="66" t="s">
        <v>17</v>
      </c>
    </row>
    <row r="98" spans="1:14" s="10" customFormat="1" ht="24" x14ac:dyDescent="0.2">
      <c r="A98" s="11">
        <v>2</v>
      </c>
      <c r="B98" s="306" t="s">
        <v>46</v>
      </c>
      <c r="C98" s="29"/>
      <c r="D98" s="197"/>
      <c r="E98" s="12" t="s">
        <v>9</v>
      </c>
      <c r="F98" s="120">
        <v>500</v>
      </c>
      <c r="G98" s="80"/>
      <c r="H98" s="25"/>
      <c r="I98" s="14">
        <f t="shared" si="52"/>
        <v>0</v>
      </c>
      <c r="J98" s="13">
        <f t="shared" si="53"/>
        <v>0</v>
      </c>
      <c r="K98" s="14">
        <f t="shared" si="54"/>
        <v>0</v>
      </c>
      <c r="L98" s="81">
        <f t="shared" si="55"/>
        <v>0</v>
      </c>
      <c r="M98" s="98" t="s">
        <v>147</v>
      </c>
      <c r="N98" s="66" t="s">
        <v>17</v>
      </c>
    </row>
    <row r="99" spans="1:14" s="10" customFormat="1" ht="16.5" customHeight="1" x14ac:dyDescent="0.2">
      <c r="A99" s="40"/>
      <c r="B99" s="47"/>
      <c r="C99" s="37"/>
      <c r="D99" s="37"/>
      <c r="E99" s="38"/>
      <c r="F99" s="125"/>
      <c r="G99" s="80" t="s">
        <v>13</v>
      </c>
      <c r="H99" s="39"/>
      <c r="I99" s="62"/>
      <c r="J99" s="63">
        <f>SUM(J97:J98)</f>
        <v>0</v>
      </c>
      <c r="K99" s="63">
        <f>SUM(K97:K98)</f>
        <v>0</v>
      </c>
      <c r="L99" s="87">
        <f>SUM(L97:L98)</f>
        <v>0</v>
      </c>
      <c r="M99" s="108"/>
      <c r="N99" s="9"/>
    </row>
    <row r="100" spans="1:14" s="10" customFormat="1" ht="23.25" customHeight="1" x14ac:dyDescent="0.2">
      <c r="A100" s="40"/>
      <c r="B100" s="47"/>
      <c r="C100" s="37"/>
      <c r="D100" s="37"/>
      <c r="E100" s="38"/>
      <c r="F100" s="125"/>
      <c r="G100" s="69"/>
      <c r="H100" s="157"/>
      <c r="I100" s="45"/>
      <c r="J100" s="8"/>
      <c r="K100" s="8"/>
      <c r="L100" s="92"/>
      <c r="M100" s="110"/>
      <c r="N100" s="9"/>
    </row>
    <row r="101" spans="1:14" s="10" customFormat="1" ht="23.25" customHeight="1" x14ac:dyDescent="0.2">
      <c r="A101" s="28"/>
      <c r="B101" s="76" t="s">
        <v>47</v>
      </c>
      <c r="C101" s="140"/>
      <c r="D101" s="140"/>
      <c r="E101" s="115"/>
      <c r="F101" s="123"/>
      <c r="G101" s="141"/>
      <c r="H101" s="34"/>
      <c r="I101" s="35"/>
      <c r="J101" s="35"/>
      <c r="K101" s="35"/>
      <c r="L101" s="89"/>
      <c r="M101" s="109"/>
      <c r="N101" s="3"/>
    </row>
    <row r="102" spans="1:14" s="10" customFormat="1" ht="34.5" customHeight="1" x14ac:dyDescent="0.2">
      <c r="A102" s="72" t="s">
        <v>0</v>
      </c>
      <c r="B102" s="96" t="s">
        <v>19</v>
      </c>
      <c r="C102" s="99" t="s">
        <v>1</v>
      </c>
      <c r="D102" s="99" t="s">
        <v>114</v>
      </c>
      <c r="E102" s="72" t="s">
        <v>2</v>
      </c>
      <c r="F102" s="119" t="s">
        <v>3</v>
      </c>
      <c r="G102" s="79" t="s">
        <v>21</v>
      </c>
      <c r="H102" s="100" t="s">
        <v>4</v>
      </c>
      <c r="I102" s="79" t="s">
        <v>20</v>
      </c>
      <c r="J102" s="101" t="s">
        <v>5</v>
      </c>
      <c r="K102" s="79" t="s">
        <v>6</v>
      </c>
      <c r="L102" s="94" t="s">
        <v>7</v>
      </c>
      <c r="M102" s="104" t="s">
        <v>16</v>
      </c>
      <c r="N102" s="97" t="s">
        <v>8</v>
      </c>
    </row>
    <row r="103" spans="1:14" s="10" customFormat="1" ht="36" x14ac:dyDescent="0.2">
      <c r="A103" s="133">
        <v>1</v>
      </c>
      <c r="B103" s="29" t="s">
        <v>211</v>
      </c>
      <c r="C103" s="29"/>
      <c r="D103" s="29"/>
      <c r="E103" s="134" t="s">
        <v>9</v>
      </c>
      <c r="F103" s="135">
        <v>2000</v>
      </c>
      <c r="G103" s="80"/>
      <c r="H103" s="25"/>
      <c r="I103" s="14">
        <f t="shared" ref="I103" si="56">G103*H103+G103</f>
        <v>0</v>
      </c>
      <c r="J103" s="13">
        <f t="shared" ref="J103" si="57">F103*G103</f>
        <v>0</v>
      </c>
      <c r="K103" s="14">
        <f t="shared" ref="K103" si="58">L103-J103</f>
        <v>0</v>
      </c>
      <c r="L103" s="81">
        <f t="shared" ref="L103" si="59">F103*I103</f>
        <v>0</v>
      </c>
      <c r="M103" s="98" t="s">
        <v>133</v>
      </c>
      <c r="N103" s="66" t="s">
        <v>17</v>
      </c>
    </row>
    <row r="104" spans="1:14" s="10" customFormat="1" x14ac:dyDescent="0.2">
      <c r="A104" s="5"/>
      <c r="B104" s="73"/>
      <c r="C104" s="41"/>
      <c r="D104" s="41"/>
      <c r="E104" s="42"/>
      <c r="F104" s="118"/>
      <c r="G104" s="80" t="s">
        <v>13</v>
      </c>
      <c r="H104" s="30"/>
      <c r="I104" s="30"/>
      <c r="J104" s="15">
        <f>SUM(J103:J103)</f>
        <v>0</v>
      </c>
      <c r="K104" s="16">
        <f>SUM(K103:K103)</f>
        <v>0</v>
      </c>
      <c r="L104" s="84">
        <f>SUM(L103:L103)</f>
        <v>0</v>
      </c>
      <c r="M104" s="105"/>
      <c r="N104" s="9"/>
    </row>
    <row r="105" spans="1:14" s="10" customFormat="1" ht="12" x14ac:dyDescent="0.2">
      <c r="A105" s="5"/>
      <c r="B105" s="73"/>
      <c r="C105" s="41"/>
      <c r="D105" s="41"/>
      <c r="E105" s="42"/>
      <c r="F105" s="118"/>
      <c r="G105" s="145"/>
      <c r="H105" s="18"/>
      <c r="I105" s="18"/>
      <c r="J105" s="19"/>
      <c r="K105" s="20"/>
      <c r="L105" s="86"/>
      <c r="M105" s="107"/>
      <c r="N105" s="9"/>
    </row>
    <row r="106" spans="1:14" s="10" customFormat="1" x14ac:dyDescent="0.2">
      <c r="A106" s="28"/>
      <c r="B106" s="76" t="s">
        <v>48</v>
      </c>
      <c r="C106" s="140"/>
      <c r="D106" s="140"/>
      <c r="E106" s="115"/>
      <c r="F106" s="123"/>
      <c r="G106" s="141"/>
      <c r="H106" s="34"/>
      <c r="I106" s="35"/>
      <c r="J106" s="35"/>
      <c r="K106" s="35"/>
      <c r="L106" s="89"/>
      <c r="M106" s="109"/>
      <c r="N106" s="3"/>
    </row>
    <row r="107" spans="1:14" s="10" customFormat="1" ht="36" x14ac:dyDescent="0.2">
      <c r="A107" s="72" t="s">
        <v>0</v>
      </c>
      <c r="B107" s="96" t="s">
        <v>19</v>
      </c>
      <c r="C107" s="99" t="s">
        <v>1</v>
      </c>
      <c r="D107" s="99" t="s">
        <v>114</v>
      </c>
      <c r="E107" s="72" t="s">
        <v>2</v>
      </c>
      <c r="F107" s="119" t="s">
        <v>3</v>
      </c>
      <c r="G107" s="79" t="s">
        <v>21</v>
      </c>
      <c r="H107" s="100" t="s">
        <v>4</v>
      </c>
      <c r="I107" s="79" t="s">
        <v>20</v>
      </c>
      <c r="J107" s="101" t="s">
        <v>5</v>
      </c>
      <c r="K107" s="79" t="s">
        <v>6</v>
      </c>
      <c r="L107" s="94" t="s">
        <v>7</v>
      </c>
      <c r="M107" s="104" t="s">
        <v>16</v>
      </c>
      <c r="N107" s="97" t="s">
        <v>8</v>
      </c>
    </row>
    <row r="108" spans="1:14" s="10" customFormat="1" ht="24" x14ac:dyDescent="0.2">
      <c r="A108" s="11">
        <v>1</v>
      </c>
      <c r="B108" s="49" t="s">
        <v>135</v>
      </c>
      <c r="C108" s="29"/>
      <c r="D108" s="197"/>
      <c r="E108" s="12" t="s">
        <v>12</v>
      </c>
      <c r="F108" s="120">
        <v>150</v>
      </c>
      <c r="G108" s="80"/>
      <c r="H108" s="25"/>
      <c r="I108" s="14">
        <f t="shared" ref="I108:I109" si="60">G108*H108+G108</f>
        <v>0</v>
      </c>
      <c r="J108" s="13">
        <f t="shared" ref="J108:J109" si="61">F108*G108</f>
        <v>0</v>
      </c>
      <c r="K108" s="14">
        <f t="shared" ref="K108:K109" si="62">L108-J108</f>
        <v>0</v>
      </c>
      <c r="L108" s="81">
        <f t="shared" ref="L108:L109" si="63">F108*I108</f>
        <v>0</v>
      </c>
      <c r="M108" s="98" t="s">
        <v>134</v>
      </c>
      <c r="N108" s="66" t="s">
        <v>17</v>
      </c>
    </row>
    <row r="109" spans="1:14" s="10" customFormat="1" ht="24" x14ac:dyDescent="0.2">
      <c r="A109" s="11">
        <v>2</v>
      </c>
      <c r="B109" s="49" t="s">
        <v>212</v>
      </c>
      <c r="C109" s="29"/>
      <c r="D109" s="197"/>
      <c r="E109" s="12" t="s">
        <v>9</v>
      </c>
      <c r="F109" s="120">
        <v>3000</v>
      </c>
      <c r="G109" s="80"/>
      <c r="H109" s="25"/>
      <c r="I109" s="14">
        <f t="shared" si="60"/>
        <v>0</v>
      </c>
      <c r="J109" s="13">
        <f t="shared" si="61"/>
        <v>0</v>
      </c>
      <c r="K109" s="14">
        <f t="shared" si="62"/>
        <v>0</v>
      </c>
      <c r="L109" s="81">
        <f t="shared" si="63"/>
        <v>0</v>
      </c>
      <c r="M109" s="98" t="s">
        <v>134</v>
      </c>
      <c r="N109" s="66" t="s">
        <v>17</v>
      </c>
    </row>
    <row r="110" spans="1:14" s="10" customFormat="1" x14ac:dyDescent="0.2">
      <c r="A110" s="40"/>
      <c r="B110" s="47"/>
      <c r="C110" s="37"/>
      <c r="D110" s="37"/>
      <c r="E110" s="38"/>
      <c r="F110" s="125"/>
      <c r="G110" s="80" t="s">
        <v>13</v>
      </c>
      <c r="H110" s="39"/>
      <c r="I110" s="62"/>
      <c r="J110" s="63">
        <f>SUM(J108:J109)</f>
        <v>0</v>
      </c>
      <c r="K110" s="63">
        <f>SUM(K108:K109)</f>
        <v>0</v>
      </c>
      <c r="L110" s="87">
        <f>SUM(L108:L109)</f>
        <v>0</v>
      </c>
      <c r="M110" s="108"/>
      <c r="N110" s="9"/>
    </row>
    <row r="111" spans="1:14" s="10" customFormat="1" ht="12" x14ac:dyDescent="0.2">
      <c r="A111" s="40"/>
      <c r="B111" s="73"/>
      <c r="C111" s="129"/>
      <c r="D111" s="129"/>
      <c r="E111" s="42"/>
      <c r="F111" s="131"/>
      <c r="G111" s="69"/>
      <c r="H111" s="130"/>
      <c r="I111" s="58"/>
      <c r="J111" s="57"/>
      <c r="K111" s="58"/>
      <c r="L111" s="93"/>
      <c r="M111" s="111"/>
      <c r="N111" s="9"/>
    </row>
    <row r="112" spans="1:14" s="10" customFormat="1" x14ac:dyDescent="0.2">
      <c r="A112" s="5"/>
      <c r="B112" s="73"/>
      <c r="C112" s="41"/>
      <c r="D112" s="41"/>
      <c r="E112" s="42"/>
      <c r="F112" s="118"/>
      <c r="G112" s="69"/>
      <c r="H112" s="18"/>
      <c r="I112" s="18"/>
      <c r="J112" s="70"/>
      <c r="K112" s="71"/>
      <c r="L112" s="90"/>
      <c r="M112" s="105"/>
      <c r="N112" s="9"/>
    </row>
    <row r="113" spans="1:14" s="10" customFormat="1" x14ac:dyDescent="0.2">
      <c r="A113" s="28"/>
      <c r="B113" s="76" t="s">
        <v>49</v>
      </c>
      <c r="C113" s="140"/>
      <c r="D113" s="140"/>
      <c r="E113" s="115"/>
      <c r="F113" s="123"/>
      <c r="G113" s="141"/>
      <c r="H113" s="34"/>
      <c r="I113" s="35"/>
      <c r="J113" s="35"/>
      <c r="K113" s="35"/>
      <c r="L113" s="89"/>
      <c r="M113" s="109"/>
      <c r="N113" s="3"/>
    </row>
    <row r="114" spans="1:14" s="10" customFormat="1" ht="36" x14ac:dyDescent="0.2">
      <c r="A114" s="72" t="s">
        <v>0</v>
      </c>
      <c r="B114" s="96" t="s">
        <v>19</v>
      </c>
      <c r="C114" s="99" t="s">
        <v>1</v>
      </c>
      <c r="D114" s="99" t="s">
        <v>114</v>
      </c>
      <c r="E114" s="72" t="s">
        <v>2</v>
      </c>
      <c r="F114" s="119" t="s">
        <v>3</v>
      </c>
      <c r="G114" s="79" t="s">
        <v>21</v>
      </c>
      <c r="H114" s="100" t="s">
        <v>4</v>
      </c>
      <c r="I114" s="79" t="s">
        <v>20</v>
      </c>
      <c r="J114" s="101" t="s">
        <v>5</v>
      </c>
      <c r="K114" s="79" t="s">
        <v>6</v>
      </c>
      <c r="L114" s="94" t="s">
        <v>7</v>
      </c>
      <c r="M114" s="104" t="s">
        <v>16</v>
      </c>
      <c r="N114" s="97" t="s">
        <v>8</v>
      </c>
    </row>
    <row r="115" spans="1:14" s="10" customFormat="1" ht="24" x14ac:dyDescent="0.2">
      <c r="A115" s="11">
        <v>1</v>
      </c>
      <c r="B115" s="49" t="s">
        <v>213</v>
      </c>
      <c r="C115" s="29"/>
      <c r="D115" s="197"/>
      <c r="E115" s="12" t="s">
        <v>9</v>
      </c>
      <c r="F115" s="120">
        <v>13000</v>
      </c>
      <c r="G115" s="80"/>
      <c r="H115" s="25"/>
      <c r="I115" s="14">
        <f t="shared" ref="I115:I116" si="64">G115*H115+G115</f>
        <v>0</v>
      </c>
      <c r="J115" s="13">
        <f t="shared" ref="J115:J116" si="65">F115*G115</f>
        <v>0</v>
      </c>
      <c r="K115" s="14">
        <f t="shared" ref="K115:K116" si="66">L115-J115</f>
        <v>0</v>
      </c>
      <c r="L115" s="81">
        <f t="shared" ref="L115:L116" si="67">F115*I115</f>
        <v>0</v>
      </c>
      <c r="M115" s="98" t="s">
        <v>134</v>
      </c>
      <c r="N115" s="66" t="s">
        <v>51</v>
      </c>
    </row>
    <row r="116" spans="1:14" s="10" customFormat="1" ht="22.5" customHeight="1" x14ac:dyDescent="0.2">
      <c r="A116" s="11">
        <v>2</v>
      </c>
      <c r="B116" s="49" t="s">
        <v>50</v>
      </c>
      <c r="C116" s="29"/>
      <c r="D116" s="197"/>
      <c r="E116" s="12" t="s">
        <v>9</v>
      </c>
      <c r="F116" s="120">
        <v>23000</v>
      </c>
      <c r="G116" s="80"/>
      <c r="H116" s="25"/>
      <c r="I116" s="14">
        <f t="shared" si="64"/>
        <v>0</v>
      </c>
      <c r="J116" s="13">
        <f t="shared" si="65"/>
        <v>0</v>
      </c>
      <c r="K116" s="14">
        <f t="shared" si="66"/>
        <v>0</v>
      </c>
      <c r="L116" s="81">
        <f t="shared" si="67"/>
        <v>0</v>
      </c>
      <c r="M116" s="98"/>
      <c r="N116" s="66" t="s">
        <v>17</v>
      </c>
    </row>
    <row r="117" spans="1:14" s="10" customFormat="1" x14ac:dyDescent="0.2">
      <c r="A117" s="40"/>
      <c r="B117" s="47"/>
      <c r="C117" s="37"/>
      <c r="D117" s="37"/>
      <c r="E117" s="38"/>
      <c r="F117" s="125"/>
      <c r="G117" s="80" t="s">
        <v>13</v>
      </c>
      <c r="H117" s="39"/>
      <c r="I117" s="62"/>
      <c r="J117" s="63">
        <f>SUM(J115:J116)</f>
        <v>0</v>
      </c>
      <c r="K117" s="63">
        <f>SUM(K115:K116)</f>
        <v>0</v>
      </c>
      <c r="L117" s="87">
        <f>SUM(L115:L116)</f>
        <v>0</v>
      </c>
      <c r="M117" s="108"/>
      <c r="N117" s="9"/>
    </row>
    <row r="118" spans="1:14" s="10" customFormat="1" x14ac:dyDescent="0.2">
      <c r="A118" s="5"/>
      <c r="B118" s="73"/>
      <c r="C118" s="41"/>
      <c r="D118" s="41"/>
      <c r="E118" s="42"/>
      <c r="F118" s="118"/>
      <c r="G118" s="69"/>
      <c r="H118" s="18"/>
      <c r="I118" s="18"/>
      <c r="J118" s="70"/>
      <c r="K118" s="71"/>
      <c r="L118" s="90"/>
      <c r="M118" s="105"/>
      <c r="N118" s="9"/>
    </row>
    <row r="119" spans="1:14" s="10" customFormat="1" x14ac:dyDescent="0.2">
      <c r="A119" s="28"/>
      <c r="B119" s="76" t="s">
        <v>52</v>
      </c>
      <c r="C119" s="140"/>
      <c r="D119" s="140"/>
      <c r="E119" s="115"/>
      <c r="F119" s="123"/>
      <c r="G119" s="141"/>
      <c r="H119" s="34"/>
      <c r="I119" s="35"/>
      <c r="J119" s="35"/>
      <c r="K119" s="35"/>
      <c r="L119" s="89"/>
      <c r="M119" s="109"/>
      <c r="N119" s="3"/>
    </row>
    <row r="120" spans="1:14" s="10" customFormat="1" ht="36" x14ac:dyDescent="0.2">
      <c r="A120" s="72" t="s">
        <v>0</v>
      </c>
      <c r="B120" s="96" t="s">
        <v>19</v>
      </c>
      <c r="C120" s="99" t="s">
        <v>1</v>
      </c>
      <c r="D120" s="99" t="s">
        <v>114</v>
      </c>
      <c r="E120" s="72" t="s">
        <v>2</v>
      </c>
      <c r="F120" s="119" t="s">
        <v>3</v>
      </c>
      <c r="G120" s="79" t="s">
        <v>21</v>
      </c>
      <c r="H120" s="100" t="s">
        <v>4</v>
      </c>
      <c r="I120" s="79" t="s">
        <v>20</v>
      </c>
      <c r="J120" s="101" t="s">
        <v>5</v>
      </c>
      <c r="K120" s="79" t="s">
        <v>6</v>
      </c>
      <c r="L120" s="94" t="s">
        <v>7</v>
      </c>
      <c r="M120" s="104" t="s">
        <v>16</v>
      </c>
      <c r="N120" s="97" t="s">
        <v>8</v>
      </c>
    </row>
    <row r="121" spans="1:14" s="10" customFormat="1" ht="36" x14ac:dyDescent="0.2">
      <c r="A121" s="133">
        <v>1</v>
      </c>
      <c r="B121" s="29" t="s">
        <v>53</v>
      </c>
      <c r="C121" s="29"/>
      <c r="D121" s="29"/>
      <c r="E121" s="134" t="s">
        <v>9</v>
      </c>
      <c r="F121" s="135">
        <v>350</v>
      </c>
      <c r="G121" s="80"/>
      <c r="H121" s="25"/>
      <c r="I121" s="14">
        <f t="shared" ref="I121" si="68">G121*H121+G121</f>
        <v>0</v>
      </c>
      <c r="J121" s="13">
        <f t="shared" ref="J121" si="69">F121*G121</f>
        <v>0</v>
      </c>
      <c r="K121" s="14">
        <f t="shared" ref="K121" si="70">L121-J121</f>
        <v>0</v>
      </c>
      <c r="L121" s="81">
        <f t="shared" ref="L121" si="71">F121*I121</f>
        <v>0</v>
      </c>
      <c r="M121" s="98" t="s">
        <v>54</v>
      </c>
      <c r="N121" s="66" t="s">
        <v>17</v>
      </c>
    </row>
    <row r="122" spans="1:14" s="10" customFormat="1" x14ac:dyDescent="0.2">
      <c r="A122" s="5"/>
      <c r="B122" s="73"/>
      <c r="C122" s="41"/>
      <c r="D122" s="41"/>
      <c r="E122" s="42"/>
      <c r="F122" s="118"/>
      <c r="G122" s="80" t="s">
        <v>13</v>
      </c>
      <c r="H122" s="30"/>
      <c r="I122" s="30"/>
      <c r="J122" s="15">
        <f>SUM(J121:J121)</f>
        <v>0</v>
      </c>
      <c r="K122" s="16">
        <f>SUM(K121:K121)</f>
        <v>0</v>
      </c>
      <c r="L122" s="84">
        <f>SUM(L121:L121)</f>
        <v>0</v>
      </c>
      <c r="M122" s="105"/>
      <c r="N122" s="9"/>
    </row>
    <row r="123" spans="1:14" s="10" customFormat="1" x14ac:dyDescent="0.2">
      <c r="A123" s="5"/>
      <c r="B123" s="73"/>
      <c r="C123" s="41"/>
      <c r="D123" s="41"/>
      <c r="E123" s="42"/>
      <c r="F123" s="118"/>
      <c r="G123" s="69"/>
      <c r="H123" s="18"/>
      <c r="I123" s="18"/>
      <c r="J123" s="70"/>
      <c r="K123" s="71"/>
      <c r="L123" s="90"/>
      <c r="M123" s="105"/>
      <c r="N123" s="9"/>
    </row>
    <row r="124" spans="1:14" s="10" customFormat="1" x14ac:dyDescent="0.2">
      <c r="A124" s="28"/>
      <c r="B124" s="76" t="s">
        <v>55</v>
      </c>
      <c r="C124" s="140"/>
      <c r="D124" s="140"/>
      <c r="E124" s="115"/>
      <c r="F124" s="123"/>
      <c r="G124" s="141"/>
      <c r="H124" s="34"/>
      <c r="I124" s="35"/>
      <c r="J124" s="35"/>
      <c r="K124" s="35"/>
      <c r="L124" s="89"/>
      <c r="M124" s="109"/>
      <c r="N124" s="3"/>
    </row>
    <row r="125" spans="1:14" s="10" customFormat="1" ht="36" x14ac:dyDescent="0.2">
      <c r="A125" s="72" t="s">
        <v>0</v>
      </c>
      <c r="B125" s="96" t="s">
        <v>19</v>
      </c>
      <c r="C125" s="99" t="s">
        <v>1</v>
      </c>
      <c r="D125" s="99" t="s">
        <v>114</v>
      </c>
      <c r="E125" s="72" t="s">
        <v>2</v>
      </c>
      <c r="F125" s="119" t="s">
        <v>3</v>
      </c>
      <c r="G125" s="79" t="s">
        <v>21</v>
      </c>
      <c r="H125" s="100" t="s">
        <v>4</v>
      </c>
      <c r="I125" s="79" t="s">
        <v>20</v>
      </c>
      <c r="J125" s="101" t="s">
        <v>5</v>
      </c>
      <c r="K125" s="79" t="s">
        <v>6</v>
      </c>
      <c r="L125" s="94" t="s">
        <v>7</v>
      </c>
      <c r="M125" s="104" t="s">
        <v>16</v>
      </c>
      <c r="N125" s="97" t="s">
        <v>8</v>
      </c>
    </row>
    <row r="126" spans="1:14" s="10" customFormat="1" ht="102.75" customHeight="1" x14ac:dyDescent="0.2">
      <c r="A126" s="11">
        <v>1</v>
      </c>
      <c r="B126" s="49" t="s">
        <v>214</v>
      </c>
      <c r="C126" s="29"/>
      <c r="D126" s="197"/>
      <c r="E126" s="12" t="s">
        <v>9</v>
      </c>
      <c r="F126" s="120">
        <v>2000</v>
      </c>
      <c r="G126" s="80"/>
      <c r="H126" s="25"/>
      <c r="I126" s="14">
        <f t="shared" ref="I126:I127" si="72">G126*H126+G126</f>
        <v>0</v>
      </c>
      <c r="J126" s="13">
        <f t="shared" ref="J126:J127" si="73">F126*G126</f>
        <v>0</v>
      </c>
      <c r="K126" s="14">
        <f t="shared" ref="K126:K127" si="74">L126-J126</f>
        <v>0</v>
      </c>
      <c r="L126" s="81">
        <f t="shared" ref="L126:L127" si="75">F126*I126</f>
        <v>0</v>
      </c>
      <c r="M126" s="375" t="s">
        <v>157</v>
      </c>
      <c r="N126" s="66" t="s">
        <v>17</v>
      </c>
    </row>
    <row r="127" spans="1:14" s="10" customFormat="1" ht="83.25" customHeight="1" x14ac:dyDescent="0.2">
      <c r="A127" s="11">
        <v>2</v>
      </c>
      <c r="B127" s="49" t="s">
        <v>56</v>
      </c>
      <c r="C127" s="29"/>
      <c r="D127" s="197"/>
      <c r="E127" s="12" t="s">
        <v>9</v>
      </c>
      <c r="F127" s="120">
        <v>300</v>
      </c>
      <c r="G127" s="80"/>
      <c r="H127" s="25"/>
      <c r="I127" s="14">
        <f t="shared" si="72"/>
        <v>0</v>
      </c>
      <c r="J127" s="13">
        <f t="shared" si="73"/>
        <v>0</v>
      </c>
      <c r="K127" s="14">
        <f t="shared" si="74"/>
        <v>0</v>
      </c>
      <c r="L127" s="81">
        <f t="shared" si="75"/>
        <v>0</v>
      </c>
      <c r="M127" s="376"/>
      <c r="N127" s="66" t="s">
        <v>17</v>
      </c>
    </row>
    <row r="128" spans="1:14" s="10" customFormat="1" x14ac:dyDescent="0.2">
      <c r="A128" s="40"/>
      <c r="B128" s="47"/>
      <c r="C128" s="37"/>
      <c r="D128" s="37"/>
      <c r="E128" s="38"/>
      <c r="F128" s="125"/>
      <c r="G128" s="80" t="s">
        <v>13</v>
      </c>
      <c r="H128" s="39"/>
      <c r="I128" s="62"/>
      <c r="J128" s="63">
        <f>SUM(J126:J127)</f>
        <v>0</v>
      </c>
      <c r="K128" s="63">
        <f>SUM(K126:K127)</f>
        <v>0</v>
      </c>
      <c r="L128" s="87">
        <f>SUM(L126:L127)</f>
        <v>0</v>
      </c>
      <c r="M128" s="108"/>
      <c r="N128" s="9"/>
    </row>
    <row r="129" spans="1:14" s="10" customFormat="1" x14ac:dyDescent="0.2">
      <c r="A129" s="5"/>
      <c r="B129" s="73"/>
      <c r="C129" s="41"/>
      <c r="D129" s="41"/>
      <c r="E129" s="42"/>
      <c r="F129" s="118"/>
      <c r="G129" s="69"/>
      <c r="H129" s="18"/>
      <c r="I129" s="18"/>
      <c r="J129" s="70"/>
      <c r="K129" s="71"/>
      <c r="L129" s="90"/>
      <c r="M129" s="105"/>
      <c r="N129" s="9"/>
    </row>
    <row r="130" spans="1:14" s="10" customFormat="1" x14ac:dyDescent="0.2">
      <c r="A130" s="28"/>
      <c r="B130" s="76" t="s">
        <v>57</v>
      </c>
      <c r="C130" s="140"/>
      <c r="D130" s="140"/>
      <c r="E130" s="115"/>
      <c r="F130" s="123"/>
      <c r="G130" s="141"/>
      <c r="H130" s="34"/>
      <c r="I130" s="35"/>
      <c r="J130" s="35"/>
      <c r="K130" s="35"/>
      <c r="L130" s="89"/>
      <c r="M130" s="109"/>
      <c r="N130" s="3"/>
    </row>
    <row r="131" spans="1:14" s="10" customFormat="1" ht="36" x14ac:dyDescent="0.2">
      <c r="A131" s="72" t="s">
        <v>0</v>
      </c>
      <c r="B131" s="96" t="s">
        <v>19</v>
      </c>
      <c r="C131" s="99" t="s">
        <v>1</v>
      </c>
      <c r="D131" s="99" t="s">
        <v>114</v>
      </c>
      <c r="E131" s="72" t="s">
        <v>2</v>
      </c>
      <c r="F131" s="119" t="s">
        <v>3</v>
      </c>
      <c r="G131" s="79" t="s">
        <v>21</v>
      </c>
      <c r="H131" s="100" t="s">
        <v>4</v>
      </c>
      <c r="I131" s="79" t="s">
        <v>20</v>
      </c>
      <c r="J131" s="101" t="s">
        <v>5</v>
      </c>
      <c r="K131" s="79" t="s">
        <v>6</v>
      </c>
      <c r="L131" s="94" t="s">
        <v>7</v>
      </c>
      <c r="M131" s="104" t="s">
        <v>16</v>
      </c>
      <c r="N131" s="97" t="s">
        <v>8</v>
      </c>
    </row>
    <row r="132" spans="1:14" s="10" customFormat="1" ht="36" x14ac:dyDescent="0.2">
      <c r="A132" s="11">
        <v>1</v>
      </c>
      <c r="B132" s="377" t="s">
        <v>224</v>
      </c>
      <c r="C132" s="29"/>
      <c r="D132" s="197"/>
      <c r="E132" s="12" t="s">
        <v>9</v>
      </c>
      <c r="F132" s="120">
        <v>3000</v>
      </c>
      <c r="G132" s="80"/>
      <c r="H132" s="25"/>
      <c r="I132" s="14">
        <f t="shared" ref="I132:I134" si="76">G132*H132+G132</f>
        <v>0</v>
      </c>
      <c r="J132" s="13">
        <f t="shared" ref="J132:J134" si="77">F132*G132</f>
        <v>0</v>
      </c>
      <c r="K132" s="14">
        <f t="shared" ref="K132:K134" si="78">L132-J132</f>
        <v>0</v>
      </c>
      <c r="L132" s="81">
        <f t="shared" ref="L132:L134" si="79">F132*I132</f>
        <v>0</v>
      </c>
      <c r="M132" s="98"/>
      <c r="N132" s="66" t="s">
        <v>17</v>
      </c>
    </row>
    <row r="133" spans="1:14" s="10" customFormat="1" ht="48" x14ac:dyDescent="0.2">
      <c r="A133" s="11">
        <v>2</v>
      </c>
      <c r="B133" s="49" t="s">
        <v>225</v>
      </c>
      <c r="C133" s="29"/>
      <c r="D133" s="197"/>
      <c r="E133" s="12" t="s">
        <v>9</v>
      </c>
      <c r="F133" s="120">
        <v>800</v>
      </c>
      <c r="G133" s="80"/>
      <c r="H133" s="25"/>
      <c r="I133" s="14">
        <f t="shared" ref="I133" si="80">G133*H133+G133</f>
        <v>0</v>
      </c>
      <c r="J133" s="13">
        <f t="shared" ref="J133" si="81">F133*G133</f>
        <v>0</v>
      </c>
      <c r="K133" s="14">
        <f t="shared" ref="K133" si="82">L133-J133</f>
        <v>0</v>
      </c>
      <c r="L133" s="81">
        <f t="shared" ref="L133" si="83">F133*I133</f>
        <v>0</v>
      </c>
      <c r="M133" s="98"/>
      <c r="N133" s="66" t="s">
        <v>17</v>
      </c>
    </row>
    <row r="134" spans="1:14" s="10" customFormat="1" ht="24" x14ac:dyDescent="0.2">
      <c r="A134" s="11">
        <v>3</v>
      </c>
      <c r="B134" s="49" t="s">
        <v>226</v>
      </c>
      <c r="C134" s="29"/>
      <c r="D134" s="197"/>
      <c r="E134" s="12" t="s">
        <v>9</v>
      </c>
      <c r="F134" s="120">
        <v>2500</v>
      </c>
      <c r="G134" s="80"/>
      <c r="H134" s="25"/>
      <c r="I134" s="14">
        <f t="shared" si="76"/>
        <v>0</v>
      </c>
      <c r="J134" s="13">
        <f t="shared" si="77"/>
        <v>0</v>
      </c>
      <c r="K134" s="14">
        <f t="shared" si="78"/>
        <v>0</v>
      </c>
      <c r="L134" s="81">
        <f t="shared" si="79"/>
        <v>0</v>
      </c>
      <c r="M134" s="378" t="s">
        <v>227</v>
      </c>
      <c r="N134" s="66" t="s">
        <v>17</v>
      </c>
    </row>
    <row r="135" spans="1:14" s="10" customFormat="1" x14ac:dyDescent="0.2">
      <c r="A135" s="40"/>
      <c r="B135" s="47"/>
      <c r="C135" s="37"/>
      <c r="D135" s="37"/>
      <c r="E135" s="38"/>
      <c r="F135" s="125"/>
      <c r="G135" s="80" t="s">
        <v>13</v>
      </c>
      <c r="H135" s="39"/>
      <c r="I135" s="62"/>
      <c r="J135" s="63">
        <f>SUM(J132:J134)</f>
        <v>0</v>
      </c>
      <c r="K135" s="63">
        <f>SUM(K132:K134)</f>
        <v>0</v>
      </c>
      <c r="L135" s="87">
        <f>SUM(L132:L134)</f>
        <v>0</v>
      </c>
      <c r="M135" s="108"/>
      <c r="N135" s="9"/>
    </row>
    <row r="136" spans="1:14" s="10" customFormat="1" x14ac:dyDescent="0.2">
      <c r="A136" s="40"/>
      <c r="B136" s="47"/>
      <c r="C136" s="37"/>
      <c r="D136" s="37"/>
      <c r="E136" s="38"/>
      <c r="F136" s="125"/>
      <c r="G136" s="158"/>
      <c r="H136" s="136"/>
      <c r="I136" s="137"/>
      <c r="J136" s="61"/>
      <c r="K136" s="61"/>
      <c r="L136" s="95"/>
      <c r="M136" s="108"/>
      <c r="N136" s="9"/>
    </row>
    <row r="137" spans="1:14" s="10" customFormat="1" x14ac:dyDescent="0.2">
      <c r="A137" s="28"/>
      <c r="B137" s="76" t="s">
        <v>58</v>
      </c>
      <c r="C137" s="140"/>
      <c r="D137" s="140"/>
      <c r="E137" s="115"/>
      <c r="F137" s="123"/>
      <c r="G137" s="141"/>
      <c r="H137" s="34"/>
      <c r="I137" s="35"/>
      <c r="J137" s="35"/>
      <c r="K137" s="35"/>
      <c r="L137" s="89"/>
      <c r="M137" s="109"/>
      <c r="N137" s="3"/>
    </row>
    <row r="138" spans="1:14" s="10" customFormat="1" ht="36" x14ac:dyDescent="0.2">
      <c r="A138" s="72" t="s">
        <v>0</v>
      </c>
      <c r="B138" s="96" t="s">
        <v>19</v>
      </c>
      <c r="C138" s="99" t="s">
        <v>1</v>
      </c>
      <c r="D138" s="99" t="s">
        <v>114</v>
      </c>
      <c r="E138" s="72" t="s">
        <v>2</v>
      </c>
      <c r="F138" s="119" t="s">
        <v>3</v>
      </c>
      <c r="G138" s="79" t="s">
        <v>21</v>
      </c>
      <c r="H138" s="100" t="s">
        <v>4</v>
      </c>
      <c r="I138" s="79" t="s">
        <v>20</v>
      </c>
      <c r="J138" s="101" t="s">
        <v>5</v>
      </c>
      <c r="K138" s="79" t="s">
        <v>6</v>
      </c>
      <c r="L138" s="94" t="s">
        <v>7</v>
      </c>
      <c r="M138" s="104" t="s">
        <v>16</v>
      </c>
      <c r="N138" s="97" t="s">
        <v>8</v>
      </c>
    </row>
    <row r="139" spans="1:14" s="17" customFormat="1" ht="48" x14ac:dyDescent="0.2">
      <c r="A139" s="133">
        <v>1</v>
      </c>
      <c r="B139" s="29" t="s">
        <v>60</v>
      </c>
      <c r="C139" s="29"/>
      <c r="D139" s="29"/>
      <c r="E139" s="134" t="s">
        <v>96</v>
      </c>
      <c r="F139" s="135">
        <v>100</v>
      </c>
      <c r="G139" s="80"/>
      <c r="H139" s="25"/>
      <c r="I139" s="14">
        <f t="shared" ref="I139" si="84">G139*H139+G139</f>
        <v>0</v>
      </c>
      <c r="J139" s="13">
        <f t="shared" ref="J139" si="85">F139*G139</f>
        <v>0</v>
      </c>
      <c r="K139" s="14">
        <f t="shared" ref="K139" si="86">L139-J139</f>
        <v>0</v>
      </c>
      <c r="L139" s="81">
        <f t="shared" ref="L139" si="87">F139*I139</f>
        <v>0</v>
      </c>
      <c r="M139" s="98" t="s">
        <v>140</v>
      </c>
      <c r="N139" s="66" t="s">
        <v>17</v>
      </c>
    </row>
    <row r="140" spans="1:14" s="10" customFormat="1" x14ac:dyDescent="0.2">
      <c r="A140" s="5"/>
      <c r="B140" s="73"/>
      <c r="C140" s="41"/>
      <c r="D140" s="41"/>
      <c r="E140" s="42"/>
      <c r="F140" s="118"/>
      <c r="G140" s="80" t="s">
        <v>13</v>
      </c>
      <c r="H140" s="30"/>
      <c r="I140" s="30"/>
      <c r="J140" s="15">
        <f>SUM(J139:J139)</f>
        <v>0</v>
      </c>
      <c r="K140" s="16">
        <f>SUM(K139:K139)</f>
        <v>0</v>
      </c>
      <c r="L140" s="84">
        <f>SUM(L139:L139)</f>
        <v>0</v>
      </c>
      <c r="M140" s="105"/>
      <c r="N140" s="9"/>
    </row>
    <row r="141" spans="1:14" s="10" customFormat="1" x14ac:dyDescent="0.2">
      <c r="A141" s="5"/>
      <c r="B141" s="77"/>
      <c r="C141" s="43"/>
      <c r="D141" s="43"/>
      <c r="E141" s="38"/>
      <c r="F141" s="118"/>
      <c r="G141" s="52"/>
      <c r="H141" s="18"/>
      <c r="I141" s="18"/>
      <c r="J141" s="70"/>
      <c r="K141" s="71"/>
      <c r="L141" s="90"/>
      <c r="M141" s="105"/>
      <c r="N141" s="9"/>
    </row>
    <row r="142" spans="1:14" s="10" customFormat="1" ht="12" x14ac:dyDescent="0.2">
      <c r="A142" s="5"/>
      <c r="B142" s="307" t="s">
        <v>59</v>
      </c>
      <c r="C142" s="308"/>
      <c r="D142" s="308"/>
      <c r="E142" s="22"/>
      <c r="F142" s="118"/>
      <c r="G142" s="143"/>
      <c r="H142" s="6"/>
      <c r="I142" s="6"/>
      <c r="J142" s="7"/>
      <c r="K142" s="8"/>
      <c r="L142" s="83"/>
      <c r="M142" s="103"/>
      <c r="N142" s="9"/>
    </row>
    <row r="143" spans="1:14" s="10" customFormat="1" ht="36" x14ac:dyDescent="0.2">
      <c r="A143" s="72" t="s">
        <v>0</v>
      </c>
      <c r="B143" s="309" t="s">
        <v>19</v>
      </c>
      <c r="C143" s="99" t="s">
        <v>1</v>
      </c>
      <c r="D143" s="99" t="s">
        <v>114</v>
      </c>
      <c r="E143" s="72" t="s">
        <v>2</v>
      </c>
      <c r="F143" s="119" t="s">
        <v>3</v>
      </c>
      <c r="G143" s="79" t="s">
        <v>21</v>
      </c>
      <c r="H143" s="100" t="s">
        <v>4</v>
      </c>
      <c r="I143" s="79" t="s">
        <v>20</v>
      </c>
      <c r="J143" s="101" t="s">
        <v>5</v>
      </c>
      <c r="K143" s="79" t="s">
        <v>6</v>
      </c>
      <c r="L143" s="94" t="s">
        <v>7</v>
      </c>
      <c r="M143" s="310" t="s">
        <v>16</v>
      </c>
      <c r="N143" s="97" t="s">
        <v>8</v>
      </c>
    </row>
    <row r="144" spans="1:14" s="10" customFormat="1" ht="60" x14ac:dyDescent="0.2">
      <c r="A144" s="233">
        <v>1</v>
      </c>
      <c r="B144" s="49" t="s">
        <v>100</v>
      </c>
      <c r="C144" s="251"/>
      <c r="D144" s="251"/>
      <c r="E144" s="236" t="s">
        <v>9</v>
      </c>
      <c r="F144" s="311">
        <v>100</v>
      </c>
      <c r="G144" s="80"/>
      <c r="H144" s="25"/>
      <c r="I144" s="14">
        <f t="shared" ref="I144" si="88">G144*H144+G144</f>
        <v>0</v>
      </c>
      <c r="J144" s="13">
        <f t="shared" ref="J144" si="89">F144*G144</f>
        <v>0</v>
      </c>
      <c r="K144" s="14">
        <f t="shared" ref="K144" si="90">L144-J144</f>
        <v>0</v>
      </c>
      <c r="L144" s="312">
        <f t="shared" ref="L144" si="91">F144*I144</f>
        <v>0</v>
      </c>
      <c r="M144" s="49" t="s">
        <v>158</v>
      </c>
      <c r="N144" s="65" t="s">
        <v>17</v>
      </c>
    </row>
    <row r="145" spans="1:14" s="10" customFormat="1" ht="60" x14ac:dyDescent="0.2">
      <c r="A145" s="233">
        <v>2</v>
      </c>
      <c r="B145" s="49" t="s">
        <v>101</v>
      </c>
      <c r="C145" s="251"/>
      <c r="D145" s="251"/>
      <c r="E145" s="236" t="s">
        <v>9</v>
      </c>
      <c r="F145" s="311">
        <v>100</v>
      </c>
      <c r="G145" s="80"/>
      <c r="H145" s="25"/>
      <c r="I145" s="14">
        <f t="shared" ref="I145:I149" si="92">G145*H145+G145</f>
        <v>0</v>
      </c>
      <c r="J145" s="13">
        <f t="shared" ref="J145:J149" si="93">F145*G145</f>
        <v>0</v>
      </c>
      <c r="K145" s="14">
        <f t="shared" ref="K145:K149" si="94">L145-J145</f>
        <v>0</v>
      </c>
      <c r="L145" s="312">
        <f t="shared" ref="L145:L149" si="95">F145*I145</f>
        <v>0</v>
      </c>
      <c r="M145" s="49" t="s">
        <v>159</v>
      </c>
      <c r="N145" s="65" t="s">
        <v>17</v>
      </c>
    </row>
    <row r="146" spans="1:14" s="10" customFormat="1" ht="60" x14ac:dyDescent="0.2">
      <c r="A146" s="233">
        <v>3</v>
      </c>
      <c r="B146" s="49" t="s">
        <v>102</v>
      </c>
      <c r="C146" s="251"/>
      <c r="D146" s="251"/>
      <c r="E146" s="236" t="s">
        <v>9</v>
      </c>
      <c r="F146" s="311">
        <v>3000</v>
      </c>
      <c r="G146" s="80"/>
      <c r="H146" s="25"/>
      <c r="I146" s="14">
        <f t="shared" si="92"/>
        <v>0</v>
      </c>
      <c r="J146" s="13">
        <f t="shared" si="93"/>
        <v>0</v>
      </c>
      <c r="K146" s="14">
        <f t="shared" si="94"/>
        <v>0</v>
      </c>
      <c r="L146" s="312">
        <f t="shared" si="95"/>
        <v>0</v>
      </c>
      <c r="M146" s="49" t="s">
        <v>160</v>
      </c>
      <c r="N146" s="65" t="s">
        <v>17</v>
      </c>
    </row>
    <row r="147" spans="1:14" s="10" customFormat="1" ht="60" x14ac:dyDescent="0.2">
      <c r="A147" s="233">
        <v>4</v>
      </c>
      <c r="B147" s="49" t="s">
        <v>103</v>
      </c>
      <c r="C147" s="251"/>
      <c r="D147" s="251"/>
      <c r="E147" s="236" t="s">
        <v>9</v>
      </c>
      <c r="F147" s="311">
        <v>18000</v>
      </c>
      <c r="G147" s="80"/>
      <c r="H147" s="25"/>
      <c r="I147" s="14">
        <f t="shared" si="92"/>
        <v>0</v>
      </c>
      <c r="J147" s="13">
        <f t="shared" si="93"/>
        <v>0</v>
      </c>
      <c r="K147" s="14">
        <f t="shared" si="94"/>
        <v>0</v>
      </c>
      <c r="L147" s="312">
        <f t="shared" si="95"/>
        <v>0</v>
      </c>
      <c r="M147" s="49" t="s">
        <v>161</v>
      </c>
      <c r="N147" s="65" t="s">
        <v>17</v>
      </c>
    </row>
    <row r="148" spans="1:14" s="10" customFormat="1" ht="60" x14ac:dyDescent="0.2">
      <c r="A148" s="233">
        <v>5</v>
      </c>
      <c r="B148" s="49" t="s">
        <v>104</v>
      </c>
      <c r="C148" s="251"/>
      <c r="D148" s="251"/>
      <c r="E148" s="236" t="s">
        <v>9</v>
      </c>
      <c r="F148" s="311">
        <v>15000</v>
      </c>
      <c r="G148" s="80"/>
      <c r="H148" s="25"/>
      <c r="I148" s="14">
        <f t="shared" si="92"/>
        <v>0</v>
      </c>
      <c r="J148" s="13">
        <f t="shared" si="93"/>
        <v>0</v>
      </c>
      <c r="K148" s="14">
        <f t="shared" si="94"/>
        <v>0</v>
      </c>
      <c r="L148" s="312">
        <f t="shared" si="95"/>
        <v>0</v>
      </c>
      <c r="M148" s="49" t="s">
        <v>162</v>
      </c>
      <c r="N148" s="65" t="s">
        <v>17</v>
      </c>
    </row>
    <row r="149" spans="1:14" s="10" customFormat="1" ht="48" x14ac:dyDescent="0.2">
      <c r="A149" s="233">
        <v>6</v>
      </c>
      <c r="B149" s="49" t="s">
        <v>113</v>
      </c>
      <c r="C149" s="251"/>
      <c r="D149" s="251"/>
      <c r="E149" s="236" t="s">
        <v>9</v>
      </c>
      <c r="F149" s="311">
        <v>500</v>
      </c>
      <c r="G149" s="80"/>
      <c r="H149" s="25"/>
      <c r="I149" s="14">
        <f t="shared" si="92"/>
        <v>0</v>
      </c>
      <c r="J149" s="13">
        <f t="shared" si="93"/>
        <v>0</v>
      </c>
      <c r="K149" s="14">
        <f t="shared" si="94"/>
        <v>0</v>
      </c>
      <c r="L149" s="81">
        <f t="shared" si="95"/>
        <v>0</v>
      </c>
      <c r="M149" s="313"/>
      <c r="N149" s="65" t="s">
        <v>17</v>
      </c>
    </row>
    <row r="150" spans="1:14" s="10" customFormat="1" x14ac:dyDescent="0.2">
      <c r="A150" s="5"/>
      <c r="B150" s="77"/>
      <c r="C150" s="43"/>
      <c r="D150" s="43"/>
      <c r="E150" s="38"/>
      <c r="F150" s="118"/>
      <c r="G150" s="237" t="s">
        <v>10</v>
      </c>
      <c r="H150" s="18"/>
      <c r="I150" s="18"/>
      <c r="J150" s="314">
        <f>SUM(J144:J149)</f>
        <v>0</v>
      </c>
      <c r="K150" s="315">
        <f>SUM(K144:K149)</f>
        <v>0</v>
      </c>
      <c r="L150" s="240">
        <f>SUM(L144:L149)</f>
        <v>0</v>
      </c>
      <c r="M150" s="105"/>
      <c r="N150" s="9"/>
    </row>
    <row r="151" spans="1:14" s="10" customFormat="1" ht="12" x14ac:dyDescent="0.2">
      <c r="A151" s="5"/>
      <c r="B151" s="77"/>
      <c r="C151" s="43"/>
      <c r="D151" s="43"/>
      <c r="E151" s="38"/>
      <c r="F151" s="118"/>
      <c r="G151" s="52"/>
      <c r="H151" s="18"/>
      <c r="I151" s="18"/>
      <c r="J151" s="19"/>
      <c r="K151" s="20"/>
      <c r="L151" s="86"/>
      <c r="M151" s="107"/>
      <c r="N151" s="9"/>
    </row>
    <row r="152" spans="1:14" s="10" customFormat="1" ht="12" x14ac:dyDescent="0.2">
      <c r="A152" s="5"/>
      <c r="B152" s="307" t="s">
        <v>61</v>
      </c>
      <c r="C152" s="308"/>
      <c r="D152" s="308"/>
      <c r="E152" s="22"/>
      <c r="F152" s="118"/>
      <c r="G152" s="143"/>
      <c r="H152" s="6"/>
      <c r="I152" s="6"/>
      <c r="J152" s="7"/>
      <c r="K152" s="8"/>
      <c r="L152" s="83"/>
      <c r="M152" s="103"/>
      <c r="N152" s="9"/>
    </row>
    <row r="153" spans="1:14" s="10" customFormat="1" ht="36" x14ac:dyDescent="0.2">
      <c r="A153" s="72" t="s">
        <v>0</v>
      </c>
      <c r="B153" s="96" t="s">
        <v>19</v>
      </c>
      <c r="C153" s="99" t="s">
        <v>1</v>
      </c>
      <c r="D153" s="99" t="s">
        <v>114</v>
      </c>
      <c r="E153" s="72" t="s">
        <v>2</v>
      </c>
      <c r="F153" s="119" t="s">
        <v>3</v>
      </c>
      <c r="G153" s="79" t="s">
        <v>21</v>
      </c>
      <c r="H153" s="100" t="s">
        <v>4</v>
      </c>
      <c r="I153" s="79" t="s">
        <v>20</v>
      </c>
      <c r="J153" s="101" t="s">
        <v>5</v>
      </c>
      <c r="K153" s="79" t="s">
        <v>6</v>
      </c>
      <c r="L153" s="94" t="s">
        <v>7</v>
      </c>
      <c r="M153" s="104" t="s">
        <v>16</v>
      </c>
      <c r="N153" s="97" t="s">
        <v>8</v>
      </c>
    </row>
    <row r="154" spans="1:14" s="10" customFormat="1" ht="48" x14ac:dyDescent="0.2">
      <c r="A154" s="236">
        <v>1</v>
      </c>
      <c r="B154" s="316" t="s">
        <v>63</v>
      </c>
      <c r="C154" s="317"/>
      <c r="D154" s="317"/>
      <c r="E154" s="236" t="s">
        <v>9</v>
      </c>
      <c r="F154" s="311">
        <v>700</v>
      </c>
      <c r="G154" s="80"/>
      <c r="H154" s="318"/>
      <c r="I154" s="14">
        <f t="shared" ref="I154" si="96">G154*H154+G154</f>
        <v>0</v>
      </c>
      <c r="J154" s="13">
        <f t="shared" ref="J154" si="97">F154*G154</f>
        <v>0</v>
      </c>
      <c r="K154" s="14">
        <f t="shared" ref="K154" si="98">L154-J154</f>
        <v>0</v>
      </c>
      <c r="L154" s="81">
        <f t="shared" ref="L154" si="99">F154*I154</f>
        <v>0</v>
      </c>
      <c r="M154" s="246" t="s">
        <v>163</v>
      </c>
      <c r="N154" s="65" t="s">
        <v>17</v>
      </c>
    </row>
    <row r="155" spans="1:14" s="10" customFormat="1" x14ac:dyDescent="0.2">
      <c r="A155" s="5"/>
      <c r="B155" s="77"/>
      <c r="C155" s="43"/>
      <c r="D155" s="43"/>
      <c r="E155" s="38"/>
      <c r="F155" s="118"/>
      <c r="G155" s="225" t="s">
        <v>10</v>
      </c>
      <c r="H155" s="18"/>
      <c r="I155" s="18"/>
      <c r="J155" s="15">
        <f>SUM(J154)</f>
        <v>0</v>
      </c>
      <c r="K155" s="16">
        <f>SUM(K154)</f>
        <v>0</v>
      </c>
      <c r="L155" s="84">
        <f>SUM(L154)</f>
        <v>0</v>
      </c>
      <c r="M155" s="105"/>
      <c r="N155" s="9"/>
    </row>
    <row r="156" spans="1:14" s="10" customFormat="1" ht="12" x14ac:dyDescent="0.2">
      <c r="A156" s="5"/>
      <c r="B156" s="77"/>
      <c r="C156" s="43"/>
      <c r="D156" s="43"/>
      <c r="E156" s="22"/>
      <c r="F156" s="118"/>
      <c r="G156" s="67"/>
      <c r="H156" s="18"/>
      <c r="I156" s="18"/>
      <c r="J156" s="18"/>
      <c r="K156" s="8"/>
      <c r="L156" s="83"/>
      <c r="M156" s="103"/>
      <c r="N156" s="9"/>
    </row>
    <row r="157" spans="1:14" s="10" customFormat="1" ht="12" x14ac:dyDescent="0.2">
      <c r="A157" s="5"/>
      <c r="B157" s="307" t="s">
        <v>62</v>
      </c>
      <c r="C157" s="308"/>
      <c r="D157" s="308"/>
      <c r="E157" s="22"/>
      <c r="F157" s="118"/>
      <c r="G157" s="143"/>
      <c r="H157" s="6"/>
      <c r="I157" s="6"/>
      <c r="J157" s="7"/>
      <c r="K157" s="8"/>
      <c r="L157" s="83"/>
      <c r="M157" s="103"/>
      <c r="N157" s="9"/>
    </row>
    <row r="158" spans="1:14" s="17" customFormat="1" ht="36" x14ac:dyDescent="0.2">
      <c r="A158" s="72" t="s">
        <v>0</v>
      </c>
      <c r="B158" s="96" t="s">
        <v>19</v>
      </c>
      <c r="C158" s="99" t="s">
        <v>1</v>
      </c>
      <c r="D158" s="99" t="s">
        <v>114</v>
      </c>
      <c r="E158" s="72" t="s">
        <v>2</v>
      </c>
      <c r="F158" s="119" t="s">
        <v>3</v>
      </c>
      <c r="G158" s="79" t="s">
        <v>21</v>
      </c>
      <c r="H158" s="100" t="s">
        <v>4</v>
      </c>
      <c r="I158" s="79" t="s">
        <v>20</v>
      </c>
      <c r="J158" s="101" t="s">
        <v>5</v>
      </c>
      <c r="K158" s="79" t="s">
        <v>6</v>
      </c>
      <c r="L158" s="94" t="s">
        <v>7</v>
      </c>
      <c r="M158" s="104" t="s">
        <v>16</v>
      </c>
      <c r="N158" s="97" t="s">
        <v>8</v>
      </c>
    </row>
    <row r="159" spans="1:14" s="10" customFormat="1" ht="95.25" customHeight="1" x14ac:dyDescent="0.2">
      <c r="A159" s="236">
        <v>1</v>
      </c>
      <c r="B159" s="249" t="s">
        <v>215</v>
      </c>
      <c r="C159" s="317"/>
      <c r="D159" s="317"/>
      <c r="E159" s="236" t="s">
        <v>11</v>
      </c>
      <c r="F159" s="311">
        <v>400</v>
      </c>
      <c r="G159" s="80"/>
      <c r="H159" s="319"/>
      <c r="I159" s="14">
        <f t="shared" ref="I159" si="100">G159*H159+G159</f>
        <v>0</v>
      </c>
      <c r="J159" s="13">
        <f t="shared" ref="J159" si="101">F159*G159</f>
        <v>0</v>
      </c>
      <c r="K159" s="14">
        <f t="shared" ref="K159" si="102">L159-J159</f>
        <v>0</v>
      </c>
      <c r="L159" s="14">
        <f t="shared" ref="L159" si="103">F159*I159</f>
        <v>0</v>
      </c>
      <c r="M159" s="246" t="s">
        <v>148</v>
      </c>
      <c r="N159" s="65" t="s">
        <v>17</v>
      </c>
    </row>
    <row r="160" spans="1:14" s="10" customFormat="1" ht="95.25" customHeight="1" x14ac:dyDescent="0.2">
      <c r="A160" s="236">
        <v>2</v>
      </c>
      <c r="B160" s="49" t="s">
        <v>216</v>
      </c>
      <c r="C160" s="29"/>
      <c r="D160" s="197"/>
      <c r="E160" s="12" t="s">
        <v>9</v>
      </c>
      <c r="F160" s="120">
        <v>800</v>
      </c>
      <c r="G160" s="80"/>
      <c r="H160" s="319"/>
      <c r="I160" s="14">
        <f t="shared" ref="I160:I161" si="104">G160*H160+G160</f>
        <v>0</v>
      </c>
      <c r="J160" s="13">
        <f t="shared" ref="J160:J161" si="105">F160*G160</f>
        <v>0</v>
      </c>
      <c r="K160" s="14">
        <f t="shared" ref="K160:K161" si="106">L160-J160</f>
        <v>0</v>
      </c>
      <c r="L160" s="14">
        <f t="shared" ref="L160:L161" si="107">F160*I160</f>
        <v>0</v>
      </c>
      <c r="M160" s="98"/>
      <c r="N160" s="235" t="s">
        <v>17</v>
      </c>
    </row>
    <row r="161" spans="1:14" s="10" customFormat="1" ht="95.25" customHeight="1" x14ac:dyDescent="0.2">
      <c r="A161" s="236">
        <v>3</v>
      </c>
      <c r="B161" s="49" t="s">
        <v>217</v>
      </c>
      <c r="C161" s="29"/>
      <c r="D161" s="197"/>
      <c r="E161" s="12" t="s">
        <v>9</v>
      </c>
      <c r="F161" s="120">
        <v>5000</v>
      </c>
      <c r="G161" s="80"/>
      <c r="H161" s="319"/>
      <c r="I161" s="14">
        <f t="shared" si="104"/>
        <v>0</v>
      </c>
      <c r="J161" s="13">
        <f t="shared" si="105"/>
        <v>0</v>
      </c>
      <c r="K161" s="14">
        <f t="shared" si="106"/>
        <v>0</v>
      </c>
      <c r="L161" s="14">
        <f t="shared" si="107"/>
        <v>0</v>
      </c>
      <c r="M161" s="98"/>
      <c r="N161" s="235" t="s">
        <v>17</v>
      </c>
    </row>
    <row r="162" spans="1:14" s="10" customFormat="1" ht="22.5" customHeight="1" x14ac:dyDescent="0.2">
      <c r="A162" s="5"/>
      <c r="B162" s="77"/>
      <c r="C162" s="43"/>
      <c r="D162" s="43"/>
      <c r="E162" s="38"/>
      <c r="F162" s="118"/>
      <c r="G162" s="237" t="s">
        <v>10</v>
      </c>
      <c r="H162" s="18"/>
      <c r="I162" s="18"/>
      <c r="J162" s="238">
        <f>SUM(J159:J161)</f>
        <v>0</v>
      </c>
      <c r="K162" s="239">
        <f>SUM(K159:K161)</f>
        <v>0</v>
      </c>
      <c r="L162" s="239">
        <f>SUM(L159:L161)</f>
        <v>0</v>
      </c>
      <c r="M162" s="105"/>
      <c r="N162" s="9"/>
    </row>
    <row r="163" spans="1:14" s="10" customFormat="1" ht="11.25" customHeight="1" x14ac:dyDescent="0.2">
      <c r="A163" s="5"/>
      <c r="B163" s="77"/>
      <c r="C163" s="43"/>
      <c r="D163" s="43"/>
      <c r="E163" s="38"/>
      <c r="F163" s="118"/>
      <c r="G163" s="145"/>
      <c r="H163" s="18"/>
      <c r="I163" s="18"/>
      <c r="J163" s="59"/>
      <c r="K163" s="54"/>
      <c r="L163" s="54"/>
      <c r="M163" s="105"/>
      <c r="N163" s="9"/>
    </row>
    <row r="164" spans="1:14" s="10" customFormat="1" ht="15.75" customHeight="1" x14ac:dyDescent="0.2">
      <c r="A164" s="320"/>
      <c r="B164" s="321" t="s">
        <v>64</v>
      </c>
      <c r="C164" s="322"/>
      <c r="D164" s="322"/>
      <c r="E164" s="323"/>
      <c r="F164" s="324"/>
      <c r="G164" s="325"/>
      <c r="H164" s="326"/>
      <c r="I164" s="326"/>
      <c r="J164" s="327"/>
      <c r="K164" s="328"/>
      <c r="L164" s="329"/>
      <c r="M164" s="330"/>
      <c r="N164" s="331"/>
    </row>
    <row r="165" spans="1:14" s="10" customFormat="1" ht="22.5" customHeight="1" x14ac:dyDescent="0.2">
      <c r="A165" s="332" t="s">
        <v>0</v>
      </c>
      <c r="B165" s="333" t="s">
        <v>19</v>
      </c>
      <c r="C165" s="334" t="s">
        <v>1</v>
      </c>
      <c r="D165" s="334" t="s">
        <v>114</v>
      </c>
      <c r="E165" s="332" t="s">
        <v>2</v>
      </c>
      <c r="F165" s="335" t="s">
        <v>3</v>
      </c>
      <c r="G165" s="336" t="s">
        <v>21</v>
      </c>
      <c r="H165" s="337" t="s">
        <v>4</v>
      </c>
      <c r="I165" s="336" t="s">
        <v>20</v>
      </c>
      <c r="J165" s="338" t="s">
        <v>5</v>
      </c>
      <c r="K165" s="336" t="s">
        <v>6</v>
      </c>
      <c r="L165" s="339" t="s">
        <v>7</v>
      </c>
      <c r="M165" s="340" t="s">
        <v>16</v>
      </c>
      <c r="N165" s="334" t="s">
        <v>8</v>
      </c>
    </row>
    <row r="166" spans="1:14" s="10" customFormat="1" ht="168" customHeight="1" x14ac:dyDescent="0.2">
      <c r="A166" s="341">
        <v>1</v>
      </c>
      <c r="B166" s="342" t="s">
        <v>105</v>
      </c>
      <c r="C166" s="342"/>
      <c r="D166" s="342"/>
      <c r="E166" s="341" t="s">
        <v>11</v>
      </c>
      <c r="F166" s="343">
        <v>15</v>
      </c>
      <c r="G166" s="344"/>
      <c r="H166" s="345"/>
      <c r="I166" s="346">
        <f t="shared" ref="I166" si="108">G166*H166+G166</f>
        <v>0</v>
      </c>
      <c r="J166" s="347">
        <f t="shared" ref="J166" si="109">F166*G166</f>
        <v>0</v>
      </c>
      <c r="K166" s="346">
        <f t="shared" ref="K166" si="110">L166-J166</f>
        <v>0</v>
      </c>
      <c r="L166" s="348">
        <f t="shared" ref="L166" si="111">F166*I166</f>
        <v>0</v>
      </c>
      <c r="M166" s="349" t="s">
        <v>139</v>
      </c>
      <c r="N166" s="350" t="s">
        <v>68</v>
      </c>
    </row>
    <row r="167" spans="1:14" s="10" customFormat="1" x14ac:dyDescent="0.2">
      <c r="A167" s="320"/>
      <c r="B167" s="351"/>
      <c r="C167" s="352"/>
      <c r="D167" s="352"/>
      <c r="E167" s="353"/>
      <c r="F167" s="324"/>
      <c r="G167" s="354" t="s">
        <v>10</v>
      </c>
      <c r="H167" s="355"/>
      <c r="I167" s="355"/>
      <c r="J167" s="356">
        <f>SUM(J166)</f>
        <v>0</v>
      </c>
      <c r="K167" s="357">
        <f>SUM(K166)</f>
        <v>0</v>
      </c>
      <c r="L167" s="358">
        <f>SUM(L166)</f>
        <v>0</v>
      </c>
      <c r="M167" s="359"/>
      <c r="N167" s="331"/>
    </row>
    <row r="168" spans="1:14" s="10" customFormat="1" ht="12" x14ac:dyDescent="0.2">
      <c r="A168" s="5"/>
      <c r="B168" s="74"/>
      <c r="C168" s="155"/>
      <c r="D168" s="155"/>
      <c r="E168" s="38"/>
      <c r="F168" s="118"/>
      <c r="G168" s="52"/>
      <c r="H168" s="18"/>
      <c r="I168" s="18"/>
      <c r="J168" s="19"/>
      <c r="K168" s="20"/>
      <c r="L168" s="86"/>
      <c r="M168" s="107"/>
      <c r="N168" s="9"/>
    </row>
    <row r="169" spans="1:14" s="10" customFormat="1" ht="12" x14ac:dyDescent="0.2">
      <c r="A169" s="5"/>
      <c r="B169" s="307" t="s">
        <v>65</v>
      </c>
      <c r="C169" s="308"/>
      <c r="D169" s="308"/>
      <c r="E169" s="22"/>
      <c r="F169" s="118"/>
      <c r="G169" s="143"/>
      <c r="H169" s="6"/>
      <c r="I169" s="6"/>
      <c r="J169" s="7"/>
      <c r="K169" s="8"/>
      <c r="L169" s="83"/>
      <c r="M169" s="103"/>
      <c r="N169" s="9"/>
    </row>
    <row r="170" spans="1:14" s="10" customFormat="1" ht="36" x14ac:dyDescent="0.2">
      <c r="A170" s="72" t="s">
        <v>0</v>
      </c>
      <c r="B170" s="96" t="s">
        <v>19</v>
      </c>
      <c r="C170" s="99" t="s">
        <v>1</v>
      </c>
      <c r="D170" s="99"/>
      <c r="E170" s="72" t="s">
        <v>2</v>
      </c>
      <c r="F170" s="119" t="s">
        <v>3</v>
      </c>
      <c r="G170" s="79" t="s">
        <v>21</v>
      </c>
      <c r="H170" s="100" t="s">
        <v>4</v>
      </c>
      <c r="I170" s="79" t="s">
        <v>20</v>
      </c>
      <c r="J170" s="101" t="s">
        <v>5</v>
      </c>
      <c r="K170" s="79" t="s">
        <v>6</v>
      </c>
      <c r="L170" s="94" t="s">
        <v>7</v>
      </c>
      <c r="M170" s="104" t="s">
        <v>16</v>
      </c>
      <c r="N170" s="97" t="s">
        <v>8</v>
      </c>
    </row>
    <row r="171" spans="1:14" s="10" customFormat="1" ht="230.25" customHeight="1" x14ac:dyDescent="0.2">
      <c r="A171" s="218">
        <v>1</v>
      </c>
      <c r="B171" s="249" t="s">
        <v>142</v>
      </c>
      <c r="C171" s="249"/>
      <c r="D171" s="249"/>
      <c r="E171" s="218" t="s">
        <v>11</v>
      </c>
      <c r="F171" s="120">
        <v>15</v>
      </c>
      <c r="G171" s="80"/>
      <c r="H171" s="25"/>
      <c r="I171" s="14">
        <f t="shared" ref="I171" si="112">G171*H171+G171</f>
        <v>0</v>
      </c>
      <c r="J171" s="13">
        <f t="shared" ref="J171" si="113">F171*G171</f>
        <v>0</v>
      </c>
      <c r="K171" s="14">
        <f t="shared" ref="K171" si="114">L171-J171</f>
        <v>0</v>
      </c>
      <c r="L171" s="81">
        <f t="shared" ref="L171" si="115">F171*I171</f>
        <v>0</v>
      </c>
      <c r="M171" s="246" t="s">
        <v>143</v>
      </c>
      <c r="N171" s="65" t="s">
        <v>68</v>
      </c>
    </row>
    <row r="172" spans="1:14" s="10" customFormat="1" x14ac:dyDescent="0.2">
      <c r="A172" s="5"/>
      <c r="B172" s="77"/>
      <c r="C172" s="43"/>
      <c r="D172" s="43"/>
      <c r="E172" s="38"/>
      <c r="F172" s="118"/>
      <c r="G172" s="225" t="s">
        <v>10</v>
      </c>
      <c r="H172" s="18"/>
      <c r="I172" s="18"/>
      <c r="J172" s="15">
        <f>SUM(J171)</f>
        <v>0</v>
      </c>
      <c r="K172" s="16">
        <f>SUM(K171)</f>
        <v>0</v>
      </c>
      <c r="L172" s="84">
        <f>SUM(L171)</f>
        <v>0</v>
      </c>
      <c r="M172" s="105"/>
      <c r="N172" s="9"/>
    </row>
    <row r="173" spans="1:14" s="10" customFormat="1" ht="12" x14ac:dyDescent="0.2">
      <c r="A173" s="40"/>
      <c r="B173" s="9"/>
      <c r="C173" s="138"/>
      <c r="D173" s="138"/>
      <c r="E173" s="38"/>
      <c r="F173" s="125"/>
      <c r="G173" s="52"/>
      <c r="H173" s="44"/>
      <c r="I173" s="58"/>
      <c r="J173" s="57"/>
      <c r="K173" s="58"/>
      <c r="L173" s="93"/>
      <c r="M173" s="111"/>
      <c r="N173" s="48"/>
    </row>
    <row r="174" spans="1:14" s="10" customFormat="1" x14ac:dyDescent="0.2">
      <c r="A174" s="28"/>
      <c r="B174" s="76" t="s">
        <v>66</v>
      </c>
      <c r="C174" s="140"/>
      <c r="D174" s="140"/>
      <c r="E174" s="115"/>
      <c r="F174" s="123"/>
      <c r="G174" s="141"/>
      <c r="H174" s="34"/>
      <c r="I174" s="35"/>
      <c r="J174" s="35"/>
      <c r="K174" s="35"/>
      <c r="L174" s="89"/>
      <c r="M174" s="109"/>
      <c r="N174" s="3"/>
    </row>
    <row r="175" spans="1:14" s="10" customFormat="1" ht="36" x14ac:dyDescent="0.2">
      <c r="A175" s="72" t="s">
        <v>0</v>
      </c>
      <c r="B175" s="96" t="s">
        <v>19</v>
      </c>
      <c r="C175" s="99" t="s">
        <v>1</v>
      </c>
      <c r="D175" s="99" t="s">
        <v>114</v>
      </c>
      <c r="E175" s="72" t="s">
        <v>2</v>
      </c>
      <c r="F175" s="119" t="s">
        <v>3</v>
      </c>
      <c r="G175" s="79" t="s">
        <v>21</v>
      </c>
      <c r="H175" s="100" t="s">
        <v>4</v>
      </c>
      <c r="I175" s="79" t="s">
        <v>20</v>
      </c>
      <c r="J175" s="101" t="s">
        <v>5</v>
      </c>
      <c r="K175" s="79" t="s">
        <v>6</v>
      </c>
      <c r="L175" s="94" t="s">
        <v>7</v>
      </c>
      <c r="M175" s="104" t="s">
        <v>16</v>
      </c>
      <c r="N175" s="97" t="s">
        <v>8</v>
      </c>
    </row>
    <row r="176" spans="1:14" s="10" customFormat="1" ht="60" x14ac:dyDescent="0.2">
      <c r="A176" s="11">
        <v>1</v>
      </c>
      <c r="B176" s="49" t="s">
        <v>188</v>
      </c>
      <c r="C176" s="29"/>
      <c r="D176" s="197"/>
      <c r="E176" s="12" t="s">
        <v>11</v>
      </c>
      <c r="F176" s="120">
        <v>30</v>
      </c>
      <c r="G176" s="80"/>
      <c r="H176" s="25"/>
      <c r="I176" s="14">
        <f t="shared" ref="I176:I177" si="116">G176*H176+G176</f>
        <v>0</v>
      </c>
      <c r="J176" s="13">
        <f t="shared" ref="J176:J177" si="117">F176*G176</f>
        <v>0</v>
      </c>
      <c r="K176" s="14">
        <f t="shared" ref="K176:K177" si="118">L176-J176</f>
        <v>0</v>
      </c>
      <c r="L176" s="81">
        <f t="shared" ref="L176:L177" si="119">F176*I176</f>
        <v>0</v>
      </c>
      <c r="M176" s="98" t="s">
        <v>164</v>
      </c>
      <c r="N176" s="65" t="s">
        <v>68</v>
      </c>
    </row>
    <row r="177" spans="1:16" s="10" customFormat="1" ht="24" x14ac:dyDescent="0.2">
      <c r="A177" s="11">
        <v>2</v>
      </c>
      <c r="B177" s="49" t="s">
        <v>70</v>
      </c>
      <c r="C177" s="29"/>
      <c r="D177" s="197"/>
      <c r="E177" s="12" t="s">
        <v>11</v>
      </c>
      <c r="F177" s="120">
        <v>20</v>
      </c>
      <c r="G177" s="80"/>
      <c r="H177" s="25"/>
      <c r="I177" s="14">
        <f t="shared" si="116"/>
        <v>0</v>
      </c>
      <c r="J177" s="13">
        <f t="shared" si="117"/>
        <v>0</v>
      </c>
      <c r="K177" s="14">
        <f t="shared" si="118"/>
        <v>0</v>
      </c>
      <c r="L177" s="81">
        <f t="shared" si="119"/>
        <v>0</v>
      </c>
      <c r="M177" s="98"/>
      <c r="N177" s="65" t="s">
        <v>68</v>
      </c>
    </row>
    <row r="178" spans="1:16" s="10" customFormat="1" x14ac:dyDescent="0.2">
      <c r="A178" s="40"/>
      <c r="B178" s="47"/>
      <c r="C178" s="37"/>
      <c r="D178" s="37"/>
      <c r="E178" s="38"/>
      <c r="F178" s="125"/>
      <c r="G178" s="80" t="s">
        <v>13</v>
      </c>
      <c r="H178" s="39"/>
      <c r="I178" s="62"/>
      <c r="J178" s="63">
        <f>SUM(J176:J177)</f>
        <v>0</v>
      </c>
      <c r="K178" s="63">
        <f>SUM(K176:K177)</f>
        <v>0</v>
      </c>
      <c r="L178" s="87">
        <f>SUM(L176:L177)</f>
        <v>0</v>
      </c>
      <c r="M178" s="108"/>
      <c r="N178" s="9"/>
    </row>
    <row r="179" spans="1:16" s="10" customFormat="1" ht="12" x14ac:dyDescent="0.2">
      <c r="A179" s="180"/>
      <c r="B179" s="178"/>
      <c r="C179" s="360"/>
      <c r="D179" s="360"/>
      <c r="E179" s="175"/>
      <c r="F179" s="181"/>
      <c r="G179" s="198"/>
      <c r="H179" s="361"/>
      <c r="I179" s="361"/>
      <c r="J179" s="362"/>
      <c r="K179" s="363"/>
      <c r="L179" s="364"/>
      <c r="M179" s="365"/>
      <c r="N179" s="178"/>
    </row>
    <row r="180" spans="1:16" s="10" customFormat="1" x14ac:dyDescent="0.2">
      <c r="A180" s="28"/>
      <c r="B180" s="76" t="s">
        <v>67</v>
      </c>
      <c r="C180" s="140"/>
      <c r="D180" s="140"/>
      <c r="E180" s="115"/>
      <c r="F180" s="123"/>
      <c r="G180" s="141"/>
      <c r="H180" s="34"/>
      <c r="I180" s="35"/>
      <c r="J180" s="35"/>
      <c r="K180" s="35"/>
      <c r="L180" s="89"/>
      <c r="M180" s="109"/>
      <c r="N180" s="3"/>
      <c r="O180" s="170"/>
      <c r="P180" s="170"/>
    </row>
    <row r="181" spans="1:16" s="17" customFormat="1" ht="36" x14ac:dyDescent="0.2">
      <c r="A181" s="72" t="s">
        <v>0</v>
      </c>
      <c r="B181" s="96" t="s">
        <v>19</v>
      </c>
      <c r="C181" s="99" t="s">
        <v>1</v>
      </c>
      <c r="D181" s="99" t="s">
        <v>114</v>
      </c>
      <c r="E181" s="72" t="s">
        <v>2</v>
      </c>
      <c r="F181" s="119" t="s">
        <v>3</v>
      </c>
      <c r="G181" s="79" t="s">
        <v>21</v>
      </c>
      <c r="H181" s="100" t="s">
        <v>4</v>
      </c>
      <c r="I181" s="79" t="s">
        <v>20</v>
      </c>
      <c r="J181" s="101" t="s">
        <v>5</v>
      </c>
      <c r="K181" s="79" t="s">
        <v>6</v>
      </c>
      <c r="L181" s="94" t="s">
        <v>7</v>
      </c>
      <c r="M181" s="104" t="s">
        <v>16</v>
      </c>
      <c r="N181" s="97" t="s">
        <v>8</v>
      </c>
      <c r="O181" s="171"/>
      <c r="P181" s="171"/>
    </row>
    <row r="182" spans="1:16" s="17" customFormat="1" ht="36" x14ac:dyDescent="0.2">
      <c r="A182" s="11">
        <v>1</v>
      </c>
      <c r="B182" s="49" t="s">
        <v>90</v>
      </c>
      <c r="C182" s="29"/>
      <c r="D182" s="197" t="s">
        <v>190</v>
      </c>
      <c r="E182" s="12" t="s">
        <v>189</v>
      </c>
      <c r="F182" s="120">
        <v>1</v>
      </c>
      <c r="G182" s="80"/>
      <c r="H182" s="25"/>
      <c r="I182" s="14">
        <f t="shared" ref="I182" si="120">G182*H182+G182</f>
        <v>0</v>
      </c>
      <c r="J182" s="13">
        <f t="shared" ref="J182" si="121">F182*G182</f>
        <v>0</v>
      </c>
      <c r="K182" s="14">
        <f t="shared" ref="K182" si="122">L182-J182</f>
        <v>0</v>
      </c>
      <c r="L182" s="81">
        <f t="shared" ref="L182" si="123">F182*I182</f>
        <v>0</v>
      </c>
      <c r="M182" s="98" t="s">
        <v>165</v>
      </c>
      <c r="N182" s="65" t="s">
        <v>68</v>
      </c>
      <c r="O182" s="171"/>
      <c r="P182" s="171"/>
    </row>
    <row r="183" spans="1:16" s="17" customFormat="1" ht="36" x14ac:dyDescent="0.2">
      <c r="A183" s="11">
        <v>2</v>
      </c>
      <c r="B183" s="49" t="s">
        <v>79</v>
      </c>
      <c r="C183" s="29"/>
      <c r="D183" s="197" t="s">
        <v>190</v>
      </c>
      <c r="E183" s="12" t="s">
        <v>189</v>
      </c>
      <c r="F183" s="120">
        <v>1</v>
      </c>
      <c r="G183" s="80"/>
      <c r="H183" s="25"/>
      <c r="I183" s="14">
        <f t="shared" ref="I183:I189" si="124">G183*H183+G183</f>
        <v>0</v>
      </c>
      <c r="J183" s="13">
        <f t="shared" ref="J183:J189" si="125">F183*G183</f>
        <v>0</v>
      </c>
      <c r="K183" s="14">
        <f t="shared" ref="K183:K189" si="126">L183-J183</f>
        <v>0</v>
      </c>
      <c r="L183" s="81">
        <f t="shared" ref="L183:L189" si="127">F183*I183</f>
        <v>0</v>
      </c>
      <c r="M183" s="98" t="s">
        <v>165</v>
      </c>
      <c r="N183" s="65" t="s">
        <v>68</v>
      </c>
      <c r="O183" s="171"/>
      <c r="P183" s="171"/>
    </row>
    <row r="184" spans="1:16" s="17" customFormat="1" ht="24" x14ac:dyDescent="0.2">
      <c r="A184" s="11">
        <v>3</v>
      </c>
      <c r="B184" s="49" t="s">
        <v>106</v>
      </c>
      <c r="C184" s="29"/>
      <c r="D184" s="197"/>
      <c r="E184" s="12" t="s">
        <v>11</v>
      </c>
      <c r="F184" s="120">
        <v>5</v>
      </c>
      <c r="G184" s="80"/>
      <c r="H184" s="25"/>
      <c r="I184" s="14">
        <f t="shared" si="124"/>
        <v>0</v>
      </c>
      <c r="J184" s="13">
        <f t="shared" si="125"/>
        <v>0</v>
      </c>
      <c r="K184" s="14">
        <f t="shared" si="126"/>
        <v>0</v>
      </c>
      <c r="L184" s="81">
        <f t="shared" si="127"/>
        <v>0</v>
      </c>
      <c r="M184" s="98"/>
      <c r="N184" s="65"/>
      <c r="O184" s="171"/>
      <c r="P184" s="171"/>
    </row>
    <row r="185" spans="1:16" s="17" customFormat="1" ht="24" x14ac:dyDescent="0.2">
      <c r="A185" s="11">
        <v>4</v>
      </c>
      <c r="B185" s="49" t="s">
        <v>107</v>
      </c>
      <c r="C185" s="29"/>
      <c r="D185" s="197"/>
      <c r="E185" s="12" t="s">
        <v>11</v>
      </c>
      <c r="F185" s="120">
        <v>5</v>
      </c>
      <c r="G185" s="80"/>
      <c r="H185" s="25"/>
      <c r="I185" s="14">
        <f t="shared" si="124"/>
        <v>0</v>
      </c>
      <c r="J185" s="13">
        <f t="shared" si="125"/>
        <v>0</v>
      </c>
      <c r="K185" s="14">
        <f t="shared" si="126"/>
        <v>0</v>
      </c>
      <c r="L185" s="81">
        <f t="shared" si="127"/>
        <v>0</v>
      </c>
      <c r="M185" s="98"/>
      <c r="N185" s="65"/>
      <c r="O185" s="171"/>
      <c r="P185" s="171"/>
    </row>
    <row r="186" spans="1:16" s="17" customFormat="1" ht="24" x14ac:dyDescent="0.2">
      <c r="A186" s="11">
        <v>5</v>
      </c>
      <c r="B186" s="49" t="s">
        <v>108</v>
      </c>
      <c r="C186" s="29"/>
      <c r="D186" s="197"/>
      <c r="E186" s="12" t="s">
        <v>11</v>
      </c>
      <c r="F186" s="120">
        <v>10</v>
      </c>
      <c r="G186" s="80"/>
      <c r="H186" s="25"/>
      <c r="I186" s="14">
        <f t="shared" si="124"/>
        <v>0</v>
      </c>
      <c r="J186" s="13">
        <f t="shared" si="125"/>
        <v>0</v>
      </c>
      <c r="K186" s="14">
        <f t="shared" si="126"/>
        <v>0</v>
      </c>
      <c r="L186" s="81">
        <f t="shared" si="127"/>
        <v>0</v>
      </c>
      <c r="M186" s="98"/>
      <c r="N186" s="65"/>
      <c r="O186" s="171"/>
      <c r="P186" s="171"/>
    </row>
    <row r="187" spans="1:16" s="17" customFormat="1" ht="24" x14ac:dyDescent="0.2">
      <c r="A187" s="11">
        <v>6</v>
      </c>
      <c r="B187" s="49" t="s">
        <v>109</v>
      </c>
      <c r="C187" s="29"/>
      <c r="D187" s="197"/>
      <c r="E187" s="12" t="s">
        <v>11</v>
      </c>
      <c r="F187" s="120">
        <v>5</v>
      </c>
      <c r="G187" s="80"/>
      <c r="H187" s="25"/>
      <c r="I187" s="14">
        <f t="shared" si="124"/>
        <v>0</v>
      </c>
      <c r="J187" s="13">
        <f t="shared" si="125"/>
        <v>0</v>
      </c>
      <c r="K187" s="14">
        <f t="shared" si="126"/>
        <v>0</v>
      </c>
      <c r="L187" s="81">
        <f t="shared" si="127"/>
        <v>0</v>
      </c>
      <c r="M187" s="98"/>
      <c r="N187" s="65"/>
      <c r="O187" s="171"/>
      <c r="P187" s="171"/>
    </row>
    <row r="188" spans="1:16" s="17" customFormat="1" ht="24" x14ac:dyDescent="0.2">
      <c r="A188" s="11">
        <v>7</v>
      </c>
      <c r="B188" s="49" t="s">
        <v>110</v>
      </c>
      <c r="C188" s="29"/>
      <c r="D188" s="197"/>
      <c r="E188" s="12" t="s">
        <v>11</v>
      </c>
      <c r="F188" s="120">
        <v>5</v>
      </c>
      <c r="G188" s="80"/>
      <c r="H188" s="25"/>
      <c r="I188" s="14">
        <f t="shared" si="124"/>
        <v>0</v>
      </c>
      <c r="J188" s="13">
        <f t="shared" si="125"/>
        <v>0</v>
      </c>
      <c r="K188" s="14">
        <f t="shared" si="126"/>
        <v>0</v>
      </c>
      <c r="L188" s="81">
        <f t="shared" si="127"/>
        <v>0</v>
      </c>
      <c r="M188" s="98"/>
      <c r="N188" s="65"/>
      <c r="O188" s="171"/>
      <c r="P188" s="171"/>
    </row>
    <row r="189" spans="1:16" s="10" customFormat="1" ht="24" x14ac:dyDescent="0.2">
      <c r="A189" s="11">
        <v>8</v>
      </c>
      <c r="B189" s="49" t="s">
        <v>111</v>
      </c>
      <c r="C189" s="29"/>
      <c r="D189" s="197"/>
      <c r="E189" s="12" t="s">
        <v>11</v>
      </c>
      <c r="F189" s="120">
        <v>5</v>
      </c>
      <c r="G189" s="80"/>
      <c r="H189" s="25"/>
      <c r="I189" s="14">
        <f t="shared" si="124"/>
        <v>0</v>
      </c>
      <c r="J189" s="13">
        <f t="shared" si="125"/>
        <v>0</v>
      </c>
      <c r="K189" s="14">
        <f t="shared" si="126"/>
        <v>0</v>
      </c>
      <c r="L189" s="81">
        <f t="shared" si="127"/>
        <v>0</v>
      </c>
      <c r="M189" s="98"/>
      <c r="N189" s="65"/>
      <c r="O189" s="170"/>
      <c r="P189" s="170"/>
    </row>
    <row r="190" spans="1:16" s="10" customFormat="1" x14ac:dyDescent="0.2">
      <c r="A190" s="40"/>
      <c r="B190" s="47"/>
      <c r="C190" s="37"/>
      <c r="D190" s="37"/>
      <c r="E190" s="38"/>
      <c r="F190" s="125"/>
      <c r="G190" s="80" t="s">
        <v>13</v>
      </c>
      <c r="H190" s="39"/>
      <c r="I190" s="62"/>
      <c r="J190" s="63">
        <f>SUM(J182:J189)</f>
        <v>0</v>
      </c>
      <c r="K190" s="63">
        <f>SUM(K182:K189)</f>
        <v>0</v>
      </c>
      <c r="L190" s="87">
        <f>SUM(L182:L189)</f>
        <v>0</v>
      </c>
      <c r="M190" s="108"/>
      <c r="N190" s="9"/>
      <c r="O190" s="170"/>
      <c r="P190" s="170"/>
    </row>
    <row r="191" spans="1:16" s="10" customFormat="1" x14ac:dyDescent="0.2">
      <c r="A191" s="5"/>
      <c r="B191" s="76"/>
      <c r="C191" s="142"/>
      <c r="D191" s="142"/>
      <c r="E191" s="38"/>
      <c r="F191" s="121"/>
      <c r="G191" s="143"/>
      <c r="H191" s="6"/>
      <c r="I191" s="6"/>
      <c r="J191" s="7"/>
      <c r="K191" s="8"/>
      <c r="L191" s="83"/>
      <c r="M191" s="103"/>
      <c r="N191" s="31"/>
    </row>
    <row r="192" spans="1:16" s="46" customFormat="1" ht="12" x14ac:dyDescent="0.2">
      <c r="B192" s="132"/>
      <c r="C192" s="48"/>
      <c r="D192" s="48"/>
      <c r="E192" s="48"/>
      <c r="F192" s="127"/>
      <c r="G192" s="145"/>
      <c r="H192" s="64"/>
      <c r="I192" s="58"/>
      <c r="J192" s="57"/>
      <c r="K192" s="58"/>
      <c r="L192" s="93"/>
      <c r="M192" s="111"/>
      <c r="N192" s="47"/>
    </row>
    <row r="193" spans="1:14" s="46" customFormat="1" x14ac:dyDescent="0.2">
      <c r="A193" s="28"/>
      <c r="B193" s="76" t="s">
        <v>69</v>
      </c>
      <c r="C193" s="140"/>
      <c r="D193" s="140"/>
      <c r="E193" s="115"/>
      <c r="F193" s="123"/>
      <c r="G193" s="141"/>
      <c r="H193" s="34"/>
      <c r="I193" s="35"/>
      <c r="J193" s="35"/>
      <c r="K193" s="35"/>
      <c r="L193" s="89"/>
      <c r="M193" s="109"/>
      <c r="N193" s="3"/>
    </row>
    <row r="194" spans="1:14" s="46" customFormat="1" ht="36" x14ac:dyDescent="0.2">
      <c r="A194" s="72" t="s">
        <v>0</v>
      </c>
      <c r="B194" s="96" t="s">
        <v>19</v>
      </c>
      <c r="C194" s="99" t="s">
        <v>1</v>
      </c>
      <c r="D194" s="99" t="s">
        <v>114</v>
      </c>
      <c r="E194" s="72" t="s">
        <v>2</v>
      </c>
      <c r="F194" s="119" t="s">
        <v>3</v>
      </c>
      <c r="G194" s="79" t="s">
        <v>21</v>
      </c>
      <c r="H194" s="100" t="s">
        <v>4</v>
      </c>
      <c r="I194" s="79" t="s">
        <v>20</v>
      </c>
      <c r="J194" s="101" t="s">
        <v>5</v>
      </c>
      <c r="K194" s="79" t="s">
        <v>6</v>
      </c>
      <c r="L194" s="94" t="s">
        <v>7</v>
      </c>
      <c r="M194" s="104" t="s">
        <v>16</v>
      </c>
      <c r="N194" s="97" t="s">
        <v>8</v>
      </c>
    </row>
    <row r="195" spans="1:14" s="46" customFormat="1" ht="182.25" customHeight="1" x14ac:dyDescent="0.2">
      <c r="A195" s="11">
        <v>1</v>
      </c>
      <c r="B195" s="49" t="s">
        <v>218</v>
      </c>
      <c r="C195" s="29"/>
      <c r="D195" s="197"/>
      <c r="E195" s="12" t="s">
        <v>9</v>
      </c>
      <c r="F195" s="120">
        <v>20</v>
      </c>
      <c r="G195" s="80"/>
      <c r="H195" s="25"/>
      <c r="I195" s="14">
        <f t="shared" ref="I195" si="128">G195*H195+G195</f>
        <v>0</v>
      </c>
      <c r="J195" s="13">
        <f t="shared" ref="J195" si="129">F195*G195</f>
        <v>0</v>
      </c>
      <c r="K195" s="14">
        <f t="shared" ref="K195" si="130">L195-J195</f>
        <v>0</v>
      </c>
      <c r="L195" s="81">
        <f t="shared" ref="L195" si="131">F195*I195</f>
        <v>0</v>
      </c>
      <c r="M195" s="98" t="s">
        <v>166</v>
      </c>
      <c r="N195" s="65" t="s">
        <v>68</v>
      </c>
    </row>
    <row r="196" spans="1:14" s="46" customFormat="1" ht="36" x14ac:dyDescent="0.2">
      <c r="A196" s="11">
        <v>2</v>
      </c>
      <c r="B196" s="49" t="s">
        <v>93</v>
      </c>
      <c r="C196" s="29"/>
      <c r="D196" s="197"/>
      <c r="E196" s="12" t="s">
        <v>9</v>
      </c>
      <c r="F196" s="120">
        <v>20</v>
      </c>
      <c r="G196" s="80"/>
      <c r="H196" s="25"/>
      <c r="I196" s="14">
        <f t="shared" ref="I196:I197" si="132">G196*H196+G196</f>
        <v>0</v>
      </c>
      <c r="J196" s="13">
        <f t="shared" ref="J196:J197" si="133">F196*G196</f>
        <v>0</v>
      </c>
      <c r="K196" s="14">
        <f t="shared" ref="K196:K197" si="134">L196-J196</f>
        <v>0</v>
      </c>
      <c r="L196" s="81">
        <f t="shared" ref="L196:L197" si="135">F196*I196</f>
        <v>0</v>
      </c>
      <c r="M196" s="98"/>
      <c r="N196" s="65" t="s">
        <v>68</v>
      </c>
    </row>
    <row r="197" spans="1:14" s="46" customFormat="1" ht="24" x14ac:dyDescent="0.2">
      <c r="A197" s="11">
        <v>3</v>
      </c>
      <c r="B197" s="49" t="s">
        <v>94</v>
      </c>
      <c r="C197" s="29"/>
      <c r="D197" s="197"/>
      <c r="E197" s="12" t="s">
        <v>9</v>
      </c>
      <c r="F197" s="120">
        <v>5</v>
      </c>
      <c r="G197" s="80"/>
      <c r="H197" s="25"/>
      <c r="I197" s="14">
        <f t="shared" si="132"/>
        <v>0</v>
      </c>
      <c r="J197" s="13">
        <f t="shared" si="133"/>
        <v>0</v>
      </c>
      <c r="K197" s="14">
        <f t="shared" si="134"/>
        <v>0</v>
      </c>
      <c r="L197" s="81">
        <f t="shared" si="135"/>
        <v>0</v>
      </c>
      <c r="M197" s="98"/>
      <c r="N197" s="65" t="s">
        <v>68</v>
      </c>
    </row>
    <row r="198" spans="1:14" s="46" customFormat="1" x14ac:dyDescent="0.2">
      <c r="A198" s="40"/>
      <c r="B198" s="47"/>
      <c r="C198" s="37"/>
      <c r="D198" s="37"/>
      <c r="E198" s="38"/>
      <c r="F198" s="125"/>
      <c r="G198" s="80" t="s">
        <v>13</v>
      </c>
      <c r="H198" s="39"/>
      <c r="I198" s="62"/>
      <c r="J198" s="63">
        <f>SUM(J195:J197)</f>
        <v>0</v>
      </c>
      <c r="K198" s="63">
        <f>SUM(K195:K197)</f>
        <v>0</v>
      </c>
      <c r="L198" s="87">
        <f>SUM(L195:L197)</f>
        <v>0</v>
      </c>
      <c r="M198" s="108"/>
      <c r="N198" s="9"/>
    </row>
    <row r="199" spans="1:14" s="46" customFormat="1" x14ac:dyDescent="0.2">
      <c r="B199" s="47"/>
      <c r="C199" s="48"/>
      <c r="D199" s="48"/>
      <c r="E199" s="48"/>
      <c r="F199" s="126"/>
      <c r="G199" s="159"/>
      <c r="H199" s="17"/>
      <c r="I199" s="139"/>
      <c r="J199" s="160"/>
      <c r="K199" s="160"/>
      <c r="L199" s="90"/>
      <c r="M199" s="105"/>
      <c r="N199" s="31"/>
    </row>
    <row r="200" spans="1:14" s="46" customFormat="1" x14ac:dyDescent="0.2">
      <c r="A200" s="28"/>
      <c r="B200" s="76" t="s">
        <v>71</v>
      </c>
      <c r="C200" s="140"/>
      <c r="D200" s="140"/>
      <c r="E200" s="115"/>
      <c r="F200" s="123"/>
      <c r="G200" s="141"/>
      <c r="H200" s="34"/>
      <c r="I200" s="35"/>
      <c r="J200" s="35"/>
      <c r="K200" s="35"/>
      <c r="L200" s="89"/>
      <c r="M200" s="109"/>
      <c r="N200" s="3"/>
    </row>
    <row r="201" spans="1:14" s="46" customFormat="1" ht="36" x14ac:dyDescent="0.2">
      <c r="A201" s="72" t="s">
        <v>0</v>
      </c>
      <c r="B201" s="96" t="s">
        <v>19</v>
      </c>
      <c r="C201" s="99" t="s">
        <v>1</v>
      </c>
      <c r="D201" s="99" t="s">
        <v>114</v>
      </c>
      <c r="E201" s="72" t="s">
        <v>2</v>
      </c>
      <c r="F201" s="119" t="s">
        <v>3</v>
      </c>
      <c r="G201" s="79" t="s">
        <v>21</v>
      </c>
      <c r="H201" s="100" t="s">
        <v>4</v>
      </c>
      <c r="I201" s="79" t="s">
        <v>20</v>
      </c>
      <c r="J201" s="101" t="s">
        <v>5</v>
      </c>
      <c r="K201" s="79" t="s">
        <v>6</v>
      </c>
      <c r="L201" s="94" t="s">
        <v>7</v>
      </c>
      <c r="M201" s="104" t="s">
        <v>16</v>
      </c>
      <c r="N201" s="97" t="s">
        <v>8</v>
      </c>
    </row>
    <row r="202" spans="1:14" s="46" customFormat="1" ht="98.25" customHeight="1" x14ac:dyDescent="0.2">
      <c r="A202" s="11">
        <v>1</v>
      </c>
      <c r="B202" s="49" t="s">
        <v>219</v>
      </c>
      <c r="C202" s="29"/>
      <c r="D202" s="197"/>
      <c r="E202" s="12" t="s">
        <v>9</v>
      </c>
      <c r="F202" s="120">
        <v>80</v>
      </c>
      <c r="G202" s="80"/>
      <c r="H202" s="25"/>
      <c r="I202" s="14">
        <f t="shared" ref="I202" si="136">G202*H202+G202</f>
        <v>0</v>
      </c>
      <c r="J202" s="13">
        <f t="shared" ref="J202" si="137">F202*G202</f>
        <v>0</v>
      </c>
      <c r="K202" s="14">
        <f t="shared" ref="K202" si="138">L202-J202</f>
        <v>0</v>
      </c>
      <c r="L202" s="81">
        <f t="shared" ref="L202" si="139">F202*I202</f>
        <v>0</v>
      </c>
      <c r="M202" s="98" t="s">
        <v>80</v>
      </c>
      <c r="N202" s="65" t="s">
        <v>17</v>
      </c>
    </row>
    <row r="203" spans="1:14" s="46" customFormat="1" ht="111" customHeight="1" x14ac:dyDescent="0.2">
      <c r="A203" s="11">
        <v>2</v>
      </c>
      <c r="B203" s="49" t="s">
        <v>220</v>
      </c>
      <c r="C203" s="29"/>
      <c r="D203" s="197"/>
      <c r="E203" s="12" t="s">
        <v>9</v>
      </c>
      <c r="F203" s="120">
        <v>200</v>
      </c>
      <c r="G203" s="80"/>
      <c r="H203" s="25"/>
      <c r="I203" s="14">
        <f t="shared" ref="I203" si="140">G203*H203+G203</f>
        <v>0</v>
      </c>
      <c r="J203" s="13">
        <f t="shared" ref="J203" si="141">F203*G203</f>
        <v>0</v>
      </c>
      <c r="K203" s="14">
        <f t="shared" ref="K203" si="142">L203-J203</f>
        <v>0</v>
      </c>
      <c r="L203" s="81">
        <f t="shared" ref="L203" si="143">F203*I203</f>
        <v>0</v>
      </c>
      <c r="M203" s="98" t="s">
        <v>80</v>
      </c>
      <c r="N203" s="65" t="s">
        <v>17</v>
      </c>
    </row>
    <row r="204" spans="1:14" s="46" customFormat="1" ht="142.5" customHeight="1" x14ac:dyDescent="0.2">
      <c r="A204" s="11">
        <v>3</v>
      </c>
      <c r="B204" s="49" t="s">
        <v>180</v>
      </c>
      <c r="C204" s="29"/>
      <c r="D204" s="29"/>
      <c r="E204" s="218" t="s">
        <v>11</v>
      </c>
      <c r="F204" s="120">
        <v>50</v>
      </c>
      <c r="G204" s="80"/>
      <c r="H204" s="25"/>
      <c r="I204" s="14">
        <f t="shared" ref="I204" si="144">G204*H204+G204</f>
        <v>0</v>
      </c>
      <c r="J204" s="13">
        <f t="shared" ref="J204" si="145">F204*G204</f>
        <v>0</v>
      </c>
      <c r="K204" s="14">
        <f t="shared" ref="K204" si="146">L204-J204</f>
        <v>0</v>
      </c>
      <c r="L204" s="81">
        <f t="shared" ref="L204" si="147">F204*I204</f>
        <v>0</v>
      </c>
      <c r="M204" s="98"/>
      <c r="N204" s="65" t="s">
        <v>17</v>
      </c>
    </row>
    <row r="205" spans="1:14" s="46" customFormat="1" ht="111" customHeight="1" x14ac:dyDescent="0.2">
      <c r="A205" s="11">
        <v>4</v>
      </c>
      <c r="B205" s="49" t="s">
        <v>181</v>
      </c>
      <c r="C205" s="29"/>
      <c r="D205" s="29"/>
      <c r="E205" s="218" t="s">
        <v>11</v>
      </c>
      <c r="F205" s="120">
        <v>20</v>
      </c>
      <c r="G205" s="80"/>
      <c r="H205" s="25"/>
      <c r="I205" s="14">
        <f t="shared" ref="I205" si="148">G205*H205+G205</f>
        <v>0</v>
      </c>
      <c r="J205" s="13">
        <f t="shared" ref="J205" si="149">F205*G205</f>
        <v>0</v>
      </c>
      <c r="K205" s="14">
        <f t="shared" ref="K205" si="150">L205-J205</f>
        <v>0</v>
      </c>
      <c r="L205" s="81">
        <f t="shared" ref="L205" si="151">F205*I205</f>
        <v>0</v>
      </c>
      <c r="M205" s="98"/>
      <c r="N205" s="65" t="s">
        <v>17</v>
      </c>
    </row>
    <row r="206" spans="1:14" s="46" customFormat="1" x14ac:dyDescent="0.2">
      <c r="A206" s="40"/>
      <c r="B206" s="47"/>
      <c r="C206" s="37"/>
      <c r="D206" s="37"/>
      <c r="E206" s="38"/>
      <c r="F206" s="125"/>
      <c r="G206" s="367" t="s">
        <v>13</v>
      </c>
      <c r="H206" s="368"/>
      <c r="I206" s="369"/>
      <c r="J206" s="370">
        <f>SUM(J202:J205)</f>
        <v>0</v>
      </c>
      <c r="K206" s="370">
        <f>SUM(K202:K205)</f>
        <v>0</v>
      </c>
      <c r="L206" s="371">
        <f>SUM(L202:L205)</f>
        <v>0</v>
      </c>
      <c r="M206" s="108"/>
      <c r="N206" s="9"/>
    </row>
    <row r="207" spans="1:14" s="46" customFormat="1" x14ac:dyDescent="0.2">
      <c r="A207" s="40"/>
      <c r="B207" s="47"/>
      <c r="C207" s="37"/>
      <c r="D207" s="37"/>
      <c r="E207" s="38"/>
      <c r="F207" s="125"/>
      <c r="G207" s="69"/>
      <c r="H207" s="136"/>
      <c r="I207" s="137"/>
      <c r="J207" s="61"/>
      <c r="K207" s="61"/>
      <c r="L207" s="95"/>
      <c r="M207" s="108"/>
      <c r="N207" s="9"/>
    </row>
    <row r="208" spans="1:14" s="46" customFormat="1" x14ac:dyDescent="0.2">
      <c r="A208" s="28"/>
      <c r="B208" s="76" t="s">
        <v>72</v>
      </c>
      <c r="C208" s="140"/>
      <c r="D208" s="140"/>
      <c r="E208" s="115"/>
      <c r="F208" s="123"/>
      <c r="G208" s="141"/>
      <c r="H208" s="34"/>
      <c r="I208" s="35"/>
      <c r="J208" s="35"/>
      <c r="K208" s="35"/>
      <c r="L208" s="89"/>
      <c r="M208" s="109"/>
      <c r="N208" s="3"/>
    </row>
    <row r="209" spans="1:15" s="46" customFormat="1" ht="36" x14ac:dyDescent="0.2">
      <c r="A209" s="72" t="s">
        <v>0</v>
      </c>
      <c r="B209" s="96" t="s">
        <v>19</v>
      </c>
      <c r="C209" s="99" t="s">
        <v>1</v>
      </c>
      <c r="D209" s="99" t="s">
        <v>114</v>
      </c>
      <c r="E209" s="72" t="s">
        <v>2</v>
      </c>
      <c r="F209" s="119" t="s">
        <v>3</v>
      </c>
      <c r="G209" s="79" t="s">
        <v>21</v>
      </c>
      <c r="H209" s="100" t="s">
        <v>4</v>
      </c>
      <c r="I209" s="79" t="s">
        <v>20</v>
      </c>
      <c r="J209" s="101" t="s">
        <v>5</v>
      </c>
      <c r="K209" s="79" t="s">
        <v>6</v>
      </c>
      <c r="L209" s="94" t="s">
        <v>7</v>
      </c>
      <c r="M209" s="104" t="s">
        <v>16</v>
      </c>
      <c r="N209" s="97" t="s">
        <v>8</v>
      </c>
    </row>
    <row r="210" spans="1:15" s="46" customFormat="1" ht="36" x14ac:dyDescent="0.2">
      <c r="A210" s="11">
        <v>1</v>
      </c>
      <c r="B210" s="49" t="s">
        <v>169</v>
      </c>
      <c r="C210" s="29"/>
      <c r="D210" s="197"/>
      <c r="E210" s="12" t="s">
        <v>9</v>
      </c>
      <c r="F210" s="120">
        <v>1</v>
      </c>
      <c r="G210" s="80"/>
      <c r="H210" s="25"/>
      <c r="I210" s="14">
        <f t="shared" ref="I210:I213" si="152">G210*H210+G210</f>
        <v>0</v>
      </c>
      <c r="J210" s="13">
        <f t="shared" ref="J210:J213" si="153">F210*G210</f>
        <v>0</v>
      </c>
      <c r="K210" s="14">
        <f t="shared" ref="K210:K213" si="154">L210-J210</f>
        <v>0</v>
      </c>
      <c r="L210" s="81">
        <f t="shared" ref="L210:L213" si="155">F210*I210</f>
        <v>0</v>
      </c>
      <c r="M210" s="98" t="s">
        <v>182</v>
      </c>
      <c r="N210" s="65" t="s">
        <v>130</v>
      </c>
      <c r="O210" s="161"/>
    </row>
    <row r="211" spans="1:15" s="46" customFormat="1" ht="46.5" customHeight="1" x14ac:dyDescent="0.2">
      <c r="A211" s="11">
        <v>2</v>
      </c>
      <c r="B211" s="49" t="s">
        <v>170</v>
      </c>
      <c r="C211" s="29"/>
      <c r="D211" s="197"/>
      <c r="E211" s="12" t="s">
        <v>9</v>
      </c>
      <c r="F211" s="120">
        <v>23</v>
      </c>
      <c r="G211" s="80"/>
      <c r="H211" s="25"/>
      <c r="I211" s="14">
        <f t="shared" si="152"/>
        <v>0</v>
      </c>
      <c r="J211" s="13">
        <f t="shared" si="153"/>
        <v>0</v>
      </c>
      <c r="K211" s="14">
        <f t="shared" si="154"/>
        <v>0</v>
      </c>
      <c r="L211" s="81">
        <f t="shared" si="155"/>
        <v>0</v>
      </c>
      <c r="M211" s="98" t="s">
        <v>182</v>
      </c>
      <c r="N211" s="65" t="s">
        <v>130</v>
      </c>
      <c r="O211" s="161"/>
    </row>
    <row r="212" spans="1:15" s="46" customFormat="1" ht="60" x14ac:dyDescent="0.2">
      <c r="A212" s="11">
        <v>3</v>
      </c>
      <c r="B212" s="49" t="s">
        <v>183</v>
      </c>
      <c r="C212" s="29"/>
      <c r="D212" s="197"/>
      <c r="E212" s="12" t="s">
        <v>11</v>
      </c>
      <c r="F212" s="120">
        <v>20</v>
      </c>
      <c r="G212" s="80"/>
      <c r="H212" s="25"/>
      <c r="I212" s="14">
        <f t="shared" si="152"/>
        <v>0</v>
      </c>
      <c r="J212" s="13">
        <f t="shared" si="153"/>
        <v>0</v>
      </c>
      <c r="K212" s="14">
        <f t="shared" si="154"/>
        <v>0</v>
      </c>
      <c r="L212" s="81">
        <f t="shared" si="155"/>
        <v>0</v>
      </c>
      <c r="M212" s="98"/>
      <c r="N212" s="65" t="s">
        <v>17</v>
      </c>
      <c r="O212" s="161"/>
    </row>
    <row r="213" spans="1:15" s="46" customFormat="1" ht="60" x14ac:dyDescent="0.2">
      <c r="A213" s="11">
        <v>4</v>
      </c>
      <c r="B213" s="49" t="s">
        <v>184</v>
      </c>
      <c r="C213" s="29"/>
      <c r="D213" s="197"/>
      <c r="E213" s="12" t="s">
        <v>11</v>
      </c>
      <c r="F213" s="120">
        <v>18</v>
      </c>
      <c r="G213" s="80"/>
      <c r="H213" s="25"/>
      <c r="I213" s="14">
        <f t="shared" si="152"/>
        <v>0</v>
      </c>
      <c r="J213" s="13">
        <f t="shared" si="153"/>
        <v>0</v>
      </c>
      <c r="K213" s="14">
        <f t="shared" si="154"/>
        <v>0</v>
      </c>
      <c r="L213" s="81">
        <f t="shared" si="155"/>
        <v>0</v>
      </c>
      <c r="M213" s="98"/>
      <c r="N213" s="65"/>
      <c r="O213" s="161"/>
    </row>
    <row r="214" spans="1:15" s="46" customFormat="1" x14ac:dyDescent="0.2">
      <c r="A214" s="40"/>
      <c r="B214" s="47"/>
      <c r="C214" s="37"/>
      <c r="D214" s="37"/>
      <c r="E214" s="38"/>
      <c r="F214" s="125"/>
      <c r="G214" s="80" t="s">
        <v>13</v>
      </c>
      <c r="H214" s="39"/>
      <c r="I214" s="62"/>
      <c r="J214" s="63">
        <f>SUM(J210:J213)</f>
        <v>0</v>
      </c>
      <c r="K214" s="63">
        <f>SUM(K210:K213)</f>
        <v>0</v>
      </c>
      <c r="L214" s="87">
        <f>SUM(L210:L213)</f>
        <v>0</v>
      </c>
      <c r="M214" s="108"/>
      <c r="N214" s="9"/>
      <c r="O214" s="161"/>
    </row>
    <row r="215" spans="1:15" s="46" customFormat="1" x14ac:dyDescent="0.2">
      <c r="B215" s="47"/>
      <c r="C215" s="127"/>
      <c r="D215" s="127"/>
      <c r="E215" s="48"/>
      <c r="F215" s="127"/>
      <c r="G215" s="145"/>
      <c r="H215" s="64"/>
      <c r="I215" s="58"/>
      <c r="J215" s="57"/>
      <c r="K215" s="58"/>
      <c r="L215" s="93"/>
      <c r="M215" s="111"/>
      <c r="N215" s="47"/>
      <c r="O215" s="161"/>
    </row>
    <row r="216" spans="1:15" s="46" customFormat="1" x14ac:dyDescent="0.2">
      <c r="A216" s="28"/>
      <c r="B216" s="76" t="s">
        <v>75</v>
      </c>
      <c r="C216" s="140"/>
      <c r="D216" s="140"/>
      <c r="E216" s="115"/>
      <c r="F216" s="123"/>
      <c r="G216" s="141"/>
      <c r="H216" s="34"/>
      <c r="I216" s="35"/>
      <c r="J216" s="35"/>
      <c r="K216" s="35"/>
      <c r="L216" s="89"/>
      <c r="M216" s="109"/>
      <c r="N216" s="3"/>
    </row>
    <row r="217" spans="1:15" s="46" customFormat="1" ht="36" x14ac:dyDescent="0.2">
      <c r="A217" s="72" t="s">
        <v>0</v>
      </c>
      <c r="B217" s="96" t="s">
        <v>19</v>
      </c>
      <c r="C217" s="99" t="s">
        <v>1</v>
      </c>
      <c r="D217" s="99" t="s">
        <v>114</v>
      </c>
      <c r="E217" s="72" t="s">
        <v>2</v>
      </c>
      <c r="F217" s="119" t="s">
        <v>3</v>
      </c>
      <c r="G217" s="79" t="s">
        <v>21</v>
      </c>
      <c r="H217" s="100" t="s">
        <v>4</v>
      </c>
      <c r="I217" s="79" t="s">
        <v>20</v>
      </c>
      <c r="J217" s="101" t="s">
        <v>5</v>
      </c>
      <c r="K217" s="79" t="s">
        <v>6</v>
      </c>
      <c r="L217" s="94" t="s">
        <v>7</v>
      </c>
      <c r="M217" s="104" t="s">
        <v>16</v>
      </c>
      <c r="N217" s="97" t="s">
        <v>8</v>
      </c>
    </row>
    <row r="218" spans="1:15" s="46" customFormat="1" ht="60" x14ac:dyDescent="0.2">
      <c r="A218" s="11">
        <v>1</v>
      </c>
      <c r="B218" s="49" t="s">
        <v>83</v>
      </c>
      <c r="C218" s="29"/>
      <c r="D218" s="197"/>
      <c r="E218" s="12" t="s">
        <v>9</v>
      </c>
      <c r="F218" s="120">
        <v>1500</v>
      </c>
      <c r="G218" s="80"/>
      <c r="H218" s="25"/>
      <c r="I218" s="14">
        <f t="shared" ref="I218" si="156">G218*H218+G218</f>
        <v>0</v>
      </c>
      <c r="J218" s="13">
        <f t="shared" ref="J218" si="157">F218*G218</f>
        <v>0</v>
      </c>
      <c r="K218" s="14">
        <f t="shared" ref="K218" si="158">L218-J218</f>
        <v>0</v>
      </c>
      <c r="L218" s="81">
        <f t="shared" ref="L218" si="159">F218*I218</f>
        <v>0</v>
      </c>
      <c r="M218" s="98" t="s">
        <v>167</v>
      </c>
      <c r="N218" s="65" t="s">
        <v>68</v>
      </c>
    </row>
    <row r="219" spans="1:15" s="46" customFormat="1" ht="60" x14ac:dyDescent="0.2">
      <c r="A219" s="11">
        <v>2</v>
      </c>
      <c r="B219" s="49" t="s">
        <v>84</v>
      </c>
      <c r="C219" s="29"/>
      <c r="D219" s="197"/>
      <c r="E219" s="12" t="s">
        <v>9</v>
      </c>
      <c r="F219" s="120">
        <v>4000</v>
      </c>
      <c r="G219" s="80"/>
      <c r="H219" s="25"/>
      <c r="I219" s="14">
        <f t="shared" ref="I219:I223" si="160">G219*H219+G219</f>
        <v>0</v>
      </c>
      <c r="J219" s="13">
        <f t="shared" ref="J219:J223" si="161">F219*G219</f>
        <v>0</v>
      </c>
      <c r="K219" s="14">
        <f t="shared" ref="K219:K223" si="162">L219-J219</f>
        <v>0</v>
      </c>
      <c r="L219" s="81">
        <f t="shared" ref="L219:L223" si="163">F219*I219</f>
        <v>0</v>
      </c>
      <c r="M219" s="98" t="s">
        <v>167</v>
      </c>
      <c r="N219" s="65"/>
    </row>
    <row r="220" spans="1:15" s="46" customFormat="1" ht="60" x14ac:dyDescent="0.2">
      <c r="A220" s="11">
        <v>3</v>
      </c>
      <c r="B220" s="49" t="s">
        <v>85</v>
      </c>
      <c r="C220" s="29"/>
      <c r="D220" s="197"/>
      <c r="E220" s="12" t="s">
        <v>9</v>
      </c>
      <c r="F220" s="120">
        <v>6000</v>
      </c>
      <c r="G220" s="80"/>
      <c r="H220" s="25"/>
      <c r="I220" s="14">
        <f t="shared" si="160"/>
        <v>0</v>
      </c>
      <c r="J220" s="13">
        <f t="shared" si="161"/>
        <v>0</v>
      </c>
      <c r="K220" s="14">
        <f t="shared" si="162"/>
        <v>0</v>
      </c>
      <c r="L220" s="81">
        <f t="shared" si="163"/>
        <v>0</v>
      </c>
      <c r="M220" s="98" t="s">
        <v>167</v>
      </c>
      <c r="N220" s="65"/>
    </row>
    <row r="221" spans="1:15" s="46" customFormat="1" ht="60" x14ac:dyDescent="0.2">
      <c r="A221" s="11">
        <v>4</v>
      </c>
      <c r="B221" s="49" t="s">
        <v>86</v>
      </c>
      <c r="C221" s="29"/>
      <c r="D221" s="197"/>
      <c r="E221" s="12" t="s">
        <v>9</v>
      </c>
      <c r="F221" s="120">
        <v>300</v>
      </c>
      <c r="G221" s="80"/>
      <c r="H221" s="25"/>
      <c r="I221" s="14">
        <f t="shared" si="160"/>
        <v>0</v>
      </c>
      <c r="J221" s="13">
        <f t="shared" si="161"/>
        <v>0</v>
      </c>
      <c r="K221" s="14">
        <f t="shared" si="162"/>
        <v>0</v>
      </c>
      <c r="L221" s="81">
        <f t="shared" si="163"/>
        <v>0</v>
      </c>
      <c r="M221" s="98" t="s">
        <v>167</v>
      </c>
      <c r="N221" s="65"/>
    </row>
    <row r="222" spans="1:15" s="46" customFormat="1" ht="60" x14ac:dyDescent="0.2">
      <c r="A222" s="11">
        <v>5</v>
      </c>
      <c r="B222" s="49" t="s">
        <v>87</v>
      </c>
      <c r="C222" s="29"/>
      <c r="D222" s="197"/>
      <c r="E222" s="12" t="s">
        <v>9</v>
      </c>
      <c r="F222" s="120">
        <v>200</v>
      </c>
      <c r="G222" s="80"/>
      <c r="H222" s="25"/>
      <c r="I222" s="14">
        <f t="shared" si="160"/>
        <v>0</v>
      </c>
      <c r="J222" s="13">
        <f t="shared" si="161"/>
        <v>0</v>
      </c>
      <c r="K222" s="14">
        <f t="shared" si="162"/>
        <v>0</v>
      </c>
      <c r="L222" s="81">
        <f t="shared" si="163"/>
        <v>0</v>
      </c>
      <c r="M222" s="98" t="s">
        <v>167</v>
      </c>
      <c r="N222" s="65"/>
    </row>
    <row r="223" spans="1:15" s="46" customFormat="1" ht="60" x14ac:dyDescent="0.2">
      <c r="A223" s="11">
        <v>6</v>
      </c>
      <c r="B223" s="49" t="s">
        <v>88</v>
      </c>
      <c r="C223" s="29"/>
      <c r="D223" s="197"/>
      <c r="E223" s="12" t="s">
        <v>9</v>
      </c>
      <c r="F223" s="120">
        <v>1200</v>
      </c>
      <c r="G223" s="80"/>
      <c r="H223" s="25"/>
      <c r="I223" s="14">
        <f t="shared" si="160"/>
        <v>0</v>
      </c>
      <c r="J223" s="13">
        <f t="shared" si="161"/>
        <v>0</v>
      </c>
      <c r="K223" s="14">
        <f t="shared" si="162"/>
        <v>0</v>
      </c>
      <c r="L223" s="81">
        <f t="shared" si="163"/>
        <v>0</v>
      </c>
      <c r="M223" s="98" t="s">
        <v>167</v>
      </c>
      <c r="N223" s="65"/>
    </row>
    <row r="224" spans="1:15" s="46" customFormat="1" x14ac:dyDescent="0.2">
      <c r="A224" s="40"/>
      <c r="B224" s="47"/>
      <c r="C224" s="37"/>
      <c r="D224" s="37"/>
      <c r="E224" s="38"/>
      <c r="F224" s="125"/>
      <c r="G224" s="80" t="s">
        <v>13</v>
      </c>
      <c r="H224" s="39"/>
      <c r="I224" s="62"/>
      <c r="J224" s="63">
        <f>SUM(J218:J223)</f>
        <v>0</v>
      </c>
      <c r="K224" s="63">
        <f>SUM(K218:K223)</f>
        <v>0</v>
      </c>
      <c r="L224" s="87">
        <f>SUM(L218:L223)</f>
        <v>0</v>
      </c>
      <c r="M224" s="108"/>
      <c r="N224" s="9"/>
    </row>
    <row r="225" spans="1:14" s="46" customFormat="1" x14ac:dyDescent="0.2">
      <c r="A225" s="40"/>
      <c r="B225" s="47"/>
      <c r="C225" s="37"/>
      <c r="D225" s="37"/>
      <c r="E225" s="38"/>
      <c r="F225" s="125"/>
      <c r="G225" s="69"/>
      <c r="H225" s="136"/>
      <c r="I225" s="137"/>
      <c r="J225" s="61"/>
      <c r="K225" s="61"/>
      <c r="L225" s="95"/>
      <c r="M225" s="108"/>
      <c r="N225" s="9"/>
    </row>
    <row r="226" spans="1:14" s="46" customFormat="1" ht="12" x14ac:dyDescent="0.2">
      <c r="A226" s="5"/>
      <c r="B226" s="307" t="s">
        <v>76</v>
      </c>
      <c r="C226" s="308"/>
      <c r="D226" s="308"/>
      <c r="E226" s="22"/>
      <c r="F226" s="118"/>
      <c r="G226" s="143"/>
      <c r="H226" s="6"/>
      <c r="I226" s="6"/>
      <c r="J226" s="7"/>
      <c r="K226" s="8"/>
      <c r="L226" s="83"/>
      <c r="M226" s="103"/>
      <c r="N226" s="9"/>
    </row>
    <row r="227" spans="1:14" s="46" customFormat="1" ht="36" x14ac:dyDescent="0.2">
      <c r="A227" s="72" t="s">
        <v>0</v>
      </c>
      <c r="B227" s="96" t="s">
        <v>19</v>
      </c>
      <c r="C227" s="99" t="s">
        <v>1</v>
      </c>
      <c r="D227" s="99" t="s">
        <v>114</v>
      </c>
      <c r="E227" s="72" t="s">
        <v>2</v>
      </c>
      <c r="F227" s="119" t="s">
        <v>3</v>
      </c>
      <c r="G227" s="79" t="s">
        <v>21</v>
      </c>
      <c r="H227" s="100" t="s">
        <v>4</v>
      </c>
      <c r="I227" s="79" t="s">
        <v>20</v>
      </c>
      <c r="J227" s="101" t="s">
        <v>5</v>
      </c>
      <c r="K227" s="79" t="s">
        <v>6</v>
      </c>
      <c r="L227" s="94" t="s">
        <v>7</v>
      </c>
      <c r="M227" s="104" t="s">
        <v>16</v>
      </c>
      <c r="N227" s="97" t="s">
        <v>8</v>
      </c>
    </row>
    <row r="228" spans="1:14" s="46" customFormat="1" ht="33.75" customHeight="1" x14ac:dyDescent="0.2">
      <c r="A228" s="218">
        <v>1</v>
      </c>
      <c r="B228" s="249" t="s">
        <v>92</v>
      </c>
      <c r="C228" s="249"/>
      <c r="D228" s="249"/>
      <c r="E228" s="218" t="s">
        <v>9</v>
      </c>
      <c r="F228" s="120">
        <v>250</v>
      </c>
      <c r="G228" s="80"/>
      <c r="H228" s="25"/>
      <c r="I228" s="14">
        <f t="shared" ref="I228" si="164">G228*H228+G228</f>
        <v>0</v>
      </c>
      <c r="J228" s="13">
        <f t="shared" ref="J228" si="165">F228*G228</f>
        <v>0</v>
      </c>
      <c r="K228" s="14">
        <f t="shared" ref="K228" si="166">L228-J228</f>
        <v>0</v>
      </c>
      <c r="L228" s="81">
        <f t="shared" ref="L228" si="167">F228*I228</f>
        <v>0</v>
      </c>
      <c r="M228" s="98" t="s">
        <v>168</v>
      </c>
      <c r="N228" s="65" t="s">
        <v>43</v>
      </c>
    </row>
    <row r="229" spans="1:14" s="46" customFormat="1" x14ac:dyDescent="0.2">
      <c r="A229" s="5"/>
      <c r="B229" s="77"/>
      <c r="C229" s="43"/>
      <c r="D229" s="43"/>
      <c r="E229" s="38"/>
      <c r="F229" s="118"/>
      <c r="G229" s="225" t="s">
        <v>10</v>
      </c>
      <c r="H229" s="18"/>
      <c r="I229" s="18"/>
      <c r="J229" s="15">
        <f>SUM(J228)</f>
        <v>0</v>
      </c>
      <c r="K229" s="16">
        <f>SUM(K228)</f>
        <v>0</v>
      </c>
      <c r="L229" s="84">
        <f>SUM(L228)</f>
        <v>0</v>
      </c>
      <c r="M229" s="105"/>
      <c r="N229" s="9"/>
    </row>
    <row r="230" spans="1:14" s="46" customFormat="1" x14ac:dyDescent="0.2">
      <c r="A230" s="5"/>
      <c r="B230" s="77"/>
      <c r="C230" s="43"/>
      <c r="D230" s="43"/>
      <c r="E230" s="38"/>
      <c r="F230" s="118"/>
      <c r="H230" s="18"/>
      <c r="I230" s="18"/>
      <c r="J230" s="70"/>
      <c r="K230" s="71"/>
      <c r="L230" s="90"/>
      <c r="M230" s="105"/>
      <c r="N230" s="9"/>
    </row>
    <row r="231" spans="1:14" s="46" customFormat="1" x14ac:dyDescent="0.2">
      <c r="A231" s="28"/>
      <c r="B231" s="76" t="s">
        <v>77</v>
      </c>
      <c r="C231" s="140"/>
      <c r="D231" s="140"/>
      <c r="E231" s="115"/>
      <c r="F231" s="123"/>
      <c r="G231" s="141"/>
      <c r="H231" s="34"/>
      <c r="I231" s="35"/>
      <c r="J231" s="35"/>
      <c r="K231" s="35"/>
      <c r="L231" s="89"/>
      <c r="M231" s="109"/>
      <c r="N231" s="3"/>
    </row>
    <row r="232" spans="1:14" s="46" customFormat="1" ht="36" x14ac:dyDescent="0.2">
      <c r="A232" s="72" t="s">
        <v>0</v>
      </c>
      <c r="B232" s="96" t="s">
        <v>19</v>
      </c>
      <c r="C232" s="99" t="s">
        <v>1</v>
      </c>
      <c r="D232" s="99" t="s">
        <v>114</v>
      </c>
      <c r="E232" s="72" t="s">
        <v>2</v>
      </c>
      <c r="F232" s="119" t="s">
        <v>3</v>
      </c>
      <c r="G232" s="79" t="s">
        <v>21</v>
      </c>
      <c r="H232" s="100" t="s">
        <v>4</v>
      </c>
      <c r="I232" s="79" t="s">
        <v>20</v>
      </c>
      <c r="J232" s="101" t="s">
        <v>5</v>
      </c>
      <c r="K232" s="79" t="s">
        <v>6</v>
      </c>
      <c r="L232" s="94" t="s">
        <v>7</v>
      </c>
      <c r="M232" s="104" t="s">
        <v>16</v>
      </c>
      <c r="N232" s="97" t="s">
        <v>8</v>
      </c>
    </row>
    <row r="233" spans="1:14" s="46" customFormat="1" ht="66" customHeight="1" x14ac:dyDescent="0.2">
      <c r="A233" s="11">
        <v>1</v>
      </c>
      <c r="B233" s="49" t="s">
        <v>98</v>
      </c>
      <c r="C233" s="29"/>
      <c r="D233" s="197"/>
      <c r="E233" s="12" t="s">
        <v>9</v>
      </c>
      <c r="F233" s="120">
        <v>250</v>
      </c>
      <c r="G233" s="80"/>
      <c r="H233" s="25"/>
      <c r="I233" s="14">
        <f t="shared" ref="I233:I234" si="168">G233*H233+G233</f>
        <v>0</v>
      </c>
      <c r="J233" s="13">
        <f t="shared" ref="J233:J234" si="169">F233*G233</f>
        <v>0</v>
      </c>
      <c r="K233" s="14">
        <f t="shared" ref="K233:K234" si="170">L233-J233</f>
        <v>0</v>
      </c>
      <c r="L233" s="81">
        <f t="shared" ref="L233:L234" si="171">F233*I233</f>
        <v>0</v>
      </c>
      <c r="M233" s="98" t="s">
        <v>171</v>
      </c>
      <c r="N233" s="65" t="s">
        <v>130</v>
      </c>
    </row>
    <row r="234" spans="1:14" s="46" customFormat="1" ht="90.75" customHeight="1" x14ac:dyDescent="0.2">
      <c r="A234" s="11">
        <v>2</v>
      </c>
      <c r="B234" s="49" t="s">
        <v>99</v>
      </c>
      <c r="C234" s="29"/>
      <c r="D234" s="197"/>
      <c r="E234" s="12" t="s">
        <v>9</v>
      </c>
      <c r="F234" s="120">
        <v>100</v>
      </c>
      <c r="G234" s="80"/>
      <c r="H234" s="25"/>
      <c r="I234" s="14">
        <f t="shared" si="168"/>
        <v>0</v>
      </c>
      <c r="J234" s="13">
        <f t="shared" si="169"/>
        <v>0</v>
      </c>
      <c r="K234" s="14">
        <f t="shared" si="170"/>
        <v>0</v>
      </c>
      <c r="L234" s="81">
        <f t="shared" si="171"/>
        <v>0</v>
      </c>
      <c r="M234" s="98" t="s">
        <v>172</v>
      </c>
      <c r="N234" s="65" t="s">
        <v>130</v>
      </c>
    </row>
    <row r="235" spans="1:14" s="46" customFormat="1" x14ac:dyDescent="0.2">
      <c r="A235" s="40"/>
      <c r="B235" s="47"/>
      <c r="C235" s="37"/>
      <c r="D235" s="37"/>
      <c r="E235" s="38"/>
      <c r="F235" s="125"/>
      <c r="G235" s="80" t="s">
        <v>13</v>
      </c>
      <c r="H235" s="39"/>
      <c r="I235" s="62"/>
      <c r="J235" s="63">
        <f>SUM(J233:J234)</f>
        <v>0</v>
      </c>
      <c r="K235" s="63">
        <f>SUM(K233:K234)</f>
        <v>0</v>
      </c>
      <c r="L235" s="87">
        <f>SUM(L233:L234)</f>
        <v>0</v>
      </c>
      <c r="M235" s="108"/>
      <c r="N235" s="9"/>
    </row>
    <row r="236" spans="1:14" s="46" customFormat="1" x14ac:dyDescent="0.2">
      <c r="A236" s="179"/>
      <c r="B236" s="173"/>
      <c r="C236" s="174"/>
      <c r="D236" s="174"/>
      <c r="E236" s="175"/>
      <c r="F236" s="176"/>
      <c r="G236" s="192"/>
      <c r="H236" s="193"/>
      <c r="I236" s="194"/>
      <c r="J236" s="195"/>
      <c r="K236" s="195"/>
      <c r="L236" s="196"/>
      <c r="M236" s="177"/>
      <c r="N236" s="178"/>
    </row>
    <row r="237" spans="1:14" s="46" customFormat="1" ht="12" x14ac:dyDescent="0.2">
      <c r="A237" s="5"/>
      <c r="B237" s="76" t="s">
        <v>78</v>
      </c>
      <c r="C237" s="142"/>
      <c r="D237" s="142"/>
      <c r="E237" s="38"/>
      <c r="F237" s="121"/>
      <c r="G237" s="143"/>
      <c r="H237" s="6"/>
      <c r="I237" s="6"/>
      <c r="J237" s="7"/>
      <c r="K237" s="8"/>
      <c r="L237" s="83"/>
      <c r="M237" s="103"/>
      <c r="N237" s="9"/>
    </row>
    <row r="238" spans="1:14" s="46" customFormat="1" ht="36" x14ac:dyDescent="0.2">
      <c r="A238" s="72" t="s">
        <v>0</v>
      </c>
      <c r="B238" s="96" t="s">
        <v>19</v>
      </c>
      <c r="C238" s="99" t="s">
        <v>1</v>
      </c>
      <c r="D238" s="99" t="s">
        <v>114</v>
      </c>
      <c r="E238" s="72" t="s">
        <v>2</v>
      </c>
      <c r="F238" s="119" t="s">
        <v>3</v>
      </c>
      <c r="G238" s="79" t="s">
        <v>21</v>
      </c>
      <c r="H238" s="100" t="s">
        <v>4</v>
      </c>
      <c r="I238" s="79" t="s">
        <v>20</v>
      </c>
      <c r="J238" s="101" t="s">
        <v>5</v>
      </c>
      <c r="K238" s="79" t="s">
        <v>6</v>
      </c>
      <c r="L238" s="94" t="s">
        <v>7</v>
      </c>
      <c r="M238" s="104" t="s">
        <v>16</v>
      </c>
      <c r="N238" s="97" t="s">
        <v>8</v>
      </c>
    </row>
    <row r="239" spans="1:14" s="46" customFormat="1" ht="117.75" customHeight="1" x14ac:dyDescent="0.2">
      <c r="A239" s="216">
        <v>1</v>
      </c>
      <c r="B239" s="224" t="s">
        <v>115</v>
      </c>
      <c r="C239" s="229"/>
      <c r="D239" s="229"/>
      <c r="E239" s="218" t="s">
        <v>9</v>
      </c>
      <c r="F239" s="219">
        <v>500</v>
      </c>
      <c r="G239" s="230"/>
      <c r="H239" s="221"/>
      <c r="I239" s="14">
        <f t="shared" ref="I239" si="172">G239*H239+G239</f>
        <v>0</v>
      </c>
      <c r="J239" s="13">
        <f t="shared" ref="J239" si="173">F239*G239</f>
        <v>0</v>
      </c>
      <c r="K239" s="14">
        <f t="shared" ref="K239" si="174">L239-J239</f>
        <v>0</v>
      </c>
      <c r="L239" s="81">
        <f t="shared" ref="L239" si="175">F239*I239</f>
        <v>0</v>
      </c>
      <c r="M239" s="249" t="s">
        <v>174</v>
      </c>
      <c r="N239" s="29" t="s">
        <v>17</v>
      </c>
    </row>
    <row r="240" spans="1:14" s="46" customFormat="1" x14ac:dyDescent="0.2">
      <c r="A240" s="23"/>
      <c r="B240" s="23"/>
      <c r="C240" s="23"/>
      <c r="D240" s="23"/>
      <c r="E240" s="112"/>
      <c r="F240" s="122"/>
      <c r="G240" s="225" t="s">
        <v>10</v>
      </c>
      <c r="H240" s="24"/>
      <c r="I240" s="24"/>
      <c r="J240" s="226">
        <f>SUM(J239:J239)</f>
        <v>0</v>
      </c>
      <c r="K240" s="227">
        <f>SUM(K239:K239)</f>
        <v>0</v>
      </c>
      <c r="L240" s="84">
        <f>SUM(L239:L239)</f>
        <v>0</v>
      </c>
      <c r="M240" s="105"/>
      <c r="N240" s="144"/>
    </row>
    <row r="241" spans="1:14" s="46" customFormat="1" x14ac:dyDescent="0.2">
      <c r="A241" s="23"/>
      <c r="B241" s="23"/>
      <c r="C241" s="23"/>
      <c r="D241" s="23"/>
      <c r="E241" s="112"/>
      <c r="F241" s="122"/>
      <c r="G241" s="145"/>
      <c r="H241" s="24"/>
      <c r="I241" s="24"/>
      <c r="J241" s="59"/>
      <c r="K241" s="54"/>
      <c r="L241" s="90"/>
      <c r="M241" s="105"/>
      <c r="N241" s="144"/>
    </row>
    <row r="242" spans="1:14" s="46" customFormat="1" ht="12" x14ac:dyDescent="0.2">
      <c r="A242" s="5"/>
      <c r="B242" s="76" t="s">
        <v>91</v>
      </c>
      <c r="C242" s="142"/>
      <c r="D242" s="142"/>
      <c r="E242" s="22"/>
      <c r="F242" s="231"/>
      <c r="G242" s="143"/>
      <c r="H242" s="6"/>
      <c r="I242" s="6"/>
      <c r="J242" s="7"/>
      <c r="K242" s="8"/>
      <c r="L242" s="83"/>
      <c r="M242" s="103"/>
      <c r="N242" s="232"/>
    </row>
    <row r="243" spans="1:14" s="46" customFormat="1" ht="36" x14ac:dyDescent="0.2">
      <c r="A243" s="72" t="s">
        <v>0</v>
      </c>
      <c r="B243" s="96" t="s">
        <v>19</v>
      </c>
      <c r="C243" s="99" t="s">
        <v>1</v>
      </c>
      <c r="D243" s="99" t="s">
        <v>114</v>
      </c>
      <c r="E243" s="72" t="s">
        <v>2</v>
      </c>
      <c r="F243" s="119" t="s">
        <v>3</v>
      </c>
      <c r="G243" s="79" t="s">
        <v>21</v>
      </c>
      <c r="H243" s="100" t="s">
        <v>4</v>
      </c>
      <c r="I243" s="79" t="s">
        <v>20</v>
      </c>
      <c r="J243" s="101" t="s">
        <v>5</v>
      </c>
      <c r="K243" s="79" t="s">
        <v>6</v>
      </c>
      <c r="L243" s="94" t="s">
        <v>7</v>
      </c>
      <c r="M243" s="104" t="s">
        <v>16</v>
      </c>
      <c r="N243" s="97" t="s">
        <v>8</v>
      </c>
    </row>
    <row r="244" spans="1:14" s="46" customFormat="1" ht="84" x14ac:dyDescent="0.2">
      <c r="A244" s="233">
        <v>1</v>
      </c>
      <c r="B244" s="234" t="s">
        <v>230</v>
      </c>
      <c r="C244" s="229"/>
      <c r="D244" s="229"/>
      <c r="E244" s="235" t="s">
        <v>11</v>
      </c>
      <c r="F244" s="120">
        <v>300</v>
      </c>
      <c r="G244" s="230"/>
      <c r="H244" s="221"/>
      <c r="I244" s="14">
        <f t="shared" ref="I244:I249" si="176">G244*H244+G244</f>
        <v>0</v>
      </c>
      <c r="J244" s="13">
        <f t="shared" ref="J244:J249" si="177">F244*G244</f>
        <v>0</v>
      </c>
      <c r="K244" s="14">
        <f t="shared" ref="K244:K249" si="178">L244-J244</f>
        <v>0</v>
      </c>
      <c r="L244" s="81">
        <f t="shared" ref="L244:L249" si="179">F244*I244</f>
        <v>0</v>
      </c>
      <c r="M244" s="98" t="s">
        <v>191</v>
      </c>
      <c r="N244" s="235" t="s">
        <v>17</v>
      </c>
    </row>
    <row r="245" spans="1:14" s="46" customFormat="1" ht="84" x14ac:dyDescent="0.2">
      <c r="A245" s="233">
        <v>2</v>
      </c>
      <c r="B245" s="234" t="s">
        <v>116</v>
      </c>
      <c r="C245" s="229"/>
      <c r="D245" s="229"/>
      <c r="E245" s="235" t="s">
        <v>11</v>
      </c>
      <c r="F245" s="120">
        <v>300</v>
      </c>
      <c r="G245" s="230"/>
      <c r="H245" s="221"/>
      <c r="I245" s="14">
        <f t="shared" si="176"/>
        <v>0</v>
      </c>
      <c r="J245" s="13">
        <f t="shared" si="177"/>
        <v>0</v>
      </c>
      <c r="K245" s="14">
        <f t="shared" si="178"/>
        <v>0</v>
      </c>
      <c r="L245" s="81">
        <f t="shared" si="179"/>
        <v>0</v>
      </c>
      <c r="M245" s="98" t="s">
        <v>175</v>
      </c>
      <c r="N245" s="235" t="s">
        <v>17</v>
      </c>
    </row>
    <row r="246" spans="1:14" s="46" customFormat="1" ht="84" x14ac:dyDescent="0.2">
      <c r="A246" s="233">
        <v>3</v>
      </c>
      <c r="B246" s="234" t="s">
        <v>117</v>
      </c>
      <c r="C246" s="229"/>
      <c r="D246" s="229"/>
      <c r="E246" s="235" t="s">
        <v>11</v>
      </c>
      <c r="F246" s="120">
        <v>1000</v>
      </c>
      <c r="G246" s="230"/>
      <c r="H246" s="221"/>
      <c r="I246" s="14">
        <f t="shared" si="176"/>
        <v>0</v>
      </c>
      <c r="J246" s="13">
        <f t="shared" si="177"/>
        <v>0</v>
      </c>
      <c r="K246" s="14">
        <f t="shared" si="178"/>
        <v>0</v>
      </c>
      <c r="L246" s="81">
        <f t="shared" si="179"/>
        <v>0</v>
      </c>
      <c r="M246" s="98" t="s">
        <v>175</v>
      </c>
      <c r="N246" s="235" t="s">
        <v>17</v>
      </c>
    </row>
    <row r="247" spans="1:14" s="46" customFormat="1" ht="84" x14ac:dyDescent="0.2">
      <c r="A247" s="233">
        <v>4</v>
      </c>
      <c r="B247" s="234" t="s">
        <v>118</v>
      </c>
      <c r="C247" s="229"/>
      <c r="D247" s="229"/>
      <c r="E247" s="235" t="s">
        <v>11</v>
      </c>
      <c r="F247" s="120">
        <v>2000</v>
      </c>
      <c r="G247" s="230"/>
      <c r="H247" s="221"/>
      <c r="I247" s="14">
        <f t="shared" si="176"/>
        <v>0</v>
      </c>
      <c r="J247" s="13">
        <f t="shared" si="177"/>
        <v>0</v>
      </c>
      <c r="K247" s="14">
        <f t="shared" si="178"/>
        <v>0</v>
      </c>
      <c r="L247" s="81">
        <f t="shared" si="179"/>
        <v>0</v>
      </c>
      <c r="M247" s="98" t="s">
        <v>175</v>
      </c>
      <c r="N247" s="235" t="s">
        <v>17</v>
      </c>
    </row>
    <row r="248" spans="1:14" s="46" customFormat="1" ht="72" x14ac:dyDescent="0.2">
      <c r="A248" s="233">
        <v>5</v>
      </c>
      <c r="B248" s="234" t="s">
        <v>119</v>
      </c>
      <c r="C248" s="229"/>
      <c r="D248" s="229"/>
      <c r="E248" s="235" t="s">
        <v>11</v>
      </c>
      <c r="F248" s="120">
        <v>400</v>
      </c>
      <c r="G248" s="230"/>
      <c r="H248" s="221"/>
      <c r="I248" s="14">
        <f t="shared" si="176"/>
        <v>0</v>
      </c>
      <c r="J248" s="13">
        <f t="shared" si="177"/>
        <v>0</v>
      </c>
      <c r="K248" s="14">
        <f t="shared" si="178"/>
        <v>0</v>
      </c>
      <c r="L248" s="81">
        <f t="shared" si="179"/>
        <v>0</v>
      </c>
      <c r="M248" s="98" t="s">
        <v>175</v>
      </c>
      <c r="N248" s="235" t="s">
        <v>17</v>
      </c>
    </row>
    <row r="249" spans="1:14" s="46" customFormat="1" ht="96" x14ac:dyDescent="0.2">
      <c r="A249" s="233">
        <v>6</v>
      </c>
      <c r="B249" s="234" t="s">
        <v>120</v>
      </c>
      <c r="C249" s="229"/>
      <c r="D249" s="229"/>
      <c r="E249" s="235" t="s">
        <v>11</v>
      </c>
      <c r="F249" s="120">
        <v>500</v>
      </c>
      <c r="G249" s="230"/>
      <c r="H249" s="221"/>
      <c r="I249" s="14">
        <f t="shared" si="176"/>
        <v>0</v>
      </c>
      <c r="J249" s="13">
        <f t="shared" si="177"/>
        <v>0</v>
      </c>
      <c r="K249" s="14">
        <f t="shared" si="178"/>
        <v>0</v>
      </c>
      <c r="L249" s="81">
        <f t="shared" si="179"/>
        <v>0</v>
      </c>
      <c r="M249" s="98" t="s">
        <v>175</v>
      </c>
      <c r="N249" s="235" t="s">
        <v>17</v>
      </c>
    </row>
    <row r="250" spans="1:14" s="46" customFormat="1" x14ac:dyDescent="0.2">
      <c r="A250" s="1"/>
      <c r="B250" s="26"/>
      <c r="C250" s="1"/>
      <c r="D250" s="1"/>
      <c r="E250" s="112"/>
      <c r="F250" s="122"/>
      <c r="G250" s="237" t="s">
        <v>10</v>
      </c>
      <c r="H250" s="24"/>
      <c r="I250" s="24"/>
      <c r="J250" s="238">
        <f>SUM(J244:J249)</f>
        <v>0</v>
      </c>
      <c r="K250" s="239">
        <f>SUM(K244:K249)</f>
        <v>0</v>
      </c>
      <c r="L250" s="240">
        <f>SUM(L244:L249)</f>
        <v>0</v>
      </c>
      <c r="M250" s="105"/>
      <c r="N250" s="21"/>
    </row>
    <row r="251" spans="1:14" s="46" customFormat="1" x14ac:dyDescent="0.2">
      <c r="A251" s="1"/>
      <c r="B251" s="26"/>
      <c r="C251" s="1"/>
      <c r="D251" s="1"/>
      <c r="E251" s="114"/>
      <c r="F251" s="117"/>
      <c r="G251" s="52"/>
      <c r="H251" s="18"/>
      <c r="I251" s="18"/>
      <c r="J251" s="19"/>
      <c r="K251" s="20"/>
      <c r="L251" s="86"/>
      <c r="M251" s="107"/>
      <c r="N251" s="21"/>
    </row>
    <row r="252" spans="1:14" s="46" customFormat="1" ht="12" x14ac:dyDescent="0.2">
      <c r="A252" s="5"/>
      <c r="B252" s="76" t="s">
        <v>186</v>
      </c>
      <c r="C252" s="241"/>
      <c r="D252" s="241"/>
      <c r="E252" s="22"/>
      <c r="F252" s="231"/>
      <c r="G252" s="143"/>
      <c r="H252" s="6"/>
      <c r="I252" s="6"/>
      <c r="J252" s="7"/>
      <c r="K252" s="8"/>
      <c r="L252" s="83"/>
      <c r="M252" s="103"/>
      <c r="N252" s="232"/>
    </row>
    <row r="253" spans="1:14" s="46" customFormat="1" ht="36" x14ac:dyDescent="0.2">
      <c r="A253" s="72" t="s">
        <v>0</v>
      </c>
      <c r="B253" s="96" t="s">
        <v>19</v>
      </c>
      <c r="C253" s="99" t="s">
        <v>1</v>
      </c>
      <c r="D253" s="99" t="s">
        <v>114</v>
      </c>
      <c r="E253" s="72" t="s">
        <v>2</v>
      </c>
      <c r="F253" s="119" t="s">
        <v>3</v>
      </c>
      <c r="G253" s="79" t="s">
        <v>21</v>
      </c>
      <c r="H253" s="100" t="s">
        <v>4</v>
      </c>
      <c r="I253" s="79" t="s">
        <v>20</v>
      </c>
      <c r="J253" s="101" t="s">
        <v>5</v>
      </c>
      <c r="K253" s="79" t="s">
        <v>6</v>
      </c>
      <c r="L253" s="94" t="s">
        <v>7</v>
      </c>
      <c r="M253" s="104" t="s">
        <v>16</v>
      </c>
      <c r="N253" s="97" t="s">
        <v>8</v>
      </c>
    </row>
    <row r="254" spans="1:14" s="46" customFormat="1" ht="108" x14ac:dyDescent="0.2">
      <c r="A254" s="366">
        <v>1</v>
      </c>
      <c r="B254" s="234" t="s">
        <v>121</v>
      </c>
      <c r="C254" s="229"/>
      <c r="D254" s="229"/>
      <c r="E254" s="218" t="s">
        <v>9</v>
      </c>
      <c r="F254" s="243">
        <v>500</v>
      </c>
      <c r="G254" s="244"/>
      <c r="H254" s="245"/>
      <c r="I254" s="14">
        <f t="shared" ref="I254" si="180">G254*H254+G254</f>
        <v>0</v>
      </c>
      <c r="J254" s="13">
        <f t="shared" ref="J254" si="181">F254*G254</f>
        <v>0</v>
      </c>
      <c r="K254" s="14">
        <f t="shared" ref="K254" si="182">L254-J254</f>
        <v>0</v>
      </c>
      <c r="L254" s="81">
        <f t="shared" ref="L254" si="183">F254*I254</f>
        <v>0</v>
      </c>
      <c r="M254" s="246" t="s">
        <v>176</v>
      </c>
      <c r="N254" s="65" t="s">
        <v>17</v>
      </c>
    </row>
    <row r="255" spans="1:14" s="46" customFormat="1" x14ac:dyDescent="0.2">
      <c r="A255" s="1"/>
      <c r="B255" s="26"/>
      <c r="C255" s="1"/>
      <c r="D255" s="1"/>
      <c r="E255" s="114"/>
      <c r="F255" s="117"/>
      <c r="G255" s="225" t="s">
        <v>10</v>
      </c>
      <c r="H255" s="24"/>
      <c r="I255" s="24"/>
      <c r="J255" s="15">
        <f>SUM(J254:J254)</f>
        <v>0</v>
      </c>
      <c r="K255" s="16">
        <f>SUM(K254:K254)</f>
        <v>0</v>
      </c>
      <c r="L255" s="84">
        <f>SUM(L254:L254)</f>
        <v>0</v>
      </c>
      <c r="M255" s="105"/>
      <c r="N255" s="21"/>
    </row>
    <row r="256" spans="1:14" s="46" customFormat="1" x14ac:dyDescent="0.2">
      <c r="A256" s="1"/>
      <c r="B256" s="26"/>
      <c r="C256" s="1"/>
      <c r="D256" s="1"/>
      <c r="E256" s="114"/>
      <c r="F256" s="117"/>
      <c r="G256" s="145"/>
      <c r="H256" s="24"/>
      <c r="I256" s="24"/>
      <c r="J256" s="70"/>
      <c r="K256" s="71"/>
      <c r="L256" s="90"/>
      <c r="M256" s="105"/>
      <c r="N256" s="21"/>
    </row>
    <row r="257" spans="1:14" s="46" customFormat="1" x14ac:dyDescent="0.2">
      <c r="A257" s="1"/>
      <c r="B257" s="76" t="s">
        <v>187</v>
      </c>
      <c r="C257" s="261"/>
      <c r="D257" s="261"/>
      <c r="E257" s="114"/>
      <c r="F257" s="117"/>
      <c r="G257" s="262"/>
      <c r="H257" s="1"/>
      <c r="I257" s="2"/>
      <c r="J257" s="2"/>
      <c r="K257" s="2"/>
      <c r="L257" s="82"/>
      <c r="M257" s="102"/>
      <c r="N257" s="3"/>
    </row>
    <row r="258" spans="1:14" s="46" customFormat="1" ht="36" x14ac:dyDescent="0.2">
      <c r="A258" s="72" t="s">
        <v>0</v>
      </c>
      <c r="B258" s="96" t="s">
        <v>19</v>
      </c>
      <c r="C258" s="99" t="s">
        <v>1</v>
      </c>
      <c r="D258" s="99" t="s">
        <v>114</v>
      </c>
      <c r="E258" s="72" t="s">
        <v>2</v>
      </c>
      <c r="F258" s="119" t="s">
        <v>3</v>
      </c>
      <c r="G258" s="79" t="s">
        <v>21</v>
      </c>
      <c r="H258" s="100" t="s">
        <v>4</v>
      </c>
      <c r="I258" s="79" t="s">
        <v>20</v>
      </c>
      <c r="J258" s="101" t="s">
        <v>5</v>
      </c>
      <c r="K258" s="79" t="s">
        <v>6</v>
      </c>
      <c r="L258" s="94" t="s">
        <v>7</v>
      </c>
      <c r="M258" s="104" t="s">
        <v>16</v>
      </c>
      <c r="N258" s="97" t="s">
        <v>8</v>
      </c>
    </row>
    <row r="259" spans="1:14" s="46" customFormat="1" ht="93.75" customHeight="1" x14ac:dyDescent="0.2">
      <c r="A259" s="263">
        <v>1</v>
      </c>
      <c r="B259" s="264" t="s">
        <v>122</v>
      </c>
      <c r="C259" s="49" t="s">
        <v>129</v>
      </c>
      <c r="D259" s="49"/>
      <c r="E259" s="265" t="s">
        <v>9</v>
      </c>
      <c r="F259" s="266">
        <v>2000</v>
      </c>
      <c r="G259" s="223"/>
      <c r="H259" s="221"/>
      <c r="I259" s="14">
        <f t="shared" ref="I259:I264" si="184">G259*H259+G259</f>
        <v>0</v>
      </c>
      <c r="J259" s="13">
        <f t="shared" ref="J259:J264" si="185">F259*G259</f>
        <v>0</v>
      </c>
      <c r="K259" s="14">
        <f t="shared" ref="K259:K264" si="186">L259-J259</f>
        <v>0</v>
      </c>
      <c r="L259" s="81">
        <f t="shared" ref="L259:L264" si="187">F259*I259</f>
        <v>0</v>
      </c>
      <c r="M259" s="379" t="s">
        <v>228</v>
      </c>
      <c r="N259" s="235" t="s">
        <v>17</v>
      </c>
    </row>
    <row r="260" spans="1:14" s="46" customFormat="1" ht="96" x14ac:dyDescent="0.2">
      <c r="A260" s="263">
        <v>2</v>
      </c>
      <c r="B260" s="264" t="s">
        <v>123</v>
      </c>
      <c r="C260" s="49"/>
      <c r="D260" s="49"/>
      <c r="E260" s="265" t="s">
        <v>9</v>
      </c>
      <c r="F260" s="266">
        <v>4000</v>
      </c>
      <c r="G260" s="223"/>
      <c r="H260" s="221"/>
      <c r="I260" s="14">
        <f t="shared" si="184"/>
        <v>0</v>
      </c>
      <c r="J260" s="13">
        <f t="shared" si="185"/>
        <v>0</v>
      </c>
      <c r="K260" s="14">
        <f t="shared" si="186"/>
        <v>0</v>
      </c>
      <c r="L260" s="81">
        <f t="shared" si="187"/>
        <v>0</v>
      </c>
      <c r="M260" s="246" t="s">
        <v>149</v>
      </c>
      <c r="N260" s="235" t="s">
        <v>17</v>
      </c>
    </row>
    <row r="261" spans="1:14" s="46" customFormat="1" ht="192" x14ac:dyDescent="0.2">
      <c r="A261" s="263">
        <v>3</v>
      </c>
      <c r="B261" s="264" t="s">
        <v>221</v>
      </c>
      <c r="C261" s="49"/>
      <c r="D261" s="49"/>
      <c r="E261" s="66" t="s">
        <v>124</v>
      </c>
      <c r="F261" s="266">
        <v>80</v>
      </c>
      <c r="G261" s="223"/>
      <c r="H261" s="221"/>
      <c r="I261" s="14">
        <f t="shared" si="184"/>
        <v>0</v>
      </c>
      <c r="J261" s="13">
        <f t="shared" si="185"/>
        <v>0</v>
      </c>
      <c r="K261" s="14">
        <f t="shared" si="186"/>
        <v>0</v>
      </c>
      <c r="L261" s="81">
        <f t="shared" si="187"/>
        <v>0</v>
      </c>
      <c r="M261" s="246" t="s">
        <v>177</v>
      </c>
      <c r="N261" s="235" t="s">
        <v>17</v>
      </c>
    </row>
    <row r="262" spans="1:14" s="46" customFormat="1" ht="255" customHeight="1" x14ac:dyDescent="0.2">
      <c r="A262" s="263">
        <v>4</v>
      </c>
      <c r="B262" s="264" t="s">
        <v>195</v>
      </c>
      <c r="C262" s="49"/>
      <c r="D262" s="49"/>
      <c r="E262" s="66" t="s">
        <v>193</v>
      </c>
      <c r="F262" s="266">
        <v>800</v>
      </c>
      <c r="G262" s="223"/>
      <c r="H262" s="221"/>
      <c r="I262" s="14">
        <f t="shared" si="184"/>
        <v>0</v>
      </c>
      <c r="J262" s="13">
        <f t="shared" si="185"/>
        <v>0</v>
      </c>
      <c r="K262" s="14">
        <f t="shared" si="186"/>
        <v>0</v>
      </c>
      <c r="L262" s="81">
        <f t="shared" si="187"/>
        <v>0</v>
      </c>
      <c r="M262" s="246" t="s">
        <v>149</v>
      </c>
      <c r="N262" s="235" t="s">
        <v>17</v>
      </c>
    </row>
    <row r="263" spans="1:14" s="46" customFormat="1" ht="93" customHeight="1" x14ac:dyDescent="0.2">
      <c r="A263" s="263"/>
      <c r="B263" s="264" t="s">
        <v>222</v>
      </c>
      <c r="C263" s="49"/>
      <c r="D263" s="49"/>
      <c r="E263" s="66" t="s">
        <v>11</v>
      </c>
      <c r="F263" s="266">
        <v>1000</v>
      </c>
      <c r="G263" s="223"/>
      <c r="H263" s="221"/>
      <c r="I263" s="14">
        <f t="shared" si="184"/>
        <v>0</v>
      </c>
      <c r="J263" s="13">
        <f t="shared" si="185"/>
        <v>0</v>
      </c>
      <c r="K263" s="14">
        <f t="shared" si="186"/>
        <v>0</v>
      </c>
      <c r="L263" s="81">
        <f t="shared" si="187"/>
        <v>0</v>
      </c>
      <c r="M263" s="246"/>
      <c r="N263" s="235"/>
    </row>
    <row r="264" spans="1:14" s="46" customFormat="1" ht="60" x14ac:dyDescent="0.2">
      <c r="A264" s="263">
        <v>5</v>
      </c>
      <c r="B264" s="264" t="s">
        <v>223</v>
      </c>
      <c r="C264" s="49"/>
      <c r="D264" s="49"/>
      <c r="E264" s="265" t="s">
        <v>9</v>
      </c>
      <c r="F264" s="266">
        <v>500</v>
      </c>
      <c r="G264" s="223"/>
      <c r="H264" s="221"/>
      <c r="I264" s="14">
        <f t="shared" si="184"/>
        <v>0</v>
      </c>
      <c r="J264" s="13">
        <f t="shared" si="185"/>
        <v>0</v>
      </c>
      <c r="K264" s="14">
        <f t="shared" si="186"/>
        <v>0</v>
      </c>
      <c r="L264" s="81">
        <f t="shared" si="187"/>
        <v>0</v>
      </c>
      <c r="M264" s="246" t="s">
        <v>149</v>
      </c>
      <c r="N264" s="235" t="s">
        <v>17</v>
      </c>
    </row>
    <row r="265" spans="1:14" s="46" customFormat="1" x14ac:dyDescent="0.2">
      <c r="A265" s="32"/>
      <c r="B265" s="270"/>
      <c r="C265" s="32"/>
      <c r="D265" s="32"/>
      <c r="E265" s="271"/>
      <c r="F265" s="272"/>
      <c r="G265" s="255" t="s">
        <v>10</v>
      </c>
      <c r="H265" s="273"/>
      <c r="I265" s="36"/>
      <c r="J265" s="274">
        <f>SUM(J259:J264)</f>
        <v>0</v>
      </c>
      <c r="K265" s="274">
        <f>SUM(K259:K264)</f>
        <v>0</v>
      </c>
      <c r="L265" s="87">
        <f>SUM(L259:L264)</f>
        <v>0</v>
      </c>
      <c r="M265" s="108"/>
      <c r="N265" s="21"/>
    </row>
    <row r="266" spans="1:14" s="46" customFormat="1" x14ac:dyDescent="0.2">
      <c r="A266" s="28"/>
      <c r="B266" s="27"/>
      <c r="C266" s="28"/>
      <c r="D266" s="28"/>
      <c r="E266" s="116"/>
      <c r="F266" s="128"/>
      <c r="G266" s="150"/>
      <c r="H266" s="28"/>
      <c r="I266" s="33"/>
      <c r="J266" s="33"/>
      <c r="K266" s="33"/>
      <c r="L266" s="88"/>
      <c r="M266" s="109"/>
      <c r="N266" s="21"/>
    </row>
    <row r="267" spans="1:14" x14ac:dyDescent="0.2">
      <c r="A267" s="172"/>
      <c r="B267" s="183"/>
      <c r="C267" s="172"/>
      <c r="D267" s="172"/>
      <c r="E267" s="188"/>
      <c r="F267" s="189"/>
      <c r="G267" s="373" t="s">
        <v>197</v>
      </c>
      <c r="H267" s="199"/>
      <c r="I267" s="200"/>
      <c r="J267" s="201">
        <f>J265+J255+J250+J240+J235+J229+J224+J214+J206+J198+J190+J178+J172+J167+J162+J155+J150+J140+J135+J128+J122+J117+J110+J104+J99+J93+J86+J80+J74+J68+J62+J47+J42+J37+J31+J25+J20+J15+J10</f>
        <v>0</v>
      </c>
      <c r="K267" s="202">
        <f>L267-J267</f>
        <v>0</v>
      </c>
      <c r="L267" s="203">
        <f>L265+L255+L250+L240+L235+L229+L224+L214+L206+L198+L190+L178+L172+L167+L162+L155+L150+L140+L135+L128+L122+L117+L110+L104+L99+L93+L86+L80+L74+L68+L62+L47+L42+L37+L31+L25+L20+L15+L10</f>
        <v>0</v>
      </c>
      <c r="M267" s="182"/>
      <c r="N267" s="186"/>
    </row>
    <row r="268" spans="1:14" x14ac:dyDescent="0.2">
      <c r="A268" s="172"/>
      <c r="B268" s="183"/>
      <c r="C268" s="172"/>
      <c r="D268" s="172"/>
      <c r="E268" s="188"/>
      <c r="F268" s="189"/>
      <c r="G268" s="373"/>
      <c r="H268" s="199"/>
      <c r="I268" s="200"/>
      <c r="J268" s="201"/>
      <c r="K268" s="202"/>
      <c r="L268" s="203"/>
      <c r="M268" s="182"/>
      <c r="N268" s="186"/>
    </row>
    <row r="269" spans="1:14" x14ac:dyDescent="0.2">
      <c r="A269" s="172"/>
      <c r="B269" s="183"/>
      <c r="C269" s="172"/>
      <c r="D269" s="172"/>
      <c r="E269" s="188"/>
      <c r="F269" s="189"/>
      <c r="G269" s="373" t="s">
        <v>198</v>
      </c>
      <c r="H269" s="199"/>
      <c r="I269" s="200"/>
      <c r="J269" s="201">
        <f>J267/4.2693</f>
        <v>0</v>
      </c>
      <c r="K269" s="202"/>
      <c r="L269" s="203"/>
      <c r="M269" s="182"/>
      <c r="N269" s="186"/>
    </row>
    <row r="270" spans="1:14" x14ac:dyDescent="0.2">
      <c r="B270" s="51" t="s">
        <v>14</v>
      </c>
      <c r="H270" s="162"/>
      <c r="I270" s="163"/>
      <c r="J270" s="163"/>
      <c r="K270" s="163"/>
      <c r="L270" s="164"/>
      <c r="M270" s="165"/>
    </row>
    <row r="271" spans="1:14" ht="48" x14ac:dyDescent="0.2">
      <c r="B271" s="78" t="s">
        <v>15</v>
      </c>
      <c r="H271" s="162"/>
      <c r="I271" s="163"/>
      <c r="J271" s="163"/>
    </row>
    <row r="272" spans="1:14" x14ac:dyDescent="0.2">
      <c r="H272" s="162"/>
      <c r="I272" s="163"/>
      <c r="J272" s="163"/>
    </row>
    <row r="275" spans="7:14" x14ac:dyDescent="0.2">
      <c r="G275" s="68"/>
      <c r="I275" s="1"/>
      <c r="J275" s="1"/>
      <c r="K275" s="1"/>
      <c r="N275" s="1"/>
    </row>
    <row r="276" spans="7:14" x14ac:dyDescent="0.2">
      <c r="G276" s="68"/>
      <c r="I276" s="1"/>
      <c r="J276" s="1"/>
      <c r="K276" s="1"/>
      <c r="N276" s="1"/>
    </row>
    <row r="277" spans="7:14" x14ac:dyDescent="0.2">
      <c r="G277" s="68"/>
      <c r="I277" s="1"/>
      <c r="J277" s="1"/>
      <c r="K277" s="1"/>
      <c r="N277" s="1"/>
    </row>
    <row r="278" spans="7:14" x14ac:dyDescent="0.2">
      <c r="G278" s="68"/>
      <c r="I278" s="1"/>
      <c r="J278" s="1"/>
      <c r="K278" s="1"/>
      <c r="N278" s="1"/>
    </row>
  </sheetData>
  <mergeCells count="1">
    <mergeCell ref="M126:M127"/>
  </mergeCells>
  <pageMargins left="0.44" right="0.43" top="0.39370078740157483" bottom="0.39370078740157483" header="0" footer="0.51181102362204722"/>
  <pageSetup paperSize="9" scale="57" orientation="landscape" horizontalDpi="300" verticalDpi="300" r:id="rId1"/>
  <headerFooter alignWithMargins="0">
    <oddHeader>&amp;C&amp;P</oddHeader>
  </headerFooter>
  <rowBreaks count="13" manualBreakCount="13">
    <brk id="20" max="13" man="1"/>
    <brk id="47" max="13" man="1"/>
    <brk id="62" max="13" man="1"/>
    <brk id="86" max="13" man="1"/>
    <brk id="122" max="13" man="1"/>
    <brk id="150" max="13" man="1"/>
    <brk id="162" max="13" man="1"/>
    <brk id="172" max="13" man="1"/>
    <brk id="190" max="13" man="1"/>
    <brk id="206" max="13" man="1"/>
    <brk id="224" max="13" man="1"/>
    <brk id="240" max="13" man="1"/>
    <brk id="255"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1" sqref="B1:G40"/>
    </sheetView>
  </sheetViews>
  <sheetFormatPr defaultRowHeight="12.75" x14ac:dyDescent="0.2"/>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1</vt:i4>
      </vt:variant>
    </vt:vector>
  </HeadingPairs>
  <TitlesOfParts>
    <vt:vector size="3" baseType="lpstr">
      <vt:lpstr>Arkusz1</vt:lpstr>
      <vt:lpstr>Arkusz2</vt:lpstr>
      <vt:lpstr>Arkusz1!Obszar_wydruku</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Zbigniew Kawałek</dc:creator>
  <cp:lastModifiedBy>Zbigniew Kawałek</cp:lastModifiedBy>
  <cp:lastPrinted>2020-01-29T11:44:40Z</cp:lastPrinted>
  <dcterms:created xsi:type="dcterms:W3CDTF">2014-01-27T14:03:12Z</dcterms:created>
  <dcterms:modified xsi:type="dcterms:W3CDTF">2020-01-29T13:24:30Z</dcterms:modified>
</cp:coreProperties>
</file>