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80" windowWidth="22980" windowHeight="9210"/>
  </bookViews>
  <sheets>
    <sheet name="Arkusz1" sheetId="1" r:id="rId1"/>
    <sheet name="Arkusz2" sheetId="2" r:id="rId2"/>
    <sheet name="Arkusz3" sheetId="3" r:id="rId3"/>
  </sheets>
  <definedNames>
    <definedName name="_xlnm.Print_Area" localSheetId="0">Arkusz1!$A$1:$N$141</definedName>
  </definedNames>
  <calcPr calcId="145621"/>
</workbook>
</file>

<file path=xl/calcChain.xml><?xml version="1.0" encoding="utf-8"?>
<calcChain xmlns="http://schemas.openxmlformats.org/spreadsheetml/2006/main">
  <c r="J139" i="1" l="1"/>
  <c r="I139" i="1"/>
  <c r="L139" i="1" s="1"/>
  <c r="J138" i="1"/>
  <c r="I138" i="1"/>
  <c r="L138" i="1" s="1"/>
  <c r="J137" i="1"/>
  <c r="I137" i="1"/>
  <c r="L137" i="1" s="1"/>
  <c r="J136" i="1"/>
  <c r="I136" i="1"/>
  <c r="L136" i="1" s="1"/>
  <c r="J135" i="1"/>
  <c r="I135" i="1"/>
  <c r="L135" i="1" s="1"/>
  <c r="J134" i="1"/>
  <c r="I134" i="1"/>
  <c r="L134" i="1" s="1"/>
  <c r="J133" i="1"/>
  <c r="I133" i="1"/>
  <c r="L133" i="1" s="1"/>
  <c r="J132" i="1"/>
  <c r="I132" i="1"/>
  <c r="L132" i="1" s="1"/>
  <c r="J131" i="1"/>
  <c r="I131" i="1"/>
  <c r="L131" i="1" s="1"/>
  <c r="J130" i="1"/>
  <c r="I130" i="1"/>
  <c r="L130" i="1" s="1"/>
  <c r="J129" i="1"/>
  <c r="I129" i="1"/>
  <c r="L129" i="1" s="1"/>
  <c r="J128" i="1"/>
  <c r="I128" i="1"/>
  <c r="L128" i="1" s="1"/>
  <c r="J127" i="1"/>
  <c r="I127" i="1"/>
  <c r="L127" i="1" s="1"/>
  <c r="J126" i="1"/>
  <c r="I126" i="1"/>
  <c r="L126" i="1" s="1"/>
  <c r="J125" i="1"/>
  <c r="I125" i="1"/>
  <c r="L125" i="1" s="1"/>
  <c r="J124" i="1"/>
  <c r="I124" i="1"/>
  <c r="L124" i="1" s="1"/>
  <c r="J123" i="1"/>
  <c r="I123" i="1"/>
  <c r="L123" i="1" s="1"/>
  <c r="J122" i="1"/>
  <c r="I122" i="1"/>
  <c r="L122" i="1" s="1"/>
  <c r="J121" i="1"/>
  <c r="I121" i="1"/>
  <c r="L121" i="1" s="1"/>
  <c r="K122" i="1" l="1"/>
  <c r="K126" i="1"/>
  <c r="K128" i="1"/>
  <c r="K130" i="1"/>
  <c r="K132" i="1"/>
  <c r="K134" i="1"/>
  <c r="K136" i="1"/>
  <c r="K138" i="1"/>
  <c r="J140" i="1"/>
  <c r="K123" i="1"/>
  <c r="K125" i="1"/>
  <c r="K127" i="1"/>
  <c r="K129" i="1"/>
  <c r="K135" i="1"/>
  <c r="K137" i="1"/>
  <c r="K139" i="1"/>
  <c r="K133" i="1"/>
  <c r="K131" i="1"/>
  <c r="K124" i="1"/>
  <c r="L140" i="1"/>
  <c r="K121" i="1"/>
  <c r="I50" i="1"/>
  <c r="L50" i="1" s="1"/>
  <c r="I51" i="1"/>
  <c r="I49" i="1"/>
  <c r="L49" i="1" s="1"/>
  <c r="L51" i="1"/>
  <c r="I115" i="1"/>
  <c r="L115" i="1" s="1"/>
  <c r="L116" i="1" s="1"/>
  <c r="I109" i="1"/>
  <c r="L109" i="1" s="1"/>
  <c r="L110" i="1" s="1"/>
  <c r="J100" i="1"/>
  <c r="J101" i="1"/>
  <c r="J102" i="1"/>
  <c r="J103" i="1"/>
  <c r="J104" i="1"/>
  <c r="I100" i="1"/>
  <c r="L100" i="1" s="1"/>
  <c r="I101" i="1"/>
  <c r="L101" i="1" s="1"/>
  <c r="I102" i="1"/>
  <c r="L102" i="1" s="1"/>
  <c r="I103" i="1"/>
  <c r="L103" i="1" s="1"/>
  <c r="I104" i="1"/>
  <c r="L104" i="1" s="1"/>
  <c r="J94" i="1"/>
  <c r="J95" i="1"/>
  <c r="I94" i="1"/>
  <c r="L94" i="1" s="1"/>
  <c r="I95" i="1"/>
  <c r="L95" i="1" s="1"/>
  <c r="I93" i="1"/>
  <c r="J87" i="1"/>
  <c r="J88" i="1"/>
  <c r="J89" i="1"/>
  <c r="I87" i="1"/>
  <c r="L87" i="1" s="1"/>
  <c r="I88" i="1"/>
  <c r="L88" i="1" s="1"/>
  <c r="I89" i="1"/>
  <c r="L89" i="1" s="1"/>
  <c r="J77" i="1"/>
  <c r="J78" i="1"/>
  <c r="J79" i="1"/>
  <c r="J80" i="1"/>
  <c r="J81" i="1"/>
  <c r="J82" i="1"/>
  <c r="J66" i="1"/>
  <c r="J67" i="1"/>
  <c r="J68" i="1"/>
  <c r="J69" i="1"/>
  <c r="J70" i="1"/>
  <c r="J71" i="1"/>
  <c r="J72" i="1"/>
  <c r="I77" i="1"/>
  <c r="L77" i="1" s="1"/>
  <c r="I78" i="1"/>
  <c r="L78" i="1" s="1"/>
  <c r="I79" i="1"/>
  <c r="L79" i="1" s="1"/>
  <c r="I80" i="1"/>
  <c r="L80" i="1" s="1"/>
  <c r="I81" i="1"/>
  <c r="L81" i="1" s="1"/>
  <c r="I82" i="1"/>
  <c r="L82" i="1" s="1"/>
  <c r="I76" i="1"/>
  <c r="L76" i="1" s="1"/>
  <c r="I66" i="1"/>
  <c r="L66" i="1" s="1"/>
  <c r="I67" i="1"/>
  <c r="L67" i="1" s="1"/>
  <c r="I68" i="1"/>
  <c r="L68" i="1" s="1"/>
  <c r="I69" i="1"/>
  <c r="L69" i="1" s="1"/>
  <c r="I70" i="1"/>
  <c r="L70" i="1" s="1"/>
  <c r="I71" i="1"/>
  <c r="L71" i="1" s="1"/>
  <c r="I72" i="1"/>
  <c r="L72" i="1" s="1"/>
  <c r="I65" i="1"/>
  <c r="L65" i="1" s="1"/>
  <c r="I56" i="1"/>
  <c r="L56" i="1" s="1"/>
  <c r="I57" i="1"/>
  <c r="L57" i="1" s="1"/>
  <c r="I58" i="1"/>
  <c r="L58" i="1" s="1"/>
  <c r="I59" i="1"/>
  <c r="L59" i="1" s="1"/>
  <c r="I60" i="1"/>
  <c r="L60" i="1" s="1"/>
  <c r="I61" i="1"/>
  <c r="L61" i="1"/>
  <c r="J56" i="1"/>
  <c r="J57" i="1"/>
  <c r="J58" i="1"/>
  <c r="J59" i="1"/>
  <c r="J60" i="1"/>
  <c r="J61" i="1"/>
  <c r="J50" i="1"/>
  <c r="J51" i="1"/>
  <c r="I33" i="1"/>
  <c r="L33" i="1" s="1"/>
  <c r="I34" i="1"/>
  <c r="L34" i="1" s="1"/>
  <c r="I35" i="1"/>
  <c r="L35" i="1" s="1"/>
  <c r="I36" i="1"/>
  <c r="L36" i="1" s="1"/>
  <c r="I37" i="1"/>
  <c r="L37" i="1" s="1"/>
  <c r="I38" i="1"/>
  <c r="L38" i="1" s="1"/>
  <c r="I39" i="1"/>
  <c r="L39" i="1" s="1"/>
  <c r="I40" i="1"/>
  <c r="L40" i="1" s="1"/>
  <c r="I41" i="1"/>
  <c r="L41" i="1" s="1"/>
  <c r="I42" i="1"/>
  <c r="L42" i="1" s="1"/>
  <c r="I43" i="1"/>
  <c r="L43" i="1" s="1"/>
  <c r="I44" i="1"/>
  <c r="L44" i="1" s="1"/>
  <c r="J33" i="1"/>
  <c r="J34" i="1"/>
  <c r="J35" i="1"/>
  <c r="J36" i="1"/>
  <c r="J37" i="1"/>
  <c r="J38" i="1"/>
  <c r="J39" i="1"/>
  <c r="J40" i="1"/>
  <c r="J41" i="1"/>
  <c r="J42" i="1"/>
  <c r="J43" i="1"/>
  <c r="J44" i="1"/>
  <c r="I21" i="1"/>
  <c r="L21" i="1" s="1"/>
  <c r="I22" i="1"/>
  <c r="L22" i="1" s="1"/>
  <c r="I23" i="1"/>
  <c r="L23" i="1" s="1"/>
  <c r="I24" i="1"/>
  <c r="L24" i="1" s="1"/>
  <c r="I25" i="1"/>
  <c r="L25" i="1" s="1"/>
  <c r="I26" i="1"/>
  <c r="L26" i="1" s="1"/>
  <c r="I27" i="1"/>
  <c r="L27" i="1" s="1"/>
  <c r="J21" i="1"/>
  <c r="J22" i="1"/>
  <c r="J23" i="1"/>
  <c r="J24" i="1"/>
  <c r="J25" i="1"/>
  <c r="J26" i="1"/>
  <c r="J27" i="1"/>
  <c r="I6" i="1"/>
  <c r="L6" i="1" s="1"/>
  <c r="I7" i="1"/>
  <c r="L7" i="1" s="1"/>
  <c r="I8" i="1"/>
  <c r="L8" i="1" s="1"/>
  <c r="I9" i="1"/>
  <c r="L9" i="1"/>
  <c r="I10" i="1"/>
  <c r="L10" i="1" s="1"/>
  <c r="I11" i="1"/>
  <c r="L11" i="1" s="1"/>
  <c r="I12" i="1"/>
  <c r="L12" i="1" s="1"/>
  <c r="I13" i="1"/>
  <c r="L13" i="1" s="1"/>
  <c r="I14" i="1"/>
  <c r="L14" i="1" s="1"/>
  <c r="I15" i="1"/>
  <c r="L15" i="1" s="1"/>
  <c r="I16" i="1"/>
  <c r="L16" i="1" s="1"/>
  <c r="J6" i="1"/>
  <c r="J7" i="1"/>
  <c r="J8" i="1"/>
  <c r="J9" i="1"/>
  <c r="J10" i="1"/>
  <c r="J11" i="1"/>
  <c r="J12" i="1"/>
  <c r="J13" i="1"/>
  <c r="J14" i="1"/>
  <c r="J15" i="1"/>
  <c r="J16" i="1"/>
  <c r="I20" i="1"/>
  <c r="L20" i="1" s="1"/>
  <c r="I5" i="1"/>
  <c r="L5" i="1" s="1"/>
  <c r="J115" i="1"/>
  <c r="J116" i="1" s="1"/>
  <c r="J5" i="1"/>
  <c r="I32" i="1"/>
  <c r="L32" i="1" s="1"/>
  <c r="I55" i="1"/>
  <c r="L55" i="1" s="1"/>
  <c r="L93" i="1"/>
  <c r="I99" i="1"/>
  <c r="L99" i="1" s="1"/>
  <c r="J109" i="1"/>
  <c r="J110" i="1" s="1"/>
  <c r="J99" i="1"/>
  <c r="I86" i="1"/>
  <c r="L86" i="1" s="1"/>
  <c r="J86" i="1"/>
  <c r="J93" i="1"/>
  <c r="J65" i="1"/>
  <c r="J55" i="1"/>
  <c r="J49" i="1"/>
  <c r="J32" i="1"/>
  <c r="J45" i="1" s="1"/>
  <c r="J20" i="1"/>
  <c r="J96" i="1"/>
  <c r="J76" i="1"/>
  <c r="L96" i="1" l="1"/>
  <c r="L52" i="1"/>
  <c r="K140" i="1"/>
  <c r="J52" i="1"/>
  <c r="J105" i="1"/>
  <c r="J90" i="1"/>
  <c r="J83" i="1"/>
  <c r="J62" i="1"/>
  <c r="J17" i="1"/>
  <c r="L90" i="1"/>
  <c r="J28" i="1"/>
  <c r="J73" i="1"/>
  <c r="L17" i="1"/>
  <c r="L83" i="1"/>
  <c r="L105" i="1"/>
  <c r="L62" i="1"/>
  <c r="L45" i="1"/>
  <c r="L28" i="1"/>
  <c r="L73" i="1"/>
</calcChain>
</file>

<file path=xl/sharedStrings.xml><?xml version="1.0" encoding="utf-8"?>
<sst xmlns="http://schemas.openxmlformats.org/spreadsheetml/2006/main" count="536" uniqueCount="156">
  <si>
    <t>OPIS</t>
  </si>
  <si>
    <t>Nr katalogowy  /Nazwa jak na fakturze</t>
  </si>
  <si>
    <t>Ilość</t>
  </si>
  <si>
    <t>Cena netto</t>
  </si>
  <si>
    <t>Vat</t>
  </si>
  <si>
    <t>Cena brutto</t>
  </si>
  <si>
    <t>Wartość netto</t>
  </si>
  <si>
    <t>Wartość VAT</t>
  </si>
  <si>
    <t>Wartość brutto</t>
  </si>
  <si>
    <t>op</t>
  </si>
  <si>
    <t>Pakiet nr 10</t>
  </si>
  <si>
    <t>szt.</t>
  </si>
  <si>
    <t>Pakiet nr 1</t>
  </si>
  <si>
    <t>Opaska dziana wiskozowa pakowana pojedynczo 4 m x 10 cm</t>
  </si>
  <si>
    <t>Opaska dziana wiskozowa pakowana pojedynczo 4 m x 15cm</t>
  </si>
  <si>
    <t>Podkład wyścielający z włókien poliestrowych pod gips 3 m x 10 cm</t>
  </si>
  <si>
    <t>Podkład wyścielający z włókien poliestrowych pod gips 3 m x 15 cm</t>
  </si>
  <si>
    <t>Pakiet nr 2</t>
  </si>
  <si>
    <t>Gaza 17 nitkowa szerokości 90 cm klasa II reguła 7</t>
  </si>
  <si>
    <t>mb</t>
  </si>
  <si>
    <t>Gaza 17 nitkowa jałowa 1 m x 1 m sterylizowana parą wodną klasa II reguła 7,tex15</t>
  </si>
  <si>
    <t>Lignina rolki 150 g</t>
  </si>
  <si>
    <t xml:space="preserve">Lignina bielona niepyląca arkusze 40 cm x 60 cm </t>
  </si>
  <si>
    <t>kg</t>
  </si>
  <si>
    <t>Wata operacyjna bawełniano - wiskozowa x 500 g (70% bawełny- 30% wiskozy)</t>
  </si>
  <si>
    <t>Pakiet nr 3</t>
  </si>
  <si>
    <t>Paski do nieinwazyjnego zamykania małych ran z klejem poliakrylowym  6mm x 76 mm x 3szt</t>
  </si>
  <si>
    <t>Opatrunek z włókien alginianów wapnia jałowy 10 cm x 10 cm</t>
  </si>
  <si>
    <t>Opatrunek hydrożelowy, laminowany folią poliuretanową przepuszczalną dla powietrza, nie przepuszczająca cieczy i bakterii, jałowy 10 cm x 10 cm</t>
  </si>
  <si>
    <t>Opatrunek hydrożelowy, laminowany folią poliuretanową przepuszczalną dla powietrza, nie przepuszczająca cieczy i bakterii, jałowy 20 cm x 20 cm</t>
  </si>
  <si>
    <t>Opatrunek jałowy z siatki bawełnianej z maścią neutralną dla skóry 10 cm x 10 cm</t>
  </si>
  <si>
    <t>Opatrunek jałowy z siatki bawełnianej z maścią neutralną dla skóry 20 cm x 20 cm</t>
  </si>
  <si>
    <t>Opatrunek z warstwą hydrokoloidową, hydroaktywny, z pianką poliuretanową 10 cm x 10 cm</t>
  </si>
  <si>
    <t>Pakiet nr 5</t>
  </si>
  <si>
    <t>Jałowy opatrunek piankowy wykonany w technologii hydrofiber,impregnowany srebrem w postaci jonowej ,przeznaczony do ran sączących, zbudowany z trzech warstw, silikonowe obramowanie chroniące brzegi rany przed podrażnieniem, opatrunek regulujący poziom wilgoci w ranie. Rozmiar 12,5 x 12,5 cm</t>
  </si>
  <si>
    <t>Pakiet nr 6</t>
  </si>
  <si>
    <t>Pakiet nr 7</t>
  </si>
  <si>
    <t>Tampony z gazy 20 nitkowej o wymiarach 24x24 cm, kula średnicy 30 mm niejałowe</t>
  </si>
  <si>
    <t>Pakiet nr 8</t>
  </si>
  <si>
    <t>Przylepiec hipoalergiczny pooperacyjny włókninowy jałowy z zaokrąglonymi rogami 6 cm x 10 cm</t>
  </si>
  <si>
    <t>Przylepiec hipoalergiczny pooperacyjny włókninowy jałowy z zaokrąglonymi rogami 10 cm x 20 cm</t>
  </si>
  <si>
    <t>Pakiet nr 9</t>
  </si>
  <si>
    <t>Plaster z opatrunkiem na tkaninie szer. 6 cm</t>
  </si>
  <si>
    <t>Pakiet nr 11</t>
  </si>
  <si>
    <t>Pakiet nr 12</t>
  </si>
  <si>
    <t>Elastyczny opatrunek poliestrowy powleczony srebrem nanokrystalicznym o otwartej strukturze splotu. Bakteriobójczy, uwalniający srebro z opatrunku do rany przez 3 dni. Rozmiar 10cm x 10cm</t>
  </si>
  <si>
    <t>Opatrunek zawierający wkładkę piankową o strukturze plastra miodu oraz przezroczystą folię ochronną o dużej paroprzepuszczalnością. Przezroczysty, umożliwiający obserwację etapów gojenia rany bez konieczności zmiany opatrunku. Opatrunek zapewniający barierę przeciwbakteryjną. rozmiar 20cm x 10cm</t>
  </si>
  <si>
    <t>Opatrunek zawierający wkładkę piankową o strukturze plastra miodu oraz przezroczystą folię ochronną o dużej paroprzepuszczalnością. Przezroczysty, umożliwiający obserwację etapów gojenia rany bez konieczności zmiany opatrunku. Opatrunek zapewniający barierę przeciwbakteryjną. rozmiar 15cm x 10cm</t>
  </si>
  <si>
    <t>Samoprzylepny, pięciowarstwowy opatrunek z pianki poliuretanowej na rany o dużym wysięku. Silikonowa warstwa kontaktowa. Kształt ułatwiający aplikację w trudnodostępnych miejscach. Rozmiar 15,4 cm x 15,4 cm</t>
  </si>
  <si>
    <t>RAZEM</t>
  </si>
  <si>
    <t>Kryteria 
oceny ofert</t>
  </si>
  <si>
    <t>Parametry 
oferowane</t>
  </si>
  <si>
    <t>Próbki</t>
  </si>
  <si>
    <t>2 szt.</t>
  </si>
  <si>
    <t>op.</t>
  </si>
  <si>
    <t>L.p.</t>
  </si>
  <si>
    <t>j.m.</t>
  </si>
  <si>
    <t>Pakiet nr 4</t>
  </si>
  <si>
    <t>Kompresy gazowe jałowe, białe, niepylące, z podwijanymi brzegami sterylizowane parą wodną 8 warstw, 17 nitek 5 cm x 5 cm pakowane po 3 szt,klasa IIA reguła 7 tex 15</t>
  </si>
  <si>
    <t>Kompresy gazowe jałowe, białe, niepylące, z podwijanymi brzegami sterylizowane parą wodną 8 warstw, 17 nitek 7,5 cm x 7,5 cm pakowane po 3 szt,klasa IIA reguła 7 tex 15</t>
  </si>
  <si>
    <t>Kompresy gazowe jałowe, białe, niepylące, z podwijanymi brzegami sterylizowane parą wodną 8 warstw, 17 nitek 10 cm x 10 cm pakowane po 3 szt,klasa IIA reguła 7 tex 15</t>
  </si>
  <si>
    <t>Kompresy gazowe niejałowe białe, niepylące 16 warstw 17 nitek 5 cm x 5 cm x 100 szt,klasa IIA reguła 7 tex 15</t>
  </si>
  <si>
    <t>Kompresy gazowe niejałowe białe, niepylące 16 warstw 17 nitek 7,5 cm x 7,5 cm x 100 szt,klasa IIA reguła 7 tex 15</t>
  </si>
  <si>
    <t>Kompresy gazowe niejałowe białe, niepylące 16 warstw 17 nitek 10 cm x 10 cm x 100 szt,klasa IIA reguła 7 tex 15</t>
  </si>
  <si>
    <t>Przylepiec hipoalergiczny pooperacyjny włókninowy jałowy z zaokrąglonymi rogami 5 cm x 7,2 cm</t>
  </si>
  <si>
    <t>Przylepiec hipoalergiczny pooperacyjny włókninowy jałowy z zaokrąglonymi rogami 8-9 cm x 10 cm</t>
  </si>
  <si>
    <t>Przylepiec hipoalergiczny pooperacyjny włókninowy jałowy z zaokrąglonymi rogami 8-9 cm x 15 cm</t>
  </si>
  <si>
    <t>Przylepiec hipoalergiczny pooperacyjny włókninowy jałowy z zaokrąglonymi rogami 8-9 cm x 20 cm</t>
  </si>
  <si>
    <t>Przylepiec hipoalergiczny pooperacyjny włókninowy jałowy z zaokrąglonymi rogami 9-10 cm x 25 cm</t>
  </si>
  <si>
    <t>Przylepiec hipoalergiczny pooperacyjny włókninowy jałowy z zaokrąglonymi rogami 9-10 cm x 35 cm</t>
  </si>
  <si>
    <t>długość opaski po relaksacji 0-20 pkt</t>
  </si>
  <si>
    <t>szt. 2</t>
  </si>
  <si>
    <t xml:space="preserve">miękkość, brak pylenia 0-20 pkt. </t>
  </si>
  <si>
    <t>rozciągliwość i siła powracania do stanu spoczynku 0-20 pkt.</t>
  </si>
  <si>
    <t>Siatkowy rękaw elastyczny do podtrzymywania opatrunków na ramię i nogę dziecka, w stanie nierozciągniętym szer. 2 cm, dł.25 m zawartość bawełny min. 50%</t>
  </si>
  <si>
    <t>Siatkowy rękaw elastyczny do podtrzymywania opatrunków w stanie nierozciągniętym szer. 3 cm dł.25 m zawartość bawełny min. 50%</t>
  </si>
  <si>
    <t>Siatkowy rękaw elastyczny do podtrzymywania opatrunków na tułów dziecka, głowę, udo, pachę w stanie nierozciągniętym szer. 5 cm dł.25 m zawartość bawełny min. 50%</t>
  </si>
  <si>
    <t>1 szt.</t>
  </si>
  <si>
    <t>1szt.</t>
  </si>
  <si>
    <t>Zamawiający dopuszcza tolerancję rozmiaru ± 10%
za rozmiar 10cm x10cm - 10 pkt
za inny rozmiar w granicach tolerancji -0 pkt</t>
  </si>
  <si>
    <t>Zamawiający dopuszcza tolerancję rozmiaru ± 5%
za rozmiar 20cm x 20 cm - 10 pkt
za inny rozmiar w granicach tolerancji -0 pkt</t>
  </si>
  <si>
    <t>Zamawiający dopuszcza tolerancję rozmiaru ± 5%
za rozmiar 20 cm x 20 cm - 10 pkt
za inny rozmiar w granicach tolerancji -0 pkt</t>
  </si>
  <si>
    <t>luźne włókna na powierzchni gazy 0-20 pkt</t>
  </si>
  <si>
    <t>Zamawiający dopuszcza tolerancję rozmiaru ± 5%
za rozmiar 12cm x 18 cm - 10 pkt
za inny rozmiar w granicach tolerancji -0 pkt</t>
  </si>
  <si>
    <t>Zamawiający dopuszcza tolerancję rozmiaru ± 5%
za rozmiar 8cm x 12 cm - 10 pkt
za inny rozmiar w granicach tolerancji -0 pkt</t>
  </si>
  <si>
    <t>Zamawiający dopuszcza tolerancję rozmiaru ± 10%
za rozmiar 20cm x10cm - 10 pkt
za inny rozmiar w granicach tolerancji -0 pkt</t>
  </si>
  <si>
    <t>Zamawiający dopuszcza tolerancję rozmiaru ± 10%
za rozmiar 15cm x10cm - 10 pkt
za inny rozmiar w granicach tolerancji -0 pkt</t>
  </si>
  <si>
    <t>Zamawiający dopuszcza tolerancję rozmiaru ± 10%
za rozmiar 10,5cm x13,5cm - 10 pkt
za inny rozmiar w granicach tolerancji -0 pkt</t>
  </si>
  <si>
    <t>Zamawiający dopuszcza tolerancję rozmiaru ± 10%
za rozmiar 15,4cm x15,4cm - 10 pkt
za inny rozmiar w granicach tolerancji -0 pkt</t>
  </si>
  <si>
    <t>Zamawiający dopuszcza tolerancję rozmiaru ± 10%
za rozmiar 21,6 cm x 23 cm - 10 pkt
za inny rozmiar w granicach tolerancji -0 pkt</t>
  </si>
  <si>
    <t>3 szt.</t>
  </si>
  <si>
    <t xml:space="preserve">3 szt. </t>
  </si>
  <si>
    <t xml:space="preserve">Łatwość otwarcia z zachowaniem aseptyki 0-20 pkt. podwójnie zawinięte brzegi - 10 pkt
brak podwójnie zawiniętych brzegów - 0 pkt. </t>
  </si>
  <si>
    <t>brak luźnych nitek na powierzchni 0-20 pkt. podwójnie zawinięte brzegi (składanie typu ES) 0-20 pkt.</t>
  </si>
  <si>
    <t>Łatwość otwarcia z zachowaniem aseptyki 0-20 pkt. zaokrąglone rogi 0-20pkt</t>
  </si>
  <si>
    <t>Opatrunek z trójwarstwowej pianki w kształcie kieszonki umożliwiający opatrzenie ran na pięcie lub innych podobnych anatomicznie miejsc tj. łokcie. Rozmiar 10,5 cm x 13,5 cm</t>
  </si>
  <si>
    <t>Samoprzylepny, pięciowarstwowy opatrunek z pianki poliuretanowej na rany o dużym wysięku. Silikonowa warstwa kontaktowa. Dopasowany anatomicznie do ran w okolicy kości krzyżowej. Rozmiar 21,6 cm x 23 cm</t>
  </si>
  <si>
    <t>Uniwersalne chusteczki do skóry do usuwania kleju, umożliwiające bezbolesne usunięcie opatrunków samoprzylepnych i pozostałości kleju z zawartością składników nawilżających x 50 szt.</t>
  </si>
  <si>
    <t>Chusteczki zawierające lateks
 i zawierające środki konserwujących - 0 pkt.
chusteczki nie zawierające lateksu i środków i środków konserwujących - 10 pkt</t>
  </si>
  <si>
    <t>Opaska elastyczna tkana, z zapinką wielokrotnego użytku, wykonana z wysokoplastycznych przędz elastomerowych i poliamidowych oraz przędzy bawełnianej, długość po relaksacji nie mniej niż 1,4 m, miękka, przepuszczająca powietrze, pakowana pojedynczo 4 m x 15 cm</t>
  </si>
  <si>
    <t>Opaska gipsowa wykonana z gazy min 17 nitkowej szybkowiążąca w czasie 4-6 minut, czas modelowania 2-3 min. gips nakładany z obu stron opaski, zawartość gipsu naturalnego min.94%, możliwość obciążenia po 30 minutach 2 m x6 cm, na rolce tekturowej</t>
  </si>
  <si>
    <t>najlepsza plastyczność 0-25 pkt                 opaska nawinięta na ekologiczną rolkę tekturową 15 pkt</t>
  </si>
  <si>
    <t>Opaska gipsowa wykonana z gazy min 17 nitkowej szybkowiążąca w czasie 4-6 minut, czas modelowania 2-3 min gips nakładany z obu stron opaski, zawartość gipsu naturalnego min.94%, możliwość obciążenia po 30 minutach 3 m x8 cm, na rolce tekturowej</t>
  </si>
  <si>
    <t>Opaska gipsowa wykonana z gazy min 17 nitkowej szybkowiążąca w czasie 4-6 minut, czas modelowania 2-3 min gips nakładany z obu stron opaski, zawartość gipsu naturalnego min.94%, możliwość obciążenia po 30 minutach 3 m x10-12 cm, na rolce tekturowej</t>
  </si>
  <si>
    <t>Opaska gipsowa wykonana z gazy min 17 nitkowej szybkowiążąca w czasie 4-6 minut, czas modelowania 2-3 min gips nakładany z obu stron opaski, zawartość gipsu naturalnego min.94%, możliwość obciążenia po 30 minutach 3 m x 14-15 cm, na rolce tekturowej</t>
  </si>
  <si>
    <t>Opaska gipsowa wykonana z gazy min 17 nitkowej szybkowiążąca w czasie 4-6 minut, czas modelowania 2-3 min gips nakładany z obu stron opaski, zawartość gipsu naturalnego min.94%, możliwość obciążenia po 30 minutach 3 m x20 cm, na rolce tekturowej</t>
  </si>
  <si>
    <t>Podkład wyścielający włókien poliestrowych pod gips 3 m x 20 cm</t>
  </si>
  <si>
    <t>Opatrunek hydrokoloidowy, chłonny z poliuretanową półprzepuszczalną wodo- i bakterioodporną powłoką osłaniającą, jałowy, zaopatrzony w krawędź samoprzylepną 10 cm x 10 cm</t>
  </si>
  <si>
    <t>Opatrunek hydrokoloidowy, chłonny z poliuretanową półprzepuszczalną wodo- i bakterioodporną powłoką osłaniającą, jałowy, zaopatrzony w krawędź samoprzylepną 20 cm x 20 cm</t>
  </si>
  <si>
    <t>Opatrunek hydrokoloidowy, chłonny z poliuretanową półprzepuszczalną wodo- i bakterioodporną powłoką osłaniającą, jałowy, o kształcie do zaopatrywania ran w okolicy krzyżowej jałowy, pakowany pojedynczo 12x18cm</t>
  </si>
  <si>
    <t>Opatrunek hydrokoloidowy, chłonny z poliuretanową półprzepuszczalną wodo- i bakterioodporną powłoką osłaniającą, jałowy, o kształcie do zaopatrywania ran w na piętach i łokciach, jałowy, pakowany pojedynczo 8x12cm</t>
  </si>
  <si>
    <t>Jałowy opatrunek o działaniu absorpcyjnym i przeciw bakteryjnym, impregnowany srebrem, zbudowany z materiału hydrofiber i jonowego srebra, wzmocniony przeszyciami. Rozmiar 10x10cm</t>
  </si>
  <si>
    <t>Jałowy opatrunek o działaniu absorpcyjnym i przeciw bakteryjnym, impregnowany srebrem, zbudowany z materiału hydrofiber i jonowego srebra, zawierający w swoim składzie kwas edytynowy i chlorek benzetonium zwalczający biofilm. Rozmiar 10x10cm</t>
  </si>
  <si>
    <t>Kompresy włókninowe jałowe, sterylizowane parą wodną, białe, niepylące, 4 warstwy, 40g/m2 o wysokiej chłonności 10cm x 10cm pakowane po 10 szt. w bezpyłowo otwieranych opakowaniach papierowych lub folia/papier</t>
  </si>
  <si>
    <t>możliwość dzielenia w linii prostej  wzdłuż i w poprzek także bez użycia nożyczek 0- 20 pkt.
przylepność - 0-20 pkt.
elastyczność dopasowanie do kształtów ciała 0-20 pkt.</t>
  </si>
  <si>
    <t>Bakteriobójczy, przylepny opatrunek poliuretanowy do mocowania cewników centralnych z wycięciem i hydrożelem zawierającym 2% glukonian chlorheksydyny. Natychmiastowe działanie bakteriobójcze po aplikacji.Rozmiar11,5x8,5cm z metką i dwoma paskami włókninowymi. Klej akrylowy naniesiony wzorem kropek gwarantujący wysoką przepuszczalność dla pary wodnej. Odporny na działanie działanie środków dezynfekcyjnych zawierających alkohol. Wyrob medyczny klasy III</t>
  </si>
  <si>
    <t xml:space="preserve">Opatrunek hydropolimerowy dla ran wymagających aktywnego oczyszczania, warstwa chłonna poliakrylan, aktywowany płynem Ringera, pokryty od zewnątrz wodoodporną warstwą, do zmiany co 72 h Rozmiar 10cm x 10cm </t>
  </si>
  <si>
    <t>Opatrunek zawierający srebro w osłonie wykonanej z włókien poliamidowych, impregnowany maścią na bazie tłuszczów obojętnych 10 cm x 10 cm</t>
  </si>
  <si>
    <t>Przezroczysty samoprzylepny opatrunek z folii poliuretanowej; wodoodporny,przepuszczający  parę wodną i tlen, stanowi skuteczną barierę dla bakterii, chroni ranę przed wtórnym zakażeniem; Rozmiar  10cm x 15 cm</t>
  </si>
  <si>
    <t>Zamawiający dopuszcza tolerancję rozmiaru ± 10%
za rozmiar 10cm x15cm - 10 pkt
za inny rozmiar w granicach tolerancji -0 pkt</t>
  </si>
  <si>
    <t>Żel hydrokoloidowy z karnozyną przyspieszający gojenie do stosowania na rany, otarcia, odleżyny spray 75 gram</t>
  </si>
  <si>
    <t xml:space="preserve">Opaska uciskowa short- stretch do wywołania mocnego ucisku. Tkanina opaski ze 100% bawełny bardzo dobrze przepuszczajhąca powietrze 
</t>
  </si>
  <si>
    <t>Seton jałowy z gazy 17 nitkowej 4 warstwowy 2cm x 2m</t>
  </si>
  <si>
    <t>Przylepiec chirurgiczny, hypoalergiczny, z włókniny poliestrowej bez zawartości wiskozy i celulozy, z makroperforacją na całej powierzchni, umożliwiającą dzielenie bez nożyczek wzdłuż i w poprzek, z klejem akrylowym równomiernie naniesionym na całej powierzchni,  bez zawartości tlenku cynku, kauczuku i lateksu. Rozmiar 5cm x 9,14m</t>
  </si>
  <si>
    <t>Plaster na tkaninie bawełnianej, z klejem akrylowymszer. 2,5 cm długość 9,1 m</t>
  </si>
  <si>
    <t>Plaster przezroczysty perforowany na folii polietylenowej hypoalergiczny ,z makroperforacją na całej powierzchni, umożliwiającą dzielenie bez nożyczek wzdłuż i w poprzek, z klejem akrylowym równomiernie naniesionym na całej powierzchni,  bez zawartości tlenku cynku, kauczuku i lateksu, wodoodporny.szer.2,5 cm długość 5 m</t>
  </si>
  <si>
    <t>Przylepiec chirurgiczny, hypoalergiczny, z włókniny poliestrowej , z makroperforacją na całej powierzchni, umożliwiającą dzielenie bez nożyczek wzdłuż i w poprzek, z klejem akrylowym równomiernie naniesionym na całej powierzchni,  bez zawartości tlenku cynku, kauczuku i lateksu, wodoodporny. Rozmiar 2,5cm x 9,14m</t>
  </si>
  <si>
    <t>Plaster na tkaninie bawełnianej ,z klejem akrylowym szer. 5 cm długość 9,1 m</t>
  </si>
  <si>
    <t>Przylepiec z włókniny poliestrowej,, hypoalergiczny, rozciągliwy,z klejem akrylowym równomiernie naniesionym na całej powierzchni,  bez zawartości tlenku cynku, kauczuku i lateksu, wodoodporny papier zabezpieczający z falistym nacięciem i metryczną podziałką 20 cm x 10 m</t>
  </si>
  <si>
    <t xml:space="preserve">Sterylny poliuretanowy opatrunek do mocowania kaniul obwodowych z wycięciem. Rozmiar 7 x 8,5-9 cm z metką i dwoma paskami włókninowymi. Wzmocnienie włókniną w części obejmującej kaniulę,  nieprzepuszczalny dla płynów, bakterii i wirusów. Odporny na działanie środków dezynfekcyjnych zawierających alkohol. Klej akrylowy naniesiony równomiernie.Wyrób medyczny klasy Ia. Potwierdzenie bariery folii dla wirusów=lub&gt;27nm </t>
  </si>
  <si>
    <t xml:space="preserve">Sterylny poliuretanowy opatrunek do mocowania kaniul obwodowych z wycięciem. Rozmiar 5 x 5,6cm z metką i dwoma paskami włókninowymi. Wzmocnienie włókniną w części obejmującej kaniulę,  nieprzepuszczalny dla płynów, bakterii i wirusów. Odporny na działanie środków dezynfekcyjnych zawierających alkohol. Klej akrylowy naniesiony równomiernie.Wyrób medyczny klasy Ia. Potwierdzenie bariery folii dla wirusów=lub&gt;27nm </t>
  </si>
  <si>
    <t xml:space="preserve">Sterylny poliuretanowy opatrunek do mocowania kaniul obwodowych z wycięciem. Rozmiar 10x12 cm z metką i dwoma paskami włókninowymi. Wzmocnienie włókniną w części obejmującej kaniulę,  nieprzepuszczalny dla płynów, bakterii i wirusów. Odporny na działanie środków dezynfekcyjnych zawierających alkohol. Klej akrylowy naniesiony równomiernie.Wyrób medyczny klasy Ia. Potwierdzenie bariery folii dla wirusów=lub&gt;27nm </t>
  </si>
  <si>
    <t>szt</t>
  </si>
  <si>
    <t>Jałowy kompres gazowy  17N 16W z nitką RTG, roz. 30x10cm a 1szt. Zapakowany w torebkę papierowo-foliową, oznakowany kierunek otwierania zgodnie z normą PN-EN 868-5. Na zewnątrz opakowania etykieta z dwiema naklejkami umożliwiającymi wklejenie do dokumentacji z nr lot lub serii, datą ważności, identyfikacją producenta.Materiał gazowy  kl 2a Reg 7, sterylizowany w parze wodnej.</t>
  </si>
  <si>
    <t>Jałowe  kompresy gazowe 17N  24W z RTG, Roz. 10x20cm a 5szt.  Zapakowane w opakowanie typu miękki blister.</t>
  </si>
  <si>
    <t>Jałowa opaska elastyczna  15cmx5m a 1szt. Zapakowana w torebkę papierowo-foliową, oznakowany kierunek otwierania zgodnie z normą PN-EN 868-5. Na zewnątrz opakowania etykieta z dwiema naklejkami umożliwiającymi wklejenie do dokumentacji z nr lot lub serii, datą ważności, identyfikacją producenta.</t>
  </si>
  <si>
    <t>Jałowa opaska dziana 15cmx4m a 1szt. Zapakowana w torebkę papierowo-foliową, oznakowany kierunek otwierania zgodnie z normą PN-EN 868-5. Na zewnątrz opakowania etykieta z dwiema naklejkami umożliwiającymi wklejenie do dokumentacji z nr lot lub serii, datą ważności, identyfikacją producenta.</t>
  </si>
  <si>
    <t>Jałowe kompresy gazowe 17 N, 16W z RTG,Roz.10x10cm a 10szt. Zapakowane w torebkę papierowo-foliową, oznakowany kierunek otwierania zgodnie z normą PN-EN 868-5.  Na zewnątrz opakowania etykieta z dwiema naklejkami umożliwiającymi wklejenie do dokumentacji z nr lot lub serii, datą ważności, identyfikacją producenta. Materiał gazowy  kl 2a Reg 7,sterylizowany w parze wodnej.</t>
  </si>
  <si>
    <t>Jałowe kompresy gazowe 17N, 16W z RTG,Roz.10x10cm a 20szt. Zapakowane w torebkę papierowo-foliową, oznakowany kierunek otwierania zgodnie z normą PN-EN 868-5.  Na zewnątrz opakowania etykieta z dwiema naklejkami umożliwiającymi wklejenie do dokumentacji z nr lot lub serii, datą ważności, identyfikacją producenta. Materiał gazowy  kl 2a Reg 7, sterylizowany w parze wodnej.</t>
  </si>
  <si>
    <t>Jałowe kompresy gazowe 17N, 16W z RTG, Roz. 10x10cm a 30szt. Zapakowane w torebkę papierowo-foliową, oznakowany kierunek otwierania zgodnie z normą PN-EN 868-5.  Na zewnątrz opakowania etykieta z dwiema naklejkami umożliwiającymi wklejenie do dokumentacji z nr lot lub serii, datą ważności, identyfikacją producenta. Materiał gazowy  kl 2a Reg 7,sterylizowany w parze wodnej.</t>
  </si>
  <si>
    <t>Jałowe kompresy gazowe 17N, 16W z RTG, Roz. 10x10cm a 50szt. Zapakowane  w torebkę papierowo-foliową, oznakowany kierunek otwierania zgodnie z normą PN-EN 868-5. Na zewnątrz opakowania etykieta z dwiema naklejkami umożliwiającymi wklejenie do dokumentacji z nr lot lub serii, datą ważności, identyfikacją producenta. Materiał gazowy  kl 2a Reg 7, sterylizowany w parze wodnej.</t>
  </si>
  <si>
    <t>Opatrunek włókninowy, mikroporowaty, elastyczny, jałowy, owalny, z centralnie  umieszczonym  wkładem  chłonnym  powleczonym  siateczką zapobiegającą przywieraniu do rany, klej akrylowy, 6,5cmx 9,5cm x50 szt.</t>
  </si>
  <si>
    <t>Jałowe serwety gazowe 17N 4W z RTG +tasiemka, Roz. 45x70cm a 1szt.  Zapakowane  w torebkę papierowo-foliową, oznakowany kierunek otwierania zgodnie z normą PN-EN 868-5. Na zewnątrz opakowania etykieta z dwiema naklejkami umożliwiającymi wklejenie do dokumentacji z nr lot lub serii, datą ważności, identyfikacją producenta. Materiał gazowy  kl 2a Reg 7, sterylizowany w parze wodnej.</t>
  </si>
  <si>
    <t>Jałowe tupfery kule  17N z nitka RTG 20x20cm a 10szt zapakowane w torebkę papierowo-foliową, oznakowany kierunek otwierania zgodnie z normą PN-EN 868-5 . Na zewnątrz opakowania etykieta z dwiema naklejkami umożliwiającymi wklejenie do dokumentacji z nr lot lub serii, datą ważności, identyfikacją producenta. Materiał gazowy  kl. 2a Reg 7, sterylizowany w parze wodnej.</t>
  </si>
  <si>
    <t>Jałowe tupfery kule  17N z nitką RTG, 20x20cm a 20szt zapakowane w torebkę papierowo-foliową, oznakowany kierunek otwierania zgodnie z normą PN-EN 868-5.  Na zewnątrz opakowania etykieta z dwiema naklejkami umożliwiającymi wklejenie do dokumentacji z nr lot lub serii, datą ważności, identyfikacją producenta. Materiał gazowy  kl 2a Reg 7, sterylizowany w parze wodnej.</t>
  </si>
  <si>
    <t xml:space="preserve">Jałowe tupfery kule  17N z nitka RTG,  20x20cm a 5szt lub 3szt zapakowane w torebkę papierowo-foliową, oznakowany kierunek otwierania zgodnie z normą PN-EN 868-5.  Na zewnątrz opakowania etykieta z dwiema naklejkami umożliwiającymi wklejenie do dokumentacji z nr lot lub serii, datą ważności, identyfikacją producenta. Materiał gazowy kl. 2a Reg 7, sterylizowany w parze wodnej.  
</t>
  </si>
  <si>
    <t xml:space="preserve">pakowane po 5 szt. - 10 pkt.
pakowane po 3 szt. -0 pkt.
</t>
  </si>
  <si>
    <t xml:space="preserve">Jałowe tupfery fasolki 17N z RTG 9,5x9,5cm a 10 szt. Zapakowane w torebkę papierowo-foliową, oznakowany kierunek otwierania zgodnie z normą PN-EN 868-5.  Na zewnątrz opakowania etykieta z dwiema naklejkami umożliwiającymi wklejenie do dokumentacji z nr lot lub serii, datą ważności, identyfikacją producenta.  Materiał gazowy kl 2a Reg 7, sterylizowany w parze wodnej.
</t>
  </si>
  <si>
    <t>Jałowy podkład podgipsowy, syntetyczny, roz. 10cm a 1szt  DŁ.3 M</t>
  </si>
  <si>
    <t>Jałowy podkład podgipsowy, syntetyczny, roz.15cm a 1szt DŁ. 3 M</t>
  </si>
  <si>
    <t>Jałowy seton gazowy z podwiniętymi brzegami, z gazy 17 nitkowej, 4 warstwy,sterylizowany parą wodną, roz. 5cm x3m. Seton zapakowany jest w torebkę papierowo-foliową. Posiada etykietę centralną z dwiema samoprzylepnymi metkami do dokumentacji medycznej z nr LOT, datą ważności, nazwą wytwórcy. Klasa 2a reg7</t>
  </si>
  <si>
    <t xml:space="preserve">Sterylne serwety operacyjne z nitką radiacyjną gazowe 17 nitek 4 warstwy 75x90 cm opak.a' 1szt </t>
  </si>
  <si>
    <t>Pakiet nr 13</t>
  </si>
  <si>
    <t>Załącznik nr 6</t>
  </si>
  <si>
    <t>P/05/01/2020/OP</t>
  </si>
  <si>
    <t>Jałowe tupfery kule  17N z nitką RTG,  30x30cm a 30szt zapakowane w torebkę papierowo-foliową, oznakowany kierunek otwierania zgodnie z normą PN-EN 868-5.  Na zewnątrz opakowania etykieta z dwiema naklejkami umożliwiającymi wklejenie do dokumentacji z nr lot lub serii, datą ważności, identyfikacją producenta. Materiał gazowy  kl 2a Reg 7, sterylizowany w parze wodnej.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</si>
</sst>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z_ł_-;\-* #,##0.00\ _z_ł_-;_-* &quot;-&quot;??\ _z_ł_-;_-@_-"/>
    <numFmt numFmtId="164" formatCode="#,##0.00\ &quot;zł&quot;"/>
    <numFmt numFmtId="165" formatCode="_-* #,##0\ _z_ł_-;\-* #,##0\ _z_ł_-;_-* &quot;-&quot;??\ _z_ł_-;_-@_-"/>
  </numFmts>
  <fonts count="15">
    <font>
      <sz val="10"/>
      <color theme="1"/>
      <name val="Arial"/>
      <family val="2"/>
      <charset val="238"/>
    </font>
    <font>
      <sz val="10"/>
      <name val="Arial CE"/>
      <charset val="238"/>
    </font>
    <font>
      <sz val="10"/>
      <color theme="1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12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Arial"/>
      <family val="2"/>
      <charset val="238"/>
    </font>
    <font>
      <b/>
      <sz val="12"/>
      <name val="Arial"/>
      <family val="2"/>
      <charset val="238"/>
    </font>
    <font>
      <sz val="12"/>
      <color rgb="FF656E76"/>
      <name val="&amp;quot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2"/>
      <color theme="1"/>
      <name val="Arial"/>
      <family val="2"/>
      <charset val="238"/>
    </font>
    <font>
      <sz val="14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43" fontId="2" fillId="0" borderId="0" applyFont="0" applyFill="0" applyBorder="0" applyAlignment="0" applyProtection="0"/>
    <xf numFmtId="0" fontId="1" fillId="0" borderId="0"/>
    <xf numFmtId="0" fontId="3" fillId="0" borderId="0"/>
  </cellStyleXfs>
  <cellXfs count="105">
    <xf numFmtId="0" fontId="0" fillId="0" borderId="0" xfId="0"/>
    <xf numFmtId="0" fontId="4" fillId="2" borderId="0" xfId="0" applyFont="1" applyFill="1"/>
    <xf numFmtId="164" fontId="4" fillId="2" borderId="0" xfId="0" applyNumberFormat="1" applyFont="1" applyFill="1"/>
    <xf numFmtId="0" fontId="9" fillId="0" borderId="1" xfId="0" applyFont="1" applyFill="1" applyBorder="1" applyAlignment="1">
      <alignment horizont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0" xfId="0" applyFont="1" applyFill="1"/>
    <xf numFmtId="0" fontId="10" fillId="0" borderId="1" xfId="0" applyFont="1" applyFill="1" applyBorder="1" applyAlignment="1">
      <alignment vertical="top" wrapText="1"/>
    </xf>
    <xf numFmtId="0" fontId="10" fillId="0" borderId="0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vertical="top" wrapText="1"/>
    </xf>
    <xf numFmtId="0" fontId="10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/>
    </xf>
    <xf numFmtId="165" fontId="10" fillId="0" borderId="0" xfId="2" applyNumberFormat="1" applyFont="1" applyFill="1"/>
    <xf numFmtId="2" fontId="9" fillId="0" borderId="1" xfId="0" applyNumberFormat="1" applyFont="1" applyFill="1" applyBorder="1" applyAlignment="1">
      <alignment horizontal="center" vertical="center" wrapText="1"/>
    </xf>
    <xf numFmtId="2" fontId="10" fillId="0" borderId="1" xfId="0" applyNumberFormat="1" applyFont="1" applyFill="1" applyBorder="1" applyAlignment="1">
      <alignment vertical="center"/>
    </xf>
    <xf numFmtId="2" fontId="10" fillId="0" borderId="0" xfId="0" applyNumberFormat="1" applyFont="1" applyFill="1" applyAlignment="1">
      <alignment vertical="center"/>
    </xf>
    <xf numFmtId="9" fontId="9" fillId="0" borderId="1" xfId="0" applyNumberFormat="1" applyFont="1" applyFill="1" applyBorder="1" applyAlignment="1">
      <alignment horizontal="center" vertical="center" wrapText="1"/>
    </xf>
    <xf numFmtId="9" fontId="10" fillId="0" borderId="1" xfId="0" applyNumberFormat="1" applyFont="1" applyFill="1" applyBorder="1" applyAlignment="1">
      <alignment horizontal="center" vertical="center"/>
    </xf>
    <xf numFmtId="164" fontId="10" fillId="0" borderId="0" xfId="0" applyNumberFormat="1" applyFont="1" applyFill="1"/>
    <xf numFmtId="9" fontId="10" fillId="0" borderId="4" xfId="0" applyNumberFormat="1" applyFont="1" applyFill="1" applyBorder="1"/>
    <xf numFmtId="4" fontId="9" fillId="0" borderId="1" xfId="0" applyNumberFormat="1" applyFont="1" applyFill="1" applyBorder="1" applyAlignment="1">
      <alignment horizontal="center" vertical="center" wrapText="1"/>
    </xf>
    <xf numFmtId="2" fontId="9" fillId="0" borderId="1" xfId="0" applyNumberFormat="1" applyFont="1" applyFill="1" applyBorder="1"/>
    <xf numFmtId="164" fontId="9" fillId="0" borderId="1" xfId="1" applyNumberFormat="1" applyFont="1" applyFill="1" applyBorder="1" applyAlignment="1">
      <alignment horizontal="center" vertical="center" wrapText="1"/>
    </xf>
    <xf numFmtId="2" fontId="9" fillId="0" borderId="1" xfId="0" applyNumberFormat="1" applyFont="1" applyFill="1" applyBorder="1" applyAlignment="1">
      <alignment vertical="center"/>
    </xf>
    <xf numFmtId="0" fontId="10" fillId="0" borderId="1" xfId="0" applyFont="1" applyFill="1" applyBorder="1" applyAlignment="1">
      <alignment horizontal="left" vertical="center" wrapText="1"/>
    </xf>
    <xf numFmtId="4" fontId="12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vertical="center"/>
    </xf>
    <xf numFmtId="164" fontId="10" fillId="0" borderId="5" xfId="0" applyNumberFormat="1" applyFont="1" applyFill="1" applyBorder="1" applyAlignment="1">
      <alignment horizontal="left" vertical="center"/>
    </xf>
    <xf numFmtId="0" fontId="10" fillId="0" borderId="0" xfId="0" applyFont="1" applyFill="1" applyAlignment="1">
      <alignment vertical="center"/>
    </xf>
    <xf numFmtId="0" fontId="6" fillId="2" borderId="0" xfId="0" applyFont="1" applyFill="1"/>
    <xf numFmtId="165" fontId="4" fillId="2" borderId="0" xfId="2" applyNumberFormat="1" applyFont="1" applyFill="1"/>
    <xf numFmtId="164" fontId="4" fillId="2" borderId="0" xfId="0" applyNumberFormat="1" applyFont="1" applyFill="1" applyAlignment="1">
      <alignment horizontal="center" vertical="center"/>
    </xf>
    <xf numFmtId="9" fontId="4" fillId="2" borderId="0" xfId="0" applyNumberFormat="1" applyFont="1" applyFill="1"/>
    <xf numFmtId="0" fontId="4" fillId="2" borderId="0" xfId="0" applyFont="1" applyFill="1" applyAlignment="1">
      <alignment horizontal="left" vertical="center"/>
    </xf>
    <xf numFmtId="0" fontId="4" fillId="2" borderId="0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vertical="center" wrapText="1"/>
    </xf>
    <xf numFmtId="165" fontId="4" fillId="2" borderId="1" xfId="2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9" fontId="4" fillId="2" borderId="1" xfId="0" applyNumberFormat="1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/>
    <xf numFmtId="0" fontId="4" fillId="2" borderId="1" xfId="0" applyFont="1" applyFill="1" applyBorder="1" applyAlignment="1">
      <alignment wrapText="1"/>
    </xf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vertical="center"/>
    </xf>
    <xf numFmtId="2" fontId="4" fillId="2" borderId="1" xfId="0" applyNumberFormat="1" applyFont="1" applyFill="1" applyBorder="1" applyAlignment="1">
      <alignment vertical="center"/>
    </xf>
    <xf numFmtId="9" fontId="4" fillId="2" borderId="1" xfId="0" applyNumberFormat="1" applyFont="1" applyFill="1" applyBorder="1" applyAlignment="1">
      <alignment horizontal="center" vertical="center"/>
    </xf>
    <xf numFmtId="2" fontId="4" fillId="2" borderId="1" xfId="0" applyNumberFormat="1" applyFont="1" applyFill="1" applyBorder="1"/>
    <xf numFmtId="0" fontId="4" fillId="2" borderId="0" xfId="0" applyFont="1" applyFill="1" applyAlignment="1">
      <alignment horizontal="justify" vertical="center" wrapText="1"/>
    </xf>
    <xf numFmtId="2" fontId="7" fillId="2" borderId="1" xfId="0" applyNumberFormat="1" applyFont="1" applyFill="1" applyBorder="1"/>
    <xf numFmtId="0" fontId="4" fillId="2" borderId="0" xfId="0" applyFont="1" applyFill="1" applyAlignment="1">
      <alignment wrapText="1"/>
    </xf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left" vertical="center" wrapText="1"/>
    </xf>
    <xf numFmtId="2" fontId="4" fillId="2" borderId="0" xfId="0" applyNumberFormat="1" applyFont="1" applyFill="1" applyAlignment="1">
      <alignment vertical="center"/>
    </xf>
    <xf numFmtId="0" fontId="4" fillId="2" borderId="2" xfId="0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top" wrapText="1"/>
    </xf>
    <xf numFmtId="0" fontId="6" fillId="2" borderId="1" xfId="0" applyFont="1" applyFill="1" applyBorder="1" applyAlignment="1">
      <alignment vertical="top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top" wrapText="1"/>
    </xf>
    <xf numFmtId="0" fontId="5" fillId="2" borderId="1" xfId="4" applyFont="1" applyFill="1" applyBorder="1" applyAlignment="1">
      <alignment vertical="top" wrapText="1"/>
    </xf>
    <xf numFmtId="0" fontId="8" fillId="2" borderId="0" xfId="0" applyFont="1" applyFill="1" applyAlignment="1">
      <alignment horizontal="left" vertical="center" wrapText="1" indent="1"/>
    </xf>
    <xf numFmtId="0" fontId="4" fillId="2" borderId="3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vertical="center"/>
    </xf>
    <xf numFmtId="9" fontId="4" fillId="2" borderId="3" xfId="0" applyNumberFormat="1" applyFont="1" applyFill="1" applyBorder="1" applyAlignment="1">
      <alignment horizontal="center" vertical="center"/>
    </xf>
    <xf numFmtId="2" fontId="4" fillId="2" borderId="4" xfId="0" applyNumberFormat="1" applyFont="1" applyFill="1" applyBorder="1" applyAlignment="1">
      <alignment vertical="center"/>
    </xf>
    <xf numFmtId="2" fontId="7" fillId="2" borderId="1" xfId="0" applyNumberFormat="1" applyFont="1" applyFill="1" applyBorder="1" applyAlignment="1">
      <alignment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wrapText="1"/>
    </xf>
    <xf numFmtId="0" fontId="4" fillId="2" borderId="1" xfId="0" applyFont="1" applyFill="1" applyBorder="1" applyAlignment="1">
      <alignment horizontal="center" vertical="top" wrapText="1"/>
    </xf>
    <xf numFmtId="4" fontId="4" fillId="2" borderId="1" xfId="0" applyNumberFormat="1" applyFont="1" applyFill="1" applyBorder="1" applyAlignment="1">
      <alignment vertical="center"/>
    </xf>
    <xf numFmtId="164" fontId="4" fillId="2" borderId="1" xfId="0" applyNumberFormat="1" applyFont="1" applyFill="1" applyBorder="1"/>
    <xf numFmtId="0" fontId="4" fillId="2" borderId="1" xfId="0" applyFont="1" applyFill="1" applyBorder="1" applyAlignment="1">
      <alignment horizontal="left" vertical="top"/>
    </xf>
    <xf numFmtId="164" fontId="7" fillId="2" borderId="1" xfId="0" applyNumberFormat="1" applyFont="1" applyFill="1" applyBorder="1"/>
    <xf numFmtId="0" fontId="4" fillId="2" borderId="0" xfId="0" applyFont="1" applyFill="1" applyBorder="1"/>
    <xf numFmtId="9" fontId="4" fillId="2" borderId="4" xfId="0" applyNumberFormat="1" applyFont="1" applyFill="1" applyBorder="1"/>
    <xf numFmtId="0" fontId="4" fillId="2" borderId="0" xfId="0" applyFont="1" applyFill="1" applyBorder="1" applyAlignment="1">
      <alignment vertical="center"/>
    </xf>
    <xf numFmtId="2" fontId="4" fillId="2" borderId="0" xfId="0" applyNumberFormat="1" applyFont="1" applyFill="1" applyBorder="1" applyAlignment="1">
      <alignment vertical="center"/>
    </xf>
    <xf numFmtId="9" fontId="4" fillId="2" borderId="0" xfId="0" applyNumberFormat="1" applyFont="1" applyFill="1" applyBorder="1" applyAlignment="1">
      <alignment horizontal="center" vertical="center"/>
    </xf>
    <xf numFmtId="4" fontId="4" fillId="2" borderId="0" xfId="0" applyNumberFormat="1" applyFont="1" applyFill="1" applyBorder="1" applyAlignment="1">
      <alignment vertical="center"/>
    </xf>
    <xf numFmtId="0" fontId="4" fillId="2" borderId="0" xfId="0" applyFont="1" applyFill="1" applyBorder="1" applyAlignment="1">
      <alignment horizontal="center" wrapText="1"/>
    </xf>
    <xf numFmtId="165" fontId="4" fillId="2" borderId="0" xfId="2" applyNumberFormat="1" applyFont="1" applyFill="1" applyBorder="1" applyAlignment="1">
      <alignment vertical="center"/>
    </xf>
    <xf numFmtId="164" fontId="6" fillId="2" borderId="0" xfId="0" applyNumberFormat="1" applyFont="1" applyFill="1"/>
    <xf numFmtId="0" fontId="6" fillId="2" borderId="1" xfId="0" applyFont="1" applyFill="1" applyBorder="1"/>
    <xf numFmtId="2" fontId="6" fillId="2" borderId="1" xfId="0" applyNumberFormat="1" applyFont="1" applyFill="1" applyBorder="1"/>
    <xf numFmtId="43" fontId="6" fillId="2" borderId="1" xfId="2" applyFont="1" applyFill="1" applyBorder="1"/>
    <xf numFmtId="165" fontId="6" fillId="2" borderId="0" xfId="2" applyNumberFormat="1" applyFont="1" applyFill="1"/>
    <xf numFmtId="43" fontId="6" fillId="2" borderId="0" xfId="0" applyNumberFormat="1" applyFont="1" applyFill="1"/>
    <xf numFmtId="0" fontId="9" fillId="0" borderId="1" xfId="0" applyFont="1" applyFill="1" applyBorder="1"/>
    <xf numFmtId="0" fontId="9" fillId="0" borderId="1" xfId="0" applyFont="1" applyFill="1" applyBorder="1" applyAlignment="1">
      <alignment wrapText="1"/>
    </xf>
    <xf numFmtId="0" fontId="9" fillId="0" borderId="1" xfId="0" applyFont="1" applyFill="1" applyBorder="1" applyAlignment="1">
      <alignment horizontal="left" vertical="center"/>
    </xf>
    <xf numFmtId="165" fontId="9" fillId="0" borderId="1" xfId="2" applyNumberFormat="1" applyFont="1" applyFill="1" applyBorder="1"/>
    <xf numFmtId="164" fontId="9" fillId="0" borderId="1" xfId="0" applyNumberFormat="1" applyFont="1" applyFill="1" applyBorder="1" applyAlignment="1">
      <alignment horizontal="center" vertical="center"/>
    </xf>
    <xf numFmtId="164" fontId="9" fillId="0" borderId="1" xfId="0" applyNumberFormat="1" applyFont="1" applyFill="1" applyBorder="1"/>
    <xf numFmtId="9" fontId="9" fillId="0" borderId="1" xfId="0" applyNumberFormat="1" applyFont="1" applyFill="1" applyBorder="1"/>
    <xf numFmtId="164" fontId="9" fillId="0" borderId="1" xfId="0" applyNumberFormat="1" applyFont="1" applyFill="1" applyBorder="1" applyAlignment="1">
      <alignment vertical="center"/>
    </xf>
    <xf numFmtId="0" fontId="9" fillId="0" borderId="1" xfId="0" applyFont="1" applyFill="1" applyBorder="1" applyAlignment="1">
      <alignment vertical="center"/>
    </xf>
    <xf numFmtId="43" fontId="13" fillId="2" borderId="0" xfId="0" applyNumberFormat="1" applyFont="1" applyFill="1"/>
    <xf numFmtId="0" fontId="13" fillId="2" borderId="0" xfId="0" applyFont="1" applyFill="1"/>
    <xf numFmtId="2" fontId="6" fillId="2" borderId="0" xfId="0" applyNumberFormat="1" applyFont="1" applyFill="1"/>
    <xf numFmtId="0" fontId="6" fillId="2" borderId="0" xfId="0" applyFont="1" applyFill="1" applyBorder="1"/>
    <xf numFmtId="165" fontId="6" fillId="2" borderId="0" xfId="2" applyNumberFormat="1" applyFont="1" applyFill="1" applyBorder="1"/>
    <xf numFmtId="0" fontId="14" fillId="2" borderId="0" xfId="0" applyFont="1" applyFill="1"/>
  </cellXfs>
  <cellStyles count="5">
    <cellStyle name="Dziesiętny" xfId="2" builtinId="3"/>
    <cellStyle name="Normalny" xfId="0" builtinId="0"/>
    <cellStyle name="Normalny 2" xfId="4"/>
    <cellStyle name="Normalny 3 2" xfId="3"/>
    <cellStyle name="Normalny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44"/>
  <sheetViews>
    <sheetView tabSelected="1" view="pageBreakPreview" topLeftCell="A130" zoomScale="70" zoomScaleNormal="100" zoomScaleSheetLayoutView="70" workbookViewId="0">
      <selection activeCell="C135" sqref="C135"/>
    </sheetView>
  </sheetViews>
  <sheetFormatPr defaultColWidth="8.85546875" defaultRowHeight="15"/>
  <cols>
    <col min="1" max="1" width="4.7109375" style="29" bestFit="1" customWidth="1"/>
    <col min="2" max="2" width="63.28515625" style="29" customWidth="1"/>
    <col min="3" max="3" width="31.7109375" style="29" customWidth="1"/>
    <col min="4" max="4" width="13.85546875" style="29" customWidth="1"/>
    <col min="5" max="5" width="12.140625" style="29" customWidth="1"/>
    <col min="6" max="6" width="11.7109375" style="88" customWidth="1"/>
    <col min="7" max="7" width="12.7109375" style="29" customWidth="1"/>
    <col min="8" max="8" width="7.140625" style="29" customWidth="1"/>
    <col min="9" max="9" width="16.42578125" style="29" bestFit="1" customWidth="1"/>
    <col min="10" max="10" width="18.5703125" style="29" bestFit="1" customWidth="1"/>
    <col min="11" max="11" width="15" style="29" bestFit="1" customWidth="1"/>
    <col min="12" max="12" width="23.7109375" style="29" customWidth="1"/>
    <col min="13" max="13" width="19.140625" style="29" customWidth="1"/>
    <col min="14" max="14" width="13.85546875" style="29" customWidth="1"/>
    <col min="15" max="16" width="8.85546875" style="29"/>
    <col min="17" max="18" width="12.85546875" style="29" bestFit="1" customWidth="1"/>
    <col min="19" max="16384" width="8.85546875" style="29"/>
  </cols>
  <sheetData>
    <row r="1" spans="1:14" s="1" customFormat="1" ht="18">
      <c r="B1" s="104" t="s">
        <v>154</v>
      </c>
      <c r="F1" s="30"/>
      <c r="G1" s="31"/>
      <c r="H1" s="2"/>
      <c r="I1" s="32"/>
      <c r="J1" s="2"/>
      <c r="K1" s="2"/>
      <c r="L1" s="2" t="s">
        <v>153</v>
      </c>
    </row>
    <row r="2" spans="1:14" s="1" customFormat="1">
      <c r="B2" s="33"/>
      <c r="C2" s="33"/>
      <c r="D2" s="33"/>
      <c r="F2" s="30"/>
      <c r="G2" s="31"/>
      <c r="H2" s="2"/>
      <c r="I2" s="32"/>
      <c r="J2" s="2"/>
      <c r="K2" s="2"/>
      <c r="L2" s="2"/>
      <c r="M2" s="33"/>
    </row>
    <row r="3" spans="1:14" s="1" customFormat="1">
      <c r="A3" s="1" t="s">
        <v>12</v>
      </c>
      <c r="B3" s="34"/>
      <c r="C3" s="34"/>
      <c r="D3" s="34"/>
      <c r="F3" s="30"/>
      <c r="G3" s="31"/>
      <c r="H3" s="2"/>
      <c r="I3" s="32"/>
      <c r="J3" s="2"/>
      <c r="K3" s="2"/>
      <c r="L3" s="2"/>
      <c r="M3" s="34"/>
    </row>
    <row r="4" spans="1:14" ht="45">
      <c r="A4" s="35" t="s">
        <v>55</v>
      </c>
      <c r="B4" s="35" t="s">
        <v>0</v>
      </c>
      <c r="C4" s="35" t="s">
        <v>50</v>
      </c>
      <c r="D4" s="35" t="s">
        <v>51</v>
      </c>
      <c r="E4" s="36" t="s">
        <v>56</v>
      </c>
      <c r="F4" s="37" t="s">
        <v>2</v>
      </c>
      <c r="G4" s="38" t="s">
        <v>3</v>
      </c>
      <c r="H4" s="39" t="s">
        <v>4</v>
      </c>
      <c r="I4" s="38" t="s">
        <v>5</v>
      </c>
      <c r="J4" s="40" t="s">
        <v>6</v>
      </c>
      <c r="K4" s="41" t="s">
        <v>7</v>
      </c>
      <c r="L4" s="40" t="s">
        <v>8</v>
      </c>
      <c r="M4" s="35" t="s">
        <v>1</v>
      </c>
      <c r="N4" s="42" t="s">
        <v>52</v>
      </c>
    </row>
    <row r="5" spans="1:14" s="1" customFormat="1" ht="30">
      <c r="A5" s="43">
        <v>1</v>
      </c>
      <c r="B5" s="44" t="s">
        <v>13</v>
      </c>
      <c r="C5" s="45"/>
      <c r="D5" s="45"/>
      <c r="E5" s="46" t="s">
        <v>11</v>
      </c>
      <c r="F5" s="46">
        <v>25000</v>
      </c>
      <c r="G5" s="47">
        <v>0</v>
      </c>
      <c r="H5" s="48">
        <v>0.08</v>
      </c>
      <c r="I5" s="47">
        <f>G5*1.08</f>
        <v>0</v>
      </c>
      <c r="J5" s="47">
        <f>G5*F5</f>
        <v>0</v>
      </c>
      <c r="K5" s="49"/>
      <c r="L5" s="49">
        <f>I5*F5</f>
        <v>0</v>
      </c>
      <c r="M5" s="45"/>
      <c r="N5" s="43" t="s">
        <v>77</v>
      </c>
    </row>
    <row r="6" spans="1:14" s="1" customFormat="1" ht="30">
      <c r="A6" s="43">
        <v>2</v>
      </c>
      <c r="B6" s="44" t="s">
        <v>14</v>
      </c>
      <c r="C6" s="45"/>
      <c r="D6" s="45"/>
      <c r="E6" s="46" t="s">
        <v>11</v>
      </c>
      <c r="F6" s="46">
        <v>15000</v>
      </c>
      <c r="G6" s="47">
        <v>0</v>
      </c>
      <c r="H6" s="48">
        <v>0.08</v>
      </c>
      <c r="I6" s="47">
        <f t="shared" ref="I6:I16" si="0">G6*1.08</f>
        <v>0</v>
      </c>
      <c r="J6" s="47">
        <f t="shared" ref="J6:J16" si="1">G6*F6</f>
        <v>0</v>
      </c>
      <c r="K6" s="49"/>
      <c r="L6" s="49">
        <f t="shared" ref="L6:L16" si="2">I6*F6</f>
        <v>0</v>
      </c>
      <c r="M6" s="45"/>
      <c r="N6" s="43" t="s">
        <v>77</v>
      </c>
    </row>
    <row r="7" spans="1:14" s="1" customFormat="1" ht="60">
      <c r="A7" s="43">
        <v>3</v>
      </c>
      <c r="B7" s="50" t="s">
        <v>121</v>
      </c>
      <c r="C7" s="45"/>
      <c r="D7" s="45"/>
      <c r="E7" s="46" t="s">
        <v>11</v>
      </c>
      <c r="F7" s="46">
        <v>250</v>
      </c>
      <c r="G7" s="47">
        <v>0</v>
      </c>
      <c r="H7" s="48">
        <v>0.08</v>
      </c>
      <c r="I7" s="47">
        <f t="shared" si="0"/>
        <v>0</v>
      </c>
      <c r="J7" s="47">
        <f t="shared" si="1"/>
        <v>0</v>
      </c>
      <c r="K7" s="49"/>
      <c r="L7" s="49">
        <f t="shared" si="2"/>
        <v>0</v>
      </c>
      <c r="M7" s="45"/>
      <c r="N7" s="43" t="s">
        <v>77</v>
      </c>
    </row>
    <row r="8" spans="1:14" s="1" customFormat="1" ht="75">
      <c r="A8" s="43">
        <v>4</v>
      </c>
      <c r="B8" s="44" t="s">
        <v>99</v>
      </c>
      <c r="C8" s="35" t="s">
        <v>70</v>
      </c>
      <c r="D8" s="45"/>
      <c r="E8" s="46" t="s">
        <v>11</v>
      </c>
      <c r="F8" s="46">
        <v>4000</v>
      </c>
      <c r="G8" s="47">
        <v>0</v>
      </c>
      <c r="H8" s="48">
        <v>0.08</v>
      </c>
      <c r="I8" s="47">
        <f t="shared" si="0"/>
        <v>0</v>
      </c>
      <c r="J8" s="47">
        <f t="shared" si="1"/>
        <v>0</v>
      </c>
      <c r="K8" s="49"/>
      <c r="L8" s="49">
        <f t="shared" si="2"/>
        <v>0</v>
      </c>
      <c r="M8" s="45"/>
      <c r="N8" s="43" t="s">
        <v>90</v>
      </c>
    </row>
    <row r="9" spans="1:14" s="1" customFormat="1" ht="75">
      <c r="A9" s="43">
        <v>5</v>
      </c>
      <c r="B9" s="44" t="s">
        <v>100</v>
      </c>
      <c r="C9" s="35" t="s">
        <v>101</v>
      </c>
      <c r="D9" s="45"/>
      <c r="E9" s="46" t="s">
        <v>11</v>
      </c>
      <c r="F9" s="46">
        <v>500</v>
      </c>
      <c r="G9" s="47">
        <v>0</v>
      </c>
      <c r="H9" s="48">
        <v>0.08</v>
      </c>
      <c r="I9" s="47">
        <f t="shared" si="0"/>
        <v>0</v>
      </c>
      <c r="J9" s="47">
        <f t="shared" si="1"/>
        <v>0</v>
      </c>
      <c r="K9" s="49"/>
      <c r="L9" s="49">
        <f t="shared" si="2"/>
        <v>0</v>
      </c>
      <c r="M9" s="45"/>
      <c r="N9" s="43" t="s">
        <v>90</v>
      </c>
    </row>
    <row r="10" spans="1:14" s="1" customFormat="1" ht="75">
      <c r="A10" s="43">
        <v>6</v>
      </c>
      <c r="B10" s="44" t="s">
        <v>102</v>
      </c>
      <c r="C10" s="35" t="s">
        <v>101</v>
      </c>
      <c r="D10" s="45"/>
      <c r="E10" s="46" t="s">
        <v>11</v>
      </c>
      <c r="F10" s="46">
        <v>500</v>
      </c>
      <c r="G10" s="47">
        <v>0</v>
      </c>
      <c r="H10" s="48">
        <v>0.08</v>
      </c>
      <c r="I10" s="47">
        <f t="shared" si="0"/>
        <v>0</v>
      </c>
      <c r="J10" s="47">
        <f t="shared" si="1"/>
        <v>0</v>
      </c>
      <c r="K10" s="49"/>
      <c r="L10" s="49">
        <f t="shared" si="2"/>
        <v>0</v>
      </c>
      <c r="M10" s="45"/>
      <c r="N10" s="43" t="s">
        <v>90</v>
      </c>
    </row>
    <row r="11" spans="1:14" s="1" customFormat="1" ht="75">
      <c r="A11" s="43">
        <v>7</v>
      </c>
      <c r="B11" s="44" t="s">
        <v>103</v>
      </c>
      <c r="C11" s="35" t="s">
        <v>101</v>
      </c>
      <c r="D11" s="45"/>
      <c r="E11" s="46" t="s">
        <v>11</v>
      </c>
      <c r="F11" s="46">
        <v>1500</v>
      </c>
      <c r="G11" s="47">
        <v>0</v>
      </c>
      <c r="H11" s="48">
        <v>0.08</v>
      </c>
      <c r="I11" s="47">
        <f t="shared" si="0"/>
        <v>0</v>
      </c>
      <c r="J11" s="47">
        <f t="shared" si="1"/>
        <v>0</v>
      </c>
      <c r="K11" s="49"/>
      <c r="L11" s="49">
        <f t="shared" si="2"/>
        <v>0</v>
      </c>
      <c r="M11" s="45"/>
      <c r="N11" s="43" t="s">
        <v>90</v>
      </c>
    </row>
    <row r="12" spans="1:14" s="1" customFormat="1" ht="75">
      <c r="A12" s="43">
        <v>8</v>
      </c>
      <c r="B12" s="44" t="s">
        <v>104</v>
      </c>
      <c r="C12" s="35" t="s">
        <v>101</v>
      </c>
      <c r="D12" s="45"/>
      <c r="E12" s="46" t="s">
        <v>11</v>
      </c>
      <c r="F12" s="46">
        <v>3000</v>
      </c>
      <c r="G12" s="47">
        <v>0</v>
      </c>
      <c r="H12" s="48">
        <v>0.08</v>
      </c>
      <c r="I12" s="47">
        <f t="shared" si="0"/>
        <v>0</v>
      </c>
      <c r="J12" s="47">
        <f t="shared" si="1"/>
        <v>0</v>
      </c>
      <c r="K12" s="49"/>
      <c r="L12" s="49">
        <f t="shared" si="2"/>
        <v>0</v>
      </c>
      <c r="M12" s="45"/>
      <c r="N12" s="43" t="s">
        <v>90</v>
      </c>
    </row>
    <row r="13" spans="1:14" s="1" customFormat="1" ht="75">
      <c r="A13" s="43">
        <v>9</v>
      </c>
      <c r="B13" s="44" t="s">
        <v>105</v>
      </c>
      <c r="C13" s="35" t="s">
        <v>101</v>
      </c>
      <c r="D13" s="45"/>
      <c r="E13" s="46" t="s">
        <v>11</v>
      </c>
      <c r="F13" s="46">
        <v>2000</v>
      </c>
      <c r="G13" s="47">
        <v>0</v>
      </c>
      <c r="H13" s="48">
        <v>0.08</v>
      </c>
      <c r="I13" s="47">
        <f t="shared" si="0"/>
        <v>0</v>
      </c>
      <c r="J13" s="47">
        <f t="shared" si="1"/>
        <v>0</v>
      </c>
      <c r="K13" s="49"/>
      <c r="L13" s="49">
        <f t="shared" si="2"/>
        <v>0</v>
      </c>
      <c r="M13" s="45"/>
      <c r="N13" s="43" t="s">
        <v>90</v>
      </c>
    </row>
    <row r="14" spans="1:14" s="1" customFormat="1" ht="30">
      <c r="A14" s="43">
        <v>10</v>
      </c>
      <c r="B14" s="44" t="s">
        <v>15</v>
      </c>
      <c r="C14" s="45"/>
      <c r="D14" s="45"/>
      <c r="E14" s="46" t="s">
        <v>11</v>
      </c>
      <c r="F14" s="46">
        <v>2500</v>
      </c>
      <c r="G14" s="47">
        <v>0</v>
      </c>
      <c r="H14" s="48">
        <v>0.08</v>
      </c>
      <c r="I14" s="47">
        <f t="shared" si="0"/>
        <v>0</v>
      </c>
      <c r="J14" s="47">
        <f t="shared" si="1"/>
        <v>0</v>
      </c>
      <c r="K14" s="49"/>
      <c r="L14" s="49">
        <f t="shared" si="2"/>
        <v>0</v>
      </c>
      <c r="M14" s="45"/>
      <c r="N14" s="43" t="s">
        <v>77</v>
      </c>
    </row>
    <row r="15" spans="1:14" s="1" customFormat="1" ht="30">
      <c r="A15" s="43">
        <v>11</v>
      </c>
      <c r="B15" s="44" t="s">
        <v>16</v>
      </c>
      <c r="C15" s="45"/>
      <c r="D15" s="45"/>
      <c r="E15" s="46" t="s">
        <v>11</v>
      </c>
      <c r="F15" s="46">
        <v>4000</v>
      </c>
      <c r="G15" s="47">
        <v>0</v>
      </c>
      <c r="H15" s="48">
        <v>0.08</v>
      </c>
      <c r="I15" s="47">
        <f t="shared" si="0"/>
        <v>0</v>
      </c>
      <c r="J15" s="47">
        <f t="shared" si="1"/>
        <v>0</v>
      </c>
      <c r="K15" s="49"/>
      <c r="L15" s="49">
        <f t="shared" si="2"/>
        <v>0</v>
      </c>
      <c r="M15" s="45"/>
      <c r="N15" s="43" t="s">
        <v>77</v>
      </c>
    </row>
    <row r="16" spans="1:14" s="1" customFormat="1" ht="30">
      <c r="A16" s="43">
        <v>12</v>
      </c>
      <c r="B16" s="44" t="s">
        <v>106</v>
      </c>
      <c r="C16" s="45"/>
      <c r="D16" s="45"/>
      <c r="E16" s="46" t="s">
        <v>11</v>
      </c>
      <c r="F16" s="46">
        <v>2000</v>
      </c>
      <c r="G16" s="47">
        <v>0</v>
      </c>
      <c r="H16" s="48">
        <v>0.08</v>
      </c>
      <c r="I16" s="47">
        <f t="shared" si="0"/>
        <v>0</v>
      </c>
      <c r="J16" s="47">
        <f t="shared" si="1"/>
        <v>0</v>
      </c>
      <c r="K16" s="49"/>
      <c r="L16" s="49">
        <f t="shared" si="2"/>
        <v>0</v>
      </c>
      <c r="M16" s="45"/>
      <c r="N16" s="43" t="s">
        <v>77</v>
      </c>
    </row>
    <row r="17" spans="1:14" s="1" customFormat="1" ht="15.75">
      <c r="B17" s="34"/>
      <c r="C17" s="34"/>
      <c r="D17" s="34"/>
      <c r="F17" s="30"/>
      <c r="G17" s="31"/>
      <c r="H17" s="2"/>
      <c r="I17" s="32"/>
      <c r="J17" s="51">
        <f>SUM(J5:J16)</f>
        <v>0</v>
      </c>
      <c r="K17" s="51"/>
      <c r="L17" s="51">
        <f>SUM(L5:L16)</f>
        <v>0</v>
      </c>
      <c r="M17" s="34"/>
    </row>
    <row r="18" spans="1:14" s="1" customFormat="1">
      <c r="B18" s="52" t="s">
        <v>17</v>
      </c>
      <c r="C18" s="34"/>
      <c r="D18" s="34"/>
      <c r="F18" s="30"/>
      <c r="G18" s="31"/>
      <c r="H18" s="2"/>
      <c r="I18" s="32"/>
      <c r="J18" s="2"/>
      <c r="K18" s="2"/>
      <c r="L18" s="2"/>
      <c r="M18" s="34"/>
    </row>
    <row r="19" spans="1:14" s="1" customFormat="1" ht="45">
      <c r="A19" s="35" t="s">
        <v>55</v>
      </c>
      <c r="B19" s="35" t="s">
        <v>0</v>
      </c>
      <c r="C19" s="35" t="s">
        <v>50</v>
      </c>
      <c r="D19" s="35" t="s">
        <v>51</v>
      </c>
      <c r="E19" s="36" t="s">
        <v>56</v>
      </c>
      <c r="F19" s="36" t="s">
        <v>2</v>
      </c>
      <c r="G19" s="38" t="s">
        <v>3</v>
      </c>
      <c r="H19" s="39" t="s">
        <v>4</v>
      </c>
      <c r="I19" s="38" t="s">
        <v>5</v>
      </c>
      <c r="J19" s="40" t="s">
        <v>6</v>
      </c>
      <c r="K19" s="41" t="s">
        <v>7</v>
      </c>
      <c r="L19" s="40" t="s">
        <v>8</v>
      </c>
      <c r="M19" s="35" t="s">
        <v>1</v>
      </c>
      <c r="N19" s="42" t="s">
        <v>52</v>
      </c>
    </row>
    <row r="20" spans="1:14" s="1" customFormat="1" ht="30">
      <c r="A20" s="53">
        <v>1</v>
      </c>
      <c r="B20" s="44" t="s">
        <v>18</v>
      </c>
      <c r="C20" s="54" t="s">
        <v>82</v>
      </c>
      <c r="D20" s="45"/>
      <c r="E20" s="46" t="s">
        <v>19</v>
      </c>
      <c r="F20" s="46">
        <v>2500</v>
      </c>
      <c r="G20" s="47">
        <v>0</v>
      </c>
      <c r="H20" s="48">
        <v>0.08</v>
      </c>
      <c r="I20" s="47">
        <f>1.08*G20</f>
        <v>0</v>
      </c>
      <c r="J20" s="47">
        <f>G20*F20</f>
        <v>0</v>
      </c>
      <c r="K20" s="49"/>
      <c r="L20" s="49">
        <f>I20*F20</f>
        <v>0</v>
      </c>
      <c r="M20" s="45"/>
      <c r="N20" s="43" t="s">
        <v>90</v>
      </c>
    </row>
    <row r="21" spans="1:14" s="1" customFormat="1" ht="30">
      <c r="A21" s="53">
        <v>2</v>
      </c>
      <c r="B21" s="44" t="s">
        <v>20</v>
      </c>
      <c r="C21" s="54" t="s">
        <v>82</v>
      </c>
      <c r="D21" s="45"/>
      <c r="E21" s="46" t="s">
        <v>11</v>
      </c>
      <c r="F21" s="46">
        <v>17000</v>
      </c>
      <c r="G21" s="47">
        <v>0</v>
      </c>
      <c r="H21" s="48">
        <v>0.08</v>
      </c>
      <c r="I21" s="47">
        <f t="shared" ref="I21:I27" si="3">1.08*G21</f>
        <v>0</v>
      </c>
      <c r="J21" s="47">
        <f t="shared" ref="J21:J27" si="4">G21*F21</f>
        <v>0</v>
      </c>
      <c r="K21" s="49"/>
      <c r="L21" s="49">
        <f t="shared" ref="L21:L27" si="5">I21*F21</f>
        <v>0</v>
      </c>
      <c r="M21" s="45"/>
      <c r="N21" s="43" t="s">
        <v>90</v>
      </c>
    </row>
    <row r="22" spans="1:14" s="1" customFormat="1">
      <c r="A22" s="53">
        <v>3</v>
      </c>
      <c r="B22" s="44" t="s">
        <v>122</v>
      </c>
      <c r="C22" s="54"/>
      <c r="D22" s="45"/>
      <c r="E22" s="46" t="s">
        <v>11</v>
      </c>
      <c r="F22" s="46">
        <v>100</v>
      </c>
      <c r="G22" s="47">
        <v>0</v>
      </c>
      <c r="H22" s="48">
        <v>0.08</v>
      </c>
      <c r="I22" s="47">
        <f t="shared" si="3"/>
        <v>0</v>
      </c>
      <c r="J22" s="47">
        <f t="shared" si="4"/>
        <v>0</v>
      </c>
      <c r="K22" s="49"/>
      <c r="L22" s="49">
        <f t="shared" si="5"/>
        <v>0</v>
      </c>
      <c r="M22" s="45"/>
      <c r="N22" s="43"/>
    </row>
    <row r="23" spans="1:14" s="1" customFormat="1" ht="30">
      <c r="A23" s="53">
        <v>4</v>
      </c>
      <c r="B23" s="44" t="s">
        <v>21</v>
      </c>
      <c r="C23" s="54" t="s">
        <v>72</v>
      </c>
      <c r="D23" s="45"/>
      <c r="E23" s="46" t="s">
        <v>11</v>
      </c>
      <c r="F23" s="46">
        <v>100</v>
      </c>
      <c r="G23" s="47">
        <v>0</v>
      </c>
      <c r="H23" s="48">
        <v>0.08</v>
      </c>
      <c r="I23" s="47">
        <f t="shared" si="3"/>
        <v>0</v>
      </c>
      <c r="J23" s="47">
        <f t="shared" si="4"/>
        <v>0</v>
      </c>
      <c r="K23" s="49"/>
      <c r="L23" s="49">
        <f t="shared" si="5"/>
        <v>0</v>
      </c>
      <c r="M23" s="45"/>
      <c r="N23" s="43" t="s">
        <v>90</v>
      </c>
    </row>
    <row r="24" spans="1:14" s="1" customFormat="1" ht="30">
      <c r="A24" s="53">
        <v>5</v>
      </c>
      <c r="B24" s="44" t="s">
        <v>22</v>
      </c>
      <c r="C24" s="54" t="s">
        <v>72</v>
      </c>
      <c r="D24" s="45"/>
      <c r="E24" s="46" t="s">
        <v>23</v>
      </c>
      <c r="F24" s="46">
        <v>2000</v>
      </c>
      <c r="G24" s="47">
        <v>0</v>
      </c>
      <c r="H24" s="48">
        <v>0.08</v>
      </c>
      <c r="I24" s="47">
        <f t="shared" si="3"/>
        <v>0</v>
      </c>
      <c r="J24" s="47">
        <f t="shared" si="4"/>
        <v>0</v>
      </c>
      <c r="K24" s="49"/>
      <c r="L24" s="49">
        <f t="shared" si="5"/>
        <v>0</v>
      </c>
      <c r="M24" s="45"/>
      <c r="N24" s="43" t="s">
        <v>90</v>
      </c>
    </row>
    <row r="25" spans="1:14" s="1" customFormat="1" ht="30">
      <c r="A25" s="53">
        <v>6</v>
      </c>
      <c r="B25" s="44" t="s">
        <v>24</v>
      </c>
      <c r="C25" s="54"/>
      <c r="D25" s="45"/>
      <c r="E25" s="46" t="s">
        <v>9</v>
      </c>
      <c r="F25" s="46">
        <v>150</v>
      </c>
      <c r="G25" s="47">
        <v>0</v>
      </c>
      <c r="H25" s="48">
        <v>0.08</v>
      </c>
      <c r="I25" s="47">
        <f t="shared" si="3"/>
        <v>0</v>
      </c>
      <c r="J25" s="47">
        <f t="shared" si="4"/>
        <v>0</v>
      </c>
      <c r="K25" s="49"/>
      <c r="L25" s="49">
        <f t="shared" si="5"/>
        <v>0</v>
      </c>
      <c r="M25" s="45"/>
      <c r="N25" s="43" t="s">
        <v>77</v>
      </c>
    </row>
    <row r="26" spans="1:14" s="1" customFormat="1" ht="30">
      <c r="A26" s="53">
        <v>7</v>
      </c>
      <c r="B26" s="44" t="s">
        <v>26</v>
      </c>
      <c r="C26" s="54"/>
      <c r="D26" s="45"/>
      <c r="E26" s="46" t="s">
        <v>54</v>
      </c>
      <c r="F26" s="46">
        <v>3000</v>
      </c>
      <c r="G26" s="47">
        <v>0</v>
      </c>
      <c r="H26" s="48">
        <v>0.08</v>
      </c>
      <c r="I26" s="47">
        <f t="shared" si="3"/>
        <v>0</v>
      </c>
      <c r="J26" s="47">
        <f t="shared" si="4"/>
        <v>0</v>
      </c>
      <c r="K26" s="49"/>
      <c r="L26" s="49">
        <f t="shared" si="5"/>
        <v>0</v>
      </c>
      <c r="M26" s="45"/>
      <c r="N26" s="43" t="s">
        <v>77</v>
      </c>
    </row>
    <row r="27" spans="1:14" s="1" customFormat="1" ht="30">
      <c r="A27" s="53">
        <v>8</v>
      </c>
      <c r="B27" s="44" t="s">
        <v>37</v>
      </c>
      <c r="C27" s="54"/>
      <c r="D27" s="45"/>
      <c r="E27" s="46" t="s">
        <v>11</v>
      </c>
      <c r="F27" s="46">
        <v>12000</v>
      </c>
      <c r="G27" s="47">
        <v>0</v>
      </c>
      <c r="H27" s="48">
        <v>0.08</v>
      </c>
      <c r="I27" s="47">
        <f t="shared" si="3"/>
        <v>0</v>
      </c>
      <c r="J27" s="47">
        <f t="shared" si="4"/>
        <v>0</v>
      </c>
      <c r="K27" s="49"/>
      <c r="L27" s="49">
        <f t="shared" si="5"/>
        <v>0</v>
      </c>
      <c r="M27" s="45"/>
      <c r="N27" s="43" t="s">
        <v>77</v>
      </c>
    </row>
    <row r="28" spans="1:14" s="1" customFormat="1" ht="15.75">
      <c r="B28" s="34"/>
      <c r="C28" s="34"/>
      <c r="D28" s="34"/>
      <c r="F28" s="30"/>
      <c r="G28" s="55" t="s">
        <v>49</v>
      </c>
      <c r="H28" s="2"/>
      <c r="I28" s="32"/>
      <c r="J28" s="51">
        <f>SUM(J20:J27)</f>
        <v>0</v>
      </c>
      <c r="K28" s="51"/>
      <c r="L28" s="51">
        <f>SUM(L20:L27)</f>
        <v>0</v>
      </c>
      <c r="M28" s="34"/>
    </row>
    <row r="29" spans="1:14" s="1" customFormat="1">
      <c r="B29" s="34"/>
      <c r="C29" s="34"/>
      <c r="D29" s="34"/>
      <c r="F29" s="30"/>
      <c r="G29" s="31"/>
      <c r="H29" s="2"/>
      <c r="I29" s="32"/>
      <c r="J29" s="2"/>
      <c r="K29" s="2"/>
      <c r="L29" s="2"/>
      <c r="M29" s="34"/>
    </row>
    <row r="30" spans="1:14" s="1" customFormat="1">
      <c r="B30" s="52" t="s">
        <v>25</v>
      </c>
      <c r="C30" s="34"/>
      <c r="D30" s="34"/>
      <c r="F30" s="30"/>
      <c r="G30" s="31"/>
      <c r="H30" s="2"/>
      <c r="I30" s="32"/>
      <c r="J30" s="2"/>
      <c r="K30" s="2"/>
      <c r="L30" s="2"/>
      <c r="M30" s="34"/>
    </row>
    <row r="31" spans="1:14" s="1" customFormat="1" ht="45">
      <c r="A31" s="56" t="s">
        <v>55</v>
      </c>
      <c r="B31" s="35" t="s">
        <v>0</v>
      </c>
      <c r="C31" s="35" t="s">
        <v>50</v>
      </c>
      <c r="D31" s="35" t="s">
        <v>51</v>
      </c>
      <c r="E31" s="36" t="s">
        <v>56</v>
      </c>
      <c r="F31" s="36" t="s">
        <v>2</v>
      </c>
      <c r="G31" s="38" t="s">
        <v>3</v>
      </c>
      <c r="H31" s="39" t="s">
        <v>4</v>
      </c>
      <c r="I31" s="38" t="s">
        <v>5</v>
      </c>
      <c r="J31" s="40" t="s">
        <v>6</v>
      </c>
      <c r="K31" s="41" t="s">
        <v>7</v>
      </c>
      <c r="L31" s="40" t="s">
        <v>8</v>
      </c>
      <c r="M31" s="35" t="s">
        <v>1</v>
      </c>
      <c r="N31" s="42" t="s">
        <v>52</v>
      </c>
    </row>
    <row r="32" spans="1:14" s="1" customFormat="1" ht="75" customHeight="1">
      <c r="A32" s="57">
        <v>1</v>
      </c>
      <c r="B32" s="58" t="s">
        <v>107</v>
      </c>
      <c r="C32" s="59" t="s">
        <v>79</v>
      </c>
      <c r="D32" s="45"/>
      <c r="E32" s="46" t="s">
        <v>11</v>
      </c>
      <c r="F32" s="46">
        <v>600</v>
      </c>
      <c r="G32" s="47">
        <v>0</v>
      </c>
      <c r="H32" s="48">
        <v>0.08</v>
      </c>
      <c r="I32" s="47">
        <f>1.08*G32</f>
        <v>0</v>
      </c>
      <c r="J32" s="47">
        <f>G32*F32</f>
        <v>0</v>
      </c>
      <c r="K32" s="47"/>
      <c r="L32" s="47">
        <f>I32*F32</f>
        <v>0</v>
      </c>
      <c r="M32" s="45"/>
      <c r="N32" s="43" t="s">
        <v>90</v>
      </c>
    </row>
    <row r="33" spans="1:17" s="1" customFormat="1" ht="75" customHeight="1">
      <c r="A33" s="57">
        <v>2</v>
      </c>
      <c r="B33" s="58" t="s">
        <v>108</v>
      </c>
      <c r="C33" s="59" t="s">
        <v>80</v>
      </c>
      <c r="D33" s="45"/>
      <c r="E33" s="46" t="s">
        <v>11</v>
      </c>
      <c r="F33" s="46">
        <v>300</v>
      </c>
      <c r="G33" s="47">
        <v>0</v>
      </c>
      <c r="H33" s="48">
        <v>0.08</v>
      </c>
      <c r="I33" s="47">
        <f t="shared" ref="I33:I44" si="6">1.08*G33</f>
        <v>0</v>
      </c>
      <c r="J33" s="47">
        <f t="shared" ref="J33:J44" si="7">G33*F33</f>
        <v>0</v>
      </c>
      <c r="K33" s="47"/>
      <c r="L33" s="47">
        <f t="shared" ref="L33:L44" si="8">I33*F33</f>
        <v>0</v>
      </c>
      <c r="M33" s="45"/>
      <c r="N33" s="43" t="s">
        <v>90</v>
      </c>
    </row>
    <row r="34" spans="1:17" s="1" customFormat="1" ht="75" customHeight="1">
      <c r="A34" s="57">
        <v>3</v>
      </c>
      <c r="B34" s="58" t="s">
        <v>109</v>
      </c>
      <c r="C34" s="59" t="s">
        <v>83</v>
      </c>
      <c r="D34" s="45"/>
      <c r="E34" s="46" t="s">
        <v>11</v>
      </c>
      <c r="F34" s="46">
        <v>150</v>
      </c>
      <c r="G34" s="47">
        <v>0</v>
      </c>
      <c r="H34" s="48">
        <v>0.08</v>
      </c>
      <c r="I34" s="47">
        <f t="shared" si="6"/>
        <v>0</v>
      </c>
      <c r="J34" s="47">
        <f t="shared" si="7"/>
        <v>0</v>
      </c>
      <c r="K34" s="47"/>
      <c r="L34" s="47">
        <f t="shared" si="8"/>
        <v>0</v>
      </c>
      <c r="M34" s="45"/>
      <c r="N34" s="43" t="s">
        <v>90</v>
      </c>
    </row>
    <row r="35" spans="1:17" s="1" customFormat="1" ht="75" customHeight="1">
      <c r="A35" s="57">
        <v>4</v>
      </c>
      <c r="B35" s="58" t="s">
        <v>110</v>
      </c>
      <c r="C35" s="59" t="s">
        <v>84</v>
      </c>
      <c r="D35" s="45"/>
      <c r="E35" s="46" t="s">
        <v>11</v>
      </c>
      <c r="F35" s="46">
        <v>150</v>
      </c>
      <c r="G35" s="47">
        <v>0</v>
      </c>
      <c r="H35" s="48">
        <v>0.08</v>
      </c>
      <c r="I35" s="47">
        <f t="shared" si="6"/>
        <v>0</v>
      </c>
      <c r="J35" s="47">
        <f t="shared" si="7"/>
        <v>0</v>
      </c>
      <c r="K35" s="47"/>
      <c r="L35" s="47">
        <f t="shared" si="8"/>
        <v>0</v>
      </c>
      <c r="M35" s="45"/>
      <c r="N35" s="43" t="s">
        <v>90</v>
      </c>
    </row>
    <row r="36" spans="1:17" s="1" customFormat="1" ht="75" customHeight="1">
      <c r="A36" s="57">
        <v>5</v>
      </c>
      <c r="B36" s="58" t="s">
        <v>27</v>
      </c>
      <c r="C36" s="59" t="s">
        <v>79</v>
      </c>
      <c r="D36" s="45"/>
      <c r="E36" s="46" t="s">
        <v>11</v>
      </c>
      <c r="F36" s="46">
        <v>300</v>
      </c>
      <c r="G36" s="47">
        <v>0</v>
      </c>
      <c r="H36" s="48">
        <v>0.08</v>
      </c>
      <c r="I36" s="47">
        <f t="shared" si="6"/>
        <v>0</v>
      </c>
      <c r="J36" s="47">
        <f t="shared" si="7"/>
        <v>0</v>
      </c>
      <c r="K36" s="47"/>
      <c r="L36" s="47">
        <f t="shared" si="8"/>
        <v>0</v>
      </c>
      <c r="M36" s="45"/>
      <c r="N36" s="43" t="s">
        <v>90</v>
      </c>
    </row>
    <row r="37" spans="1:17" s="1" customFormat="1" ht="75" customHeight="1">
      <c r="A37" s="57">
        <v>6</v>
      </c>
      <c r="B37" s="58" t="s">
        <v>28</v>
      </c>
      <c r="C37" s="59" t="s">
        <v>79</v>
      </c>
      <c r="D37" s="45"/>
      <c r="E37" s="46" t="s">
        <v>11</v>
      </c>
      <c r="F37" s="46">
        <v>150</v>
      </c>
      <c r="G37" s="47">
        <v>0</v>
      </c>
      <c r="H37" s="48">
        <v>0.08</v>
      </c>
      <c r="I37" s="47">
        <f t="shared" si="6"/>
        <v>0</v>
      </c>
      <c r="J37" s="47">
        <f t="shared" si="7"/>
        <v>0</v>
      </c>
      <c r="K37" s="47"/>
      <c r="L37" s="47">
        <f t="shared" si="8"/>
        <v>0</v>
      </c>
      <c r="M37" s="45"/>
      <c r="N37" s="43" t="s">
        <v>90</v>
      </c>
    </row>
    <row r="38" spans="1:17" s="1" customFormat="1" ht="75" customHeight="1">
      <c r="A38" s="57">
        <v>7</v>
      </c>
      <c r="B38" s="58" t="s">
        <v>29</v>
      </c>
      <c r="C38" s="59" t="s">
        <v>81</v>
      </c>
      <c r="D38" s="45"/>
      <c r="E38" s="46" t="s">
        <v>11</v>
      </c>
      <c r="F38" s="46">
        <v>70</v>
      </c>
      <c r="G38" s="47">
        <v>0</v>
      </c>
      <c r="H38" s="48">
        <v>0.08</v>
      </c>
      <c r="I38" s="47">
        <f t="shared" si="6"/>
        <v>0</v>
      </c>
      <c r="J38" s="47">
        <f t="shared" si="7"/>
        <v>0</v>
      </c>
      <c r="K38" s="47"/>
      <c r="L38" s="47">
        <f t="shared" si="8"/>
        <v>0</v>
      </c>
      <c r="M38" s="45"/>
      <c r="N38" s="43" t="s">
        <v>53</v>
      </c>
    </row>
    <row r="39" spans="1:17" s="1" customFormat="1" ht="75" customHeight="1">
      <c r="A39" s="57">
        <v>8</v>
      </c>
      <c r="B39" s="58" t="s">
        <v>30</v>
      </c>
      <c r="C39" s="59" t="s">
        <v>79</v>
      </c>
      <c r="D39" s="45"/>
      <c r="E39" s="46" t="s">
        <v>11</v>
      </c>
      <c r="F39" s="46">
        <v>3000</v>
      </c>
      <c r="G39" s="47">
        <v>0</v>
      </c>
      <c r="H39" s="48">
        <v>0.08</v>
      </c>
      <c r="I39" s="47">
        <f t="shared" si="6"/>
        <v>0</v>
      </c>
      <c r="J39" s="47">
        <f t="shared" si="7"/>
        <v>0</v>
      </c>
      <c r="K39" s="47"/>
      <c r="L39" s="47">
        <f t="shared" si="8"/>
        <v>0</v>
      </c>
      <c r="M39" s="45"/>
      <c r="N39" s="43" t="s">
        <v>53</v>
      </c>
    </row>
    <row r="40" spans="1:17" s="1" customFormat="1" ht="75" customHeight="1">
      <c r="A40" s="57">
        <v>9</v>
      </c>
      <c r="B40" s="58" t="s">
        <v>31</v>
      </c>
      <c r="C40" s="59" t="s">
        <v>81</v>
      </c>
      <c r="D40" s="45"/>
      <c r="E40" s="46" t="s">
        <v>11</v>
      </c>
      <c r="F40" s="46">
        <v>1000</v>
      </c>
      <c r="G40" s="47">
        <v>0</v>
      </c>
      <c r="H40" s="48">
        <v>0.08</v>
      </c>
      <c r="I40" s="47">
        <f t="shared" si="6"/>
        <v>0</v>
      </c>
      <c r="J40" s="47">
        <f t="shared" si="7"/>
        <v>0</v>
      </c>
      <c r="K40" s="47"/>
      <c r="L40" s="47">
        <f t="shared" si="8"/>
        <v>0</v>
      </c>
      <c r="M40" s="45"/>
      <c r="N40" s="43" t="s">
        <v>53</v>
      </c>
    </row>
    <row r="41" spans="1:17" s="1" customFormat="1" ht="75" customHeight="1">
      <c r="A41" s="57">
        <v>10</v>
      </c>
      <c r="B41" s="58" t="s">
        <v>32</v>
      </c>
      <c r="C41" s="59" t="s">
        <v>79</v>
      </c>
      <c r="D41" s="45"/>
      <c r="E41" s="46" t="s">
        <v>11</v>
      </c>
      <c r="F41" s="46">
        <v>50</v>
      </c>
      <c r="G41" s="47">
        <v>0</v>
      </c>
      <c r="H41" s="48">
        <v>0.08</v>
      </c>
      <c r="I41" s="47">
        <f t="shared" si="6"/>
        <v>0</v>
      </c>
      <c r="J41" s="47">
        <f t="shared" si="7"/>
        <v>0</v>
      </c>
      <c r="K41" s="47"/>
      <c r="L41" s="47">
        <f t="shared" si="8"/>
        <v>0</v>
      </c>
      <c r="M41" s="45"/>
      <c r="N41" s="43" t="s">
        <v>90</v>
      </c>
    </row>
    <row r="42" spans="1:17" s="1" customFormat="1" ht="75" customHeight="1">
      <c r="A42" s="60">
        <v>11</v>
      </c>
      <c r="B42" s="61" t="s">
        <v>118</v>
      </c>
      <c r="C42" s="59" t="s">
        <v>119</v>
      </c>
      <c r="D42" s="45"/>
      <c r="E42" s="46" t="s">
        <v>11</v>
      </c>
      <c r="F42" s="46">
        <v>400</v>
      </c>
      <c r="G42" s="47">
        <v>0</v>
      </c>
      <c r="H42" s="48">
        <v>0.08</v>
      </c>
      <c r="I42" s="47">
        <f t="shared" si="6"/>
        <v>0</v>
      </c>
      <c r="J42" s="47">
        <f t="shared" si="7"/>
        <v>0</v>
      </c>
      <c r="K42" s="47"/>
      <c r="L42" s="47">
        <f t="shared" si="8"/>
        <v>0</v>
      </c>
      <c r="M42" s="45"/>
      <c r="N42" s="43"/>
    </row>
    <row r="43" spans="1:17" s="1" customFormat="1" ht="75" customHeight="1">
      <c r="A43" s="57">
        <v>12</v>
      </c>
      <c r="B43" s="62" t="s">
        <v>117</v>
      </c>
      <c r="C43" s="59" t="s">
        <v>79</v>
      </c>
      <c r="D43" s="45"/>
      <c r="E43" s="46" t="s">
        <v>11</v>
      </c>
      <c r="F43" s="46">
        <v>300</v>
      </c>
      <c r="G43" s="47">
        <v>0</v>
      </c>
      <c r="H43" s="48">
        <v>0.08</v>
      </c>
      <c r="I43" s="47">
        <f t="shared" si="6"/>
        <v>0</v>
      </c>
      <c r="J43" s="47">
        <f t="shared" si="7"/>
        <v>0</v>
      </c>
      <c r="K43" s="47"/>
      <c r="L43" s="47">
        <f t="shared" si="8"/>
        <v>0</v>
      </c>
      <c r="M43" s="45"/>
      <c r="N43" s="43"/>
    </row>
    <row r="44" spans="1:17" s="1" customFormat="1" ht="75" customHeight="1">
      <c r="A44" s="57">
        <v>13</v>
      </c>
      <c r="B44" s="58" t="s">
        <v>116</v>
      </c>
      <c r="C44" s="59" t="s">
        <v>79</v>
      </c>
      <c r="D44" s="45"/>
      <c r="E44" s="46" t="s">
        <v>11</v>
      </c>
      <c r="F44" s="46">
        <v>50</v>
      </c>
      <c r="G44" s="47">
        <v>0</v>
      </c>
      <c r="H44" s="48">
        <v>0.08</v>
      </c>
      <c r="I44" s="47">
        <f t="shared" si="6"/>
        <v>0</v>
      </c>
      <c r="J44" s="47">
        <f t="shared" si="7"/>
        <v>0</v>
      </c>
      <c r="K44" s="47"/>
      <c r="L44" s="47">
        <f t="shared" si="8"/>
        <v>0</v>
      </c>
      <c r="M44" s="45"/>
      <c r="N44" s="43" t="s">
        <v>90</v>
      </c>
      <c r="Q44" s="63"/>
    </row>
    <row r="45" spans="1:17" s="1" customFormat="1" ht="15.75">
      <c r="B45" s="64"/>
      <c r="C45" s="64"/>
      <c r="D45" s="64"/>
      <c r="E45" s="65"/>
      <c r="F45" s="65"/>
      <c r="G45" s="55" t="s">
        <v>49</v>
      </c>
      <c r="H45" s="66"/>
      <c r="I45" s="67"/>
      <c r="J45" s="68">
        <f>SUM(J32:J44)</f>
        <v>0</v>
      </c>
      <c r="K45" s="51"/>
      <c r="L45" s="51">
        <f>SUM(L32:L44)</f>
        <v>0</v>
      </c>
      <c r="M45" s="45"/>
      <c r="N45" s="43"/>
    </row>
    <row r="46" spans="1:17" s="1" customFormat="1">
      <c r="B46" s="34"/>
      <c r="C46" s="34"/>
      <c r="D46" s="34"/>
      <c r="F46" s="30"/>
      <c r="G46" s="31"/>
      <c r="H46" s="2"/>
      <c r="I46" s="32"/>
      <c r="J46" s="2"/>
      <c r="K46" s="2"/>
      <c r="L46" s="2"/>
      <c r="M46" s="34"/>
    </row>
    <row r="47" spans="1:17" s="1" customFormat="1">
      <c r="A47" s="69"/>
      <c r="B47" s="70" t="s">
        <v>57</v>
      </c>
      <c r="C47" s="34"/>
      <c r="D47" s="34"/>
      <c r="F47" s="30"/>
      <c r="G47" s="31"/>
      <c r="H47" s="2"/>
      <c r="I47" s="32"/>
      <c r="J47" s="2"/>
      <c r="K47" s="2"/>
      <c r="L47" s="2"/>
      <c r="M47" s="34"/>
    </row>
    <row r="48" spans="1:17" s="1" customFormat="1" ht="45">
      <c r="A48" s="35" t="s">
        <v>55</v>
      </c>
      <c r="B48" s="35" t="s">
        <v>0</v>
      </c>
      <c r="C48" s="35" t="s">
        <v>50</v>
      </c>
      <c r="D48" s="35" t="s">
        <v>51</v>
      </c>
      <c r="E48" s="43" t="s">
        <v>56</v>
      </c>
      <c r="F48" s="36" t="s">
        <v>2</v>
      </c>
      <c r="G48" s="38" t="s">
        <v>3</v>
      </c>
      <c r="H48" s="39" t="s">
        <v>4</v>
      </c>
      <c r="I48" s="38" t="s">
        <v>5</v>
      </c>
      <c r="J48" s="40" t="s">
        <v>6</v>
      </c>
      <c r="K48" s="41" t="s">
        <v>7</v>
      </c>
      <c r="L48" s="40" t="s">
        <v>8</v>
      </c>
      <c r="M48" s="35" t="s">
        <v>1</v>
      </c>
      <c r="N48" s="42" t="s">
        <v>52</v>
      </c>
    </row>
    <row r="49" spans="1:14" s="1" customFormat="1" ht="90">
      <c r="A49" s="60">
        <v>1</v>
      </c>
      <c r="B49" s="61" t="s">
        <v>111</v>
      </c>
      <c r="C49" s="59" t="s">
        <v>79</v>
      </c>
      <c r="D49" s="45"/>
      <c r="E49" s="46" t="s">
        <v>11</v>
      </c>
      <c r="F49" s="46">
        <v>600</v>
      </c>
      <c r="G49" s="47">
        <v>0</v>
      </c>
      <c r="H49" s="48">
        <v>0.08</v>
      </c>
      <c r="I49" s="47">
        <f>G49*1.08</f>
        <v>0</v>
      </c>
      <c r="J49" s="47">
        <f>G49*F49</f>
        <v>0</v>
      </c>
      <c r="K49" s="47"/>
      <c r="L49" s="47">
        <f>I49*F49</f>
        <v>0</v>
      </c>
      <c r="M49" s="45"/>
      <c r="N49" s="43" t="s">
        <v>53</v>
      </c>
    </row>
    <row r="50" spans="1:14" s="1" customFormat="1" ht="90">
      <c r="A50" s="60">
        <v>2</v>
      </c>
      <c r="B50" s="61" t="s">
        <v>112</v>
      </c>
      <c r="C50" s="59" t="s">
        <v>79</v>
      </c>
      <c r="D50" s="45"/>
      <c r="E50" s="46" t="s">
        <v>11</v>
      </c>
      <c r="F50" s="46">
        <v>300</v>
      </c>
      <c r="G50" s="47">
        <v>0</v>
      </c>
      <c r="H50" s="48">
        <v>0.08</v>
      </c>
      <c r="I50" s="47">
        <f t="shared" ref="I50:I51" si="9">G50*1.08</f>
        <v>0</v>
      </c>
      <c r="J50" s="47">
        <f t="shared" ref="J50:J51" si="10">G50*F50</f>
        <v>0</v>
      </c>
      <c r="K50" s="47"/>
      <c r="L50" s="47">
        <f t="shared" ref="L50:L51" si="11">I50*F50</f>
        <v>0</v>
      </c>
      <c r="M50" s="45"/>
      <c r="N50" s="43" t="s">
        <v>90</v>
      </c>
    </row>
    <row r="51" spans="1:14" s="1" customFormat="1" ht="90">
      <c r="A51" s="60">
        <v>3</v>
      </c>
      <c r="B51" s="61" t="s">
        <v>34</v>
      </c>
      <c r="C51" s="59" t="s">
        <v>79</v>
      </c>
      <c r="D51" s="45"/>
      <c r="E51" s="46" t="s">
        <v>11</v>
      </c>
      <c r="F51" s="46">
        <v>600</v>
      </c>
      <c r="G51" s="47">
        <v>0</v>
      </c>
      <c r="H51" s="48">
        <v>0.08</v>
      </c>
      <c r="I51" s="47">
        <f t="shared" si="9"/>
        <v>0</v>
      </c>
      <c r="J51" s="47">
        <f t="shared" si="10"/>
        <v>0</v>
      </c>
      <c r="K51" s="47"/>
      <c r="L51" s="47">
        <f t="shared" si="11"/>
        <v>0</v>
      </c>
      <c r="M51" s="45"/>
      <c r="N51" s="43" t="s">
        <v>90</v>
      </c>
    </row>
    <row r="52" spans="1:14" s="1" customFormat="1" ht="15.75">
      <c r="B52" s="34"/>
      <c r="C52" s="34"/>
      <c r="D52" s="34"/>
      <c r="F52" s="30"/>
      <c r="G52" s="55" t="s">
        <v>49</v>
      </c>
      <c r="H52" s="2"/>
      <c r="I52" s="32"/>
      <c r="J52" s="68">
        <f>SUM(J49:J51)</f>
        <v>0</v>
      </c>
      <c r="K52" s="68"/>
      <c r="L52" s="68">
        <f>SUM(L49:L51)</f>
        <v>0</v>
      </c>
      <c r="M52" s="34"/>
    </row>
    <row r="53" spans="1:14" s="1" customFormat="1">
      <c r="B53" s="52" t="s">
        <v>33</v>
      </c>
      <c r="C53" s="34"/>
      <c r="D53" s="34"/>
      <c r="F53" s="30"/>
      <c r="G53" s="31"/>
      <c r="H53" s="2"/>
      <c r="I53" s="32"/>
      <c r="J53" s="2"/>
      <c r="K53" s="2"/>
      <c r="L53" s="2"/>
      <c r="M53" s="34"/>
    </row>
    <row r="54" spans="1:14" s="1" customFormat="1" ht="45">
      <c r="A54" s="35" t="s">
        <v>55</v>
      </c>
      <c r="B54" s="35" t="s">
        <v>0</v>
      </c>
      <c r="C54" s="35" t="s">
        <v>50</v>
      </c>
      <c r="D54" s="35" t="s">
        <v>51</v>
      </c>
      <c r="E54" s="36" t="s">
        <v>56</v>
      </c>
      <c r="F54" s="36" t="s">
        <v>2</v>
      </c>
      <c r="G54" s="38" t="s">
        <v>3</v>
      </c>
      <c r="H54" s="39" t="s">
        <v>4</v>
      </c>
      <c r="I54" s="38" t="s">
        <v>5</v>
      </c>
      <c r="J54" s="40" t="s">
        <v>6</v>
      </c>
      <c r="K54" s="41" t="s">
        <v>7</v>
      </c>
      <c r="L54" s="40" t="s">
        <v>8</v>
      </c>
      <c r="M54" s="35" t="s">
        <v>1</v>
      </c>
      <c r="N54" s="42" t="s">
        <v>52</v>
      </c>
    </row>
    <row r="55" spans="1:14" s="1" customFormat="1" ht="90">
      <c r="A55" s="60">
        <v>1</v>
      </c>
      <c r="B55" s="58" t="s">
        <v>58</v>
      </c>
      <c r="C55" s="71" t="s">
        <v>92</v>
      </c>
      <c r="D55" s="45"/>
      <c r="E55" s="46" t="s">
        <v>54</v>
      </c>
      <c r="F55" s="46">
        <v>300000</v>
      </c>
      <c r="G55" s="47">
        <v>0</v>
      </c>
      <c r="H55" s="48">
        <v>0.08</v>
      </c>
      <c r="I55" s="47">
        <f>1.08*G55</f>
        <v>0</v>
      </c>
      <c r="J55" s="72">
        <f>G55*F55</f>
        <v>0</v>
      </c>
      <c r="K55" s="73"/>
      <c r="L55" s="73">
        <f>I55*F55</f>
        <v>0</v>
      </c>
      <c r="M55" s="45"/>
      <c r="N55" s="43" t="s">
        <v>90</v>
      </c>
    </row>
    <row r="56" spans="1:14" s="1" customFormat="1" ht="90">
      <c r="A56" s="60">
        <v>2</v>
      </c>
      <c r="B56" s="58" t="s">
        <v>59</v>
      </c>
      <c r="C56" s="71" t="s">
        <v>92</v>
      </c>
      <c r="D56" s="45"/>
      <c r="E56" s="46" t="s">
        <v>54</v>
      </c>
      <c r="F56" s="46">
        <v>230000</v>
      </c>
      <c r="G56" s="47">
        <v>0</v>
      </c>
      <c r="H56" s="48">
        <v>0.08</v>
      </c>
      <c r="I56" s="47">
        <f t="shared" ref="I56:I61" si="12">1.08*G56</f>
        <v>0</v>
      </c>
      <c r="J56" s="72">
        <f t="shared" ref="J56:J61" si="13">G56*F56</f>
        <v>0</v>
      </c>
      <c r="K56" s="73"/>
      <c r="L56" s="73">
        <f t="shared" ref="L56:L61" si="14">I56*F56</f>
        <v>0</v>
      </c>
      <c r="M56" s="45"/>
      <c r="N56" s="43" t="s">
        <v>90</v>
      </c>
    </row>
    <row r="57" spans="1:14" s="1" customFormat="1" ht="90">
      <c r="A57" s="60">
        <v>3</v>
      </c>
      <c r="B57" s="58" t="s">
        <v>60</v>
      </c>
      <c r="C57" s="71" t="s">
        <v>92</v>
      </c>
      <c r="D57" s="45"/>
      <c r="E57" s="46" t="s">
        <v>54</v>
      </c>
      <c r="F57" s="46">
        <v>100000</v>
      </c>
      <c r="G57" s="47">
        <v>0</v>
      </c>
      <c r="H57" s="48">
        <v>0.08</v>
      </c>
      <c r="I57" s="47">
        <f t="shared" si="12"/>
        <v>0</v>
      </c>
      <c r="J57" s="72">
        <f t="shared" si="13"/>
        <v>0</v>
      </c>
      <c r="K57" s="73"/>
      <c r="L57" s="73">
        <f t="shared" si="14"/>
        <v>0</v>
      </c>
      <c r="M57" s="45"/>
      <c r="N57" s="43" t="s">
        <v>90</v>
      </c>
    </row>
    <row r="58" spans="1:14" s="1" customFormat="1" ht="60">
      <c r="A58" s="60">
        <v>4</v>
      </c>
      <c r="B58" s="58" t="s">
        <v>113</v>
      </c>
      <c r="C58" s="74"/>
      <c r="D58" s="45"/>
      <c r="E58" s="46" t="s">
        <v>54</v>
      </c>
      <c r="F58" s="46">
        <v>800</v>
      </c>
      <c r="G58" s="47">
        <v>0</v>
      </c>
      <c r="H58" s="48">
        <v>0.08</v>
      </c>
      <c r="I58" s="47">
        <f t="shared" si="12"/>
        <v>0</v>
      </c>
      <c r="J58" s="72">
        <f t="shared" si="13"/>
        <v>0</v>
      </c>
      <c r="K58" s="73"/>
      <c r="L58" s="73">
        <f t="shared" si="14"/>
        <v>0</v>
      </c>
      <c r="M58" s="45"/>
      <c r="N58" s="43" t="s">
        <v>77</v>
      </c>
    </row>
    <row r="59" spans="1:14" s="1" customFormat="1" ht="60">
      <c r="A59" s="60">
        <v>5</v>
      </c>
      <c r="B59" s="58" t="s">
        <v>61</v>
      </c>
      <c r="C59" s="61" t="s">
        <v>93</v>
      </c>
      <c r="D59" s="45"/>
      <c r="E59" s="46" t="s">
        <v>54</v>
      </c>
      <c r="F59" s="46">
        <v>2000</v>
      </c>
      <c r="G59" s="47">
        <v>0</v>
      </c>
      <c r="H59" s="48">
        <v>0.08</v>
      </c>
      <c r="I59" s="47">
        <f t="shared" si="12"/>
        <v>0</v>
      </c>
      <c r="J59" s="72">
        <f t="shared" si="13"/>
        <v>0</v>
      </c>
      <c r="K59" s="73"/>
      <c r="L59" s="73">
        <f t="shared" si="14"/>
        <v>0</v>
      </c>
      <c r="M59" s="45"/>
      <c r="N59" s="43" t="s">
        <v>90</v>
      </c>
    </row>
    <row r="60" spans="1:14" s="1" customFormat="1" ht="60">
      <c r="A60" s="60">
        <v>6</v>
      </c>
      <c r="B60" s="58" t="s">
        <v>62</v>
      </c>
      <c r="C60" s="61" t="s">
        <v>93</v>
      </c>
      <c r="D60" s="45"/>
      <c r="E60" s="46" t="s">
        <v>54</v>
      </c>
      <c r="F60" s="46">
        <v>1500</v>
      </c>
      <c r="G60" s="47">
        <v>0</v>
      </c>
      <c r="H60" s="48">
        <v>0.08</v>
      </c>
      <c r="I60" s="47">
        <f t="shared" si="12"/>
        <v>0</v>
      </c>
      <c r="J60" s="72">
        <f t="shared" si="13"/>
        <v>0</v>
      </c>
      <c r="K60" s="73"/>
      <c r="L60" s="73">
        <f t="shared" si="14"/>
        <v>0</v>
      </c>
      <c r="M60" s="45"/>
      <c r="N60" s="43" t="s">
        <v>90</v>
      </c>
    </row>
    <row r="61" spans="1:14" s="1" customFormat="1" ht="60">
      <c r="A61" s="60">
        <v>7</v>
      </c>
      <c r="B61" s="58" t="s">
        <v>63</v>
      </c>
      <c r="C61" s="61" t="s">
        <v>93</v>
      </c>
      <c r="D61" s="45"/>
      <c r="E61" s="46" t="s">
        <v>54</v>
      </c>
      <c r="F61" s="46">
        <v>2000</v>
      </c>
      <c r="G61" s="47">
        <v>0</v>
      </c>
      <c r="H61" s="48">
        <v>0.08</v>
      </c>
      <c r="I61" s="47">
        <f t="shared" si="12"/>
        <v>0</v>
      </c>
      <c r="J61" s="72">
        <f t="shared" si="13"/>
        <v>0</v>
      </c>
      <c r="K61" s="73"/>
      <c r="L61" s="73">
        <f t="shared" si="14"/>
        <v>0</v>
      </c>
      <c r="M61" s="45"/>
      <c r="N61" s="43" t="s">
        <v>90</v>
      </c>
    </row>
    <row r="62" spans="1:14" s="1" customFormat="1" ht="15.75">
      <c r="B62" s="34"/>
      <c r="C62" s="34"/>
      <c r="D62" s="34"/>
      <c r="F62" s="30"/>
      <c r="G62" s="55" t="s">
        <v>49</v>
      </c>
      <c r="H62" s="2"/>
      <c r="I62" s="32"/>
      <c r="J62" s="75">
        <f>SUM(J55:J61)</f>
        <v>0</v>
      </c>
      <c r="K62" s="75"/>
      <c r="L62" s="75">
        <f>SUM(L55:L61)</f>
        <v>0</v>
      </c>
      <c r="M62" s="34"/>
    </row>
    <row r="63" spans="1:14" s="1" customFormat="1">
      <c r="B63" s="52" t="s">
        <v>35</v>
      </c>
      <c r="C63" s="34"/>
      <c r="D63" s="34"/>
      <c r="F63" s="30"/>
      <c r="G63" s="31"/>
      <c r="H63" s="2"/>
      <c r="I63" s="32"/>
      <c r="J63" s="2"/>
      <c r="K63" s="2"/>
      <c r="L63" s="2"/>
      <c r="M63" s="34"/>
    </row>
    <row r="64" spans="1:14" s="1" customFormat="1" ht="45">
      <c r="A64" s="35" t="s">
        <v>55</v>
      </c>
      <c r="B64" s="35" t="s">
        <v>0</v>
      </c>
      <c r="C64" s="35" t="s">
        <v>50</v>
      </c>
      <c r="D64" s="35" t="s">
        <v>51</v>
      </c>
      <c r="E64" s="36" t="s">
        <v>56</v>
      </c>
      <c r="F64" s="36" t="s">
        <v>2</v>
      </c>
      <c r="G64" s="38" t="s">
        <v>3</v>
      </c>
      <c r="H64" s="39" t="s">
        <v>4</v>
      </c>
      <c r="I64" s="38" t="s">
        <v>5</v>
      </c>
      <c r="J64" s="40" t="s">
        <v>6</v>
      </c>
      <c r="K64" s="41" t="s">
        <v>7</v>
      </c>
      <c r="L64" s="40" t="s">
        <v>8</v>
      </c>
      <c r="M64" s="35" t="s">
        <v>1</v>
      </c>
      <c r="N64" s="42" t="s">
        <v>52</v>
      </c>
    </row>
    <row r="65" spans="1:14" s="1" customFormat="1" ht="45">
      <c r="A65" s="53">
        <v>1</v>
      </c>
      <c r="B65" s="44" t="s">
        <v>64</v>
      </c>
      <c r="C65" s="35" t="s">
        <v>94</v>
      </c>
      <c r="D65" s="45"/>
      <c r="E65" s="46" t="s">
        <v>11</v>
      </c>
      <c r="F65" s="46">
        <v>30000</v>
      </c>
      <c r="G65" s="47">
        <v>0</v>
      </c>
      <c r="H65" s="48">
        <v>0.08</v>
      </c>
      <c r="I65" s="47">
        <f>1.08*G65</f>
        <v>0</v>
      </c>
      <c r="J65" s="72">
        <f>G65*F65</f>
        <v>0</v>
      </c>
      <c r="K65" s="73"/>
      <c r="L65" s="73">
        <f>I65*F65</f>
        <v>0</v>
      </c>
      <c r="M65" s="45"/>
      <c r="N65" s="43" t="s">
        <v>90</v>
      </c>
    </row>
    <row r="66" spans="1:14" s="1" customFormat="1" ht="45">
      <c r="A66" s="53">
        <v>2</v>
      </c>
      <c r="B66" s="44" t="s">
        <v>39</v>
      </c>
      <c r="C66" s="35" t="s">
        <v>94</v>
      </c>
      <c r="D66" s="45"/>
      <c r="E66" s="46" t="s">
        <v>11</v>
      </c>
      <c r="F66" s="46">
        <v>30000</v>
      </c>
      <c r="G66" s="47">
        <v>0</v>
      </c>
      <c r="H66" s="48">
        <v>0.08</v>
      </c>
      <c r="I66" s="47">
        <f t="shared" ref="I66:I72" si="15">1.08*G66</f>
        <v>0</v>
      </c>
      <c r="J66" s="72">
        <f t="shared" ref="J66:J72" si="16">G66*F66</f>
        <v>0</v>
      </c>
      <c r="K66" s="73"/>
      <c r="L66" s="73">
        <f t="shared" ref="L66:L72" si="17">I66*F66</f>
        <v>0</v>
      </c>
      <c r="M66" s="45"/>
      <c r="N66" s="43" t="s">
        <v>90</v>
      </c>
    </row>
    <row r="67" spans="1:14" s="1" customFormat="1" ht="45">
      <c r="A67" s="53">
        <v>3</v>
      </c>
      <c r="B67" s="44" t="s">
        <v>65</v>
      </c>
      <c r="C67" s="35" t="s">
        <v>94</v>
      </c>
      <c r="D67" s="45"/>
      <c r="E67" s="46" t="s">
        <v>11</v>
      </c>
      <c r="F67" s="46">
        <v>30000</v>
      </c>
      <c r="G67" s="47">
        <v>0</v>
      </c>
      <c r="H67" s="48">
        <v>0.08</v>
      </c>
      <c r="I67" s="47">
        <f t="shared" si="15"/>
        <v>0</v>
      </c>
      <c r="J67" s="72">
        <f t="shared" si="16"/>
        <v>0</v>
      </c>
      <c r="K67" s="73"/>
      <c r="L67" s="73">
        <f t="shared" si="17"/>
        <v>0</v>
      </c>
      <c r="M67" s="45"/>
      <c r="N67" s="43" t="s">
        <v>91</v>
      </c>
    </row>
    <row r="68" spans="1:14" s="1" customFormat="1" ht="45">
      <c r="A68" s="53">
        <v>4</v>
      </c>
      <c r="B68" s="44" t="s">
        <v>66</v>
      </c>
      <c r="C68" s="35" t="s">
        <v>94</v>
      </c>
      <c r="D68" s="45"/>
      <c r="E68" s="46" t="s">
        <v>11</v>
      </c>
      <c r="F68" s="46">
        <v>20000</v>
      </c>
      <c r="G68" s="47">
        <v>0</v>
      </c>
      <c r="H68" s="48">
        <v>0.08</v>
      </c>
      <c r="I68" s="47">
        <f t="shared" si="15"/>
        <v>0</v>
      </c>
      <c r="J68" s="72">
        <f t="shared" si="16"/>
        <v>0</v>
      </c>
      <c r="K68" s="73"/>
      <c r="L68" s="73">
        <f t="shared" si="17"/>
        <v>0</v>
      </c>
      <c r="M68" s="45"/>
      <c r="N68" s="43" t="s">
        <v>91</v>
      </c>
    </row>
    <row r="69" spans="1:14" s="1" customFormat="1" ht="45">
      <c r="A69" s="53">
        <v>5</v>
      </c>
      <c r="B69" s="44" t="s">
        <v>67</v>
      </c>
      <c r="C69" s="35" t="s">
        <v>94</v>
      </c>
      <c r="D69" s="45"/>
      <c r="E69" s="46" t="s">
        <v>11</v>
      </c>
      <c r="F69" s="46">
        <v>10000</v>
      </c>
      <c r="G69" s="47">
        <v>0</v>
      </c>
      <c r="H69" s="48">
        <v>0.08</v>
      </c>
      <c r="I69" s="47">
        <f t="shared" si="15"/>
        <v>0</v>
      </c>
      <c r="J69" s="72">
        <f t="shared" si="16"/>
        <v>0</v>
      </c>
      <c r="K69" s="73"/>
      <c r="L69" s="73">
        <f t="shared" si="17"/>
        <v>0</v>
      </c>
      <c r="M69" s="45"/>
      <c r="N69" s="43" t="s">
        <v>91</v>
      </c>
    </row>
    <row r="70" spans="1:14" s="1" customFormat="1" ht="45">
      <c r="A70" s="53">
        <v>6</v>
      </c>
      <c r="B70" s="44" t="s">
        <v>40</v>
      </c>
      <c r="C70" s="35" t="s">
        <v>94</v>
      </c>
      <c r="D70" s="45"/>
      <c r="E70" s="46" t="s">
        <v>11</v>
      </c>
      <c r="F70" s="46">
        <v>14000</v>
      </c>
      <c r="G70" s="47">
        <v>0</v>
      </c>
      <c r="H70" s="48">
        <v>0.08</v>
      </c>
      <c r="I70" s="47">
        <f t="shared" si="15"/>
        <v>0</v>
      </c>
      <c r="J70" s="72">
        <f t="shared" si="16"/>
        <v>0</v>
      </c>
      <c r="K70" s="73"/>
      <c r="L70" s="73">
        <f t="shared" si="17"/>
        <v>0</v>
      </c>
      <c r="M70" s="45"/>
      <c r="N70" s="43" t="s">
        <v>91</v>
      </c>
    </row>
    <row r="71" spans="1:14" s="1" customFormat="1" ht="45">
      <c r="A71" s="53">
        <v>7</v>
      </c>
      <c r="B71" s="44" t="s">
        <v>68</v>
      </c>
      <c r="C71" s="35" t="s">
        <v>94</v>
      </c>
      <c r="D71" s="45"/>
      <c r="E71" s="46" t="s">
        <v>11</v>
      </c>
      <c r="F71" s="46">
        <v>12000</v>
      </c>
      <c r="G71" s="47">
        <v>0</v>
      </c>
      <c r="H71" s="48">
        <v>0.08</v>
      </c>
      <c r="I71" s="47">
        <f t="shared" si="15"/>
        <v>0</v>
      </c>
      <c r="J71" s="72">
        <f t="shared" si="16"/>
        <v>0</v>
      </c>
      <c r="K71" s="73"/>
      <c r="L71" s="73">
        <f t="shared" si="17"/>
        <v>0</v>
      </c>
      <c r="M71" s="45"/>
      <c r="N71" s="43" t="s">
        <v>91</v>
      </c>
    </row>
    <row r="72" spans="1:14" s="1" customFormat="1" ht="45">
      <c r="A72" s="53">
        <v>8</v>
      </c>
      <c r="B72" s="44" t="s">
        <v>69</v>
      </c>
      <c r="C72" s="35" t="s">
        <v>94</v>
      </c>
      <c r="D72" s="45"/>
      <c r="E72" s="46" t="s">
        <v>11</v>
      </c>
      <c r="F72" s="46">
        <v>5000</v>
      </c>
      <c r="G72" s="47">
        <v>0</v>
      </c>
      <c r="H72" s="48">
        <v>0.08</v>
      </c>
      <c r="I72" s="47">
        <f t="shared" si="15"/>
        <v>0</v>
      </c>
      <c r="J72" s="72">
        <f t="shared" si="16"/>
        <v>0</v>
      </c>
      <c r="K72" s="73"/>
      <c r="L72" s="73">
        <f t="shared" si="17"/>
        <v>0</v>
      </c>
      <c r="M72" s="45"/>
      <c r="N72" s="43" t="s">
        <v>91</v>
      </c>
    </row>
    <row r="73" spans="1:14" s="1" customFormat="1" ht="15.75">
      <c r="B73" s="34"/>
      <c r="C73" s="34"/>
      <c r="D73" s="34"/>
      <c r="F73" s="30"/>
      <c r="G73" s="55" t="s">
        <v>49</v>
      </c>
      <c r="H73" s="2"/>
      <c r="I73" s="32"/>
      <c r="J73" s="75">
        <f>SUM(J65:J72)</f>
        <v>0</v>
      </c>
      <c r="K73" s="75"/>
      <c r="L73" s="75">
        <f>SUM(L65:L72)</f>
        <v>0</v>
      </c>
      <c r="M73" s="34"/>
    </row>
    <row r="74" spans="1:14" s="1" customFormat="1">
      <c r="B74" s="52" t="s">
        <v>36</v>
      </c>
      <c r="C74" s="34"/>
      <c r="D74" s="34"/>
      <c r="F74" s="30"/>
      <c r="G74" s="31"/>
      <c r="H74" s="2"/>
      <c r="I74" s="32"/>
      <c r="J74" s="2"/>
      <c r="K74" s="2"/>
      <c r="L74" s="2"/>
      <c r="M74" s="34"/>
    </row>
    <row r="75" spans="1:14" s="1" customFormat="1" ht="45">
      <c r="A75" s="35" t="s">
        <v>55</v>
      </c>
      <c r="B75" s="35" t="s">
        <v>0</v>
      </c>
      <c r="C75" s="35" t="s">
        <v>50</v>
      </c>
      <c r="D75" s="35" t="s">
        <v>51</v>
      </c>
      <c r="E75" s="36" t="s">
        <v>56</v>
      </c>
      <c r="F75" s="36" t="s">
        <v>2</v>
      </c>
      <c r="G75" s="38" t="s">
        <v>3</v>
      </c>
      <c r="H75" s="39" t="s">
        <v>4</v>
      </c>
      <c r="I75" s="38" t="s">
        <v>5</v>
      </c>
      <c r="J75" s="40" t="s">
        <v>6</v>
      </c>
      <c r="K75" s="41" t="s">
        <v>7</v>
      </c>
      <c r="L75" s="40" t="s">
        <v>8</v>
      </c>
      <c r="M75" s="35" t="s">
        <v>1</v>
      </c>
      <c r="N75" s="42" t="s">
        <v>52</v>
      </c>
    </row>
    <row r="76" spans="1:14" s="1" customFormat="1" ht="105">
      <c r="A76" s="60">
        <v>1</v>
      </c>
      <c r="B76" s="58" t="s">
        <v>126</v>
      </c>
      <c r="C76" s="71" t="s">
        <v>114</v>
      </c>
      <c r="D76" s="35"/>
      <c r="E76" s="46" t="s">
        <v>11</v>
      </c>
      <c r="F76" s="46">
        <v>5000</v>
      </c>
      <c r="G76" s="47">
        <v>0</v>
      </c>
      <c r="H76" s="48">
        <v>0.08</v>
      </c>
      <c r="I76" s="47">
        <f>G76*1.08</f>
        <v>0</v>
      </c>
      <c r="J76" s="72">
        <f>G76*F76</f>
        <v>0</v>
      </c>
      <c r="K76" s="73"/>
      <c r="L76" s="73">
        <f>I76*F76</f>
        <v>0</v>
      </c>
      <c r="M76" s="45"/>
      <c r="N76" s="43" t="s">
        <v>91</v>
      </c>
    </row>
    <row r="77" spans="1:14" s="1" customFormat="1" ht="105">
      <c r="A77" s="60">
        <v>2</v>
      </c>
      <c r="B77" s="58" t="s">
        <v>123</v>
      </c>
      <c r="C77" s="71" t="s">
        <v>114</v>
      </c>
      <c r="D77" s="45"/>
      <c r="E77" s="46" t="s">
        <v>11</v>
      </c>
      <c r="F77" s="46">
        <v>2500</v>
      </c>
      <c r="G77" s="47">
        <v>0</v>
      </c>
      <c r="H77" s="48">
        <v>0.08</v>
      </c>
      <c r="I77" s="47">
        <f t="shared" ref="I77:I82" si="18">G77*1.08</f>
        <v>0</v>
      </c>
      <c r="J77" s="72">
        <f t="shared" ref="J77:J82" si="19">G77*F77</f>
        <v>0</v>
      </c>
      <c r="K77" s="73"/>
      <c r="L77" s="73">
        <f t="shared" ref="L77:L82" si="20">I77*F77</f>
        <v>0</v>
      </c>
      <c r="M77" s="45"/>
      <c r="N77" s="43" t="s">
        <v>91</v>
      </c>
    </row>
    <row r="78" spans="1:14" s="1" customFormat="1" ht="105">
      <c r="A78" s="60">
        <v>3</v>
      </c>
      <c r="B78" s="58" t="s">
        <v>127</v>
      </c>
      <c r="C78" s="71" t="s">
        <v>114</v>
      </c>
      <c r="D78" s="45"/>
      <c r="E78" s="46" t="s">
        <v>11</v>
      </c>
      <c r="F78" s="46">
        <v>1000</v>
      </c>
      <c r="G78" s="47">
        <v>0</v>
      </c>
      <c r="H78" s="48">
        <v>0.08</v>
      </c>
      <c r="I78" s="47">
        <f t="shared" si="18"/>
        <v>0</v>
      </c>
      <c r="J78" s="72">
        <f t="shared" si="19"/>
        <v>0</v>
      </c>
      <c r="K78" s="73"/>
      <c r="L78" s="73">
        <f t="shared" si="20"/>
        <v>0</v>
      </c>
      <c r="M78" s="45"/>
      <c r="N78" s="43" t="s">
        <v>90</v>
      </c>
    </row>
    <row r="79" spans="1:14" s="1" customFormat="1" ht="105">
      <c r="A79" s="60">
        <v>4</v>
      </c>
      <c r="B79" s="58" t="s">
        <v>124</v>
      </c>
      <c r="C79" s="71" t="s">
        <v>114</v>
      </c>
      <c r="D79" s="45"/>
      <c r="E79" s="46" t="s">
        <v>11</v>
      </c>
      <c r="F79" s="46">
        <v>3000</v>
      </c>
      <c r="G79" s="47">
        <v>0</v>
      </c>
      <c r="H79" s="48">
        <v>0.08</v>
      </c>
      <c r="I79" s="47">
        <f t="shared" si="18"/>
        <v>0</v>
      </c>
      <c r="J79" s="72">
        <f t="shared" si="19"/>
        <v>0</v>
      </c>
      <c r="K79" s="73"/>
      <c r="L79" s="73">
        <f t="shared" si="20"/>
        <v>0</v>
      </c>
      <c r="M79" s="45"/>
      <c r="N79" s="43" t="s">
        <v>90</v>
      </c>
    </row>
    <row r="80" spans="1:14" s="1" customFormat="1" ht="105">
      <c r="A80" s="60">
        <v>5</v>
      </c>
      <c r="B80" s="58" t="s">
        <v>125</v>
      </c>
      <c r="C80" s="71" t="s">
        <v>114</v>
      </c>
      <c r="D80" s="45"/>
      <c r="E80" s="46" t="s">
        <v>11</v>
      </c>
      <c r="F80" s="46">
        <v>800</v>
      </c>
      <c r="G80" s="47">
        <v>0</v>
      </c>
      <c r="H80" s="48">
        <v>0.08</v>
      </c>
      <c r="I80" s="47">
        <f t="shared" si="18"/>
        <v>0</v>
      </c>
      <c r="J80" s="72">
        <f t="shared" si="19"/>
        <v>0</v>
      </c>
      <c r="K80" s="73"/>
      <c r="L80" s="73">
        <f t="shared" si="20"/>
        <v>0</v>
      </c>
      <c r="M80" s="45"/>
      <c r="N80" s="43" t="s">
        <v>90</v>
      </c>
    </row>
    <row r="81" spans="1:14" s="1" customFormat="1" ht="105">
      <c r="A81" s="60">
        <v>6</v>
      </c>
      <c r="B81" s="58" t="s">
        <v>128</v>
      </c>
      <c r="C81" s="71" t="s">
        <v>114</v>
      </c>
      <c r="D81" s="45"/>
      <c r="E81" s="46" t="s">
        <v>11</v>
      </c>
      <c r="F81" s="46">
        <v>120</v>
      </c>
      <c r="G81" s="47">
        <v>0</v>
      </c>
      <c r="H81" s="48">
        <v>0.08</v>
      </c>
      <c r="I81" s="47">
        <f t="shared" si="18"/>
        <v>0</v>
      </c>
      <c r="J81" s="72">
        <f t="shared" si="19"/>
        <v>0</v>
      </c>
      <c r="K81" s="73"/>
      <c r="L81" s="73">
        <f t="shared" si="20"/>
        <v>0</v>
      </c>
      <c r="M81" s="45"/>
      <c r="N81" s="43" t="s">
        <v>77</v>
      </c>
    </row>
    <row r="82" spans="1:14" s="1" customFormat="1">
      <c r="A82" s="60">
        <v>7</v>
      </c>
      <c r="B82" s="58" t="s">
        <v>42</v>
      </c>
      <c r="C82" s="74"/>
      <c r="D82" s="45"/>
      <c r="E82" s="46" t="s">
        <v>19</v>
      </c>
      <c r="F82" s="46">
        <v>250</v>
      </c>
      <c r="G82" s="47">
        <v>0</v>
      </c>
      <c r="H82" s="48">
        <v>0.08</v>
      </c>
      <c r="I82" s="47">
        <f t="shared" si="18"/>
        <v>0</v>
      </c>
      <c r="J82" s="72">
        <f t="shared" si="19"/>
        <v>0</v>
      </c>
      <c r="K82" s="73"/>
      <c r="L82" s="73">
        <f t="shared" si="20"/>
        <v>0</v>
      </c>
      <c r="M82" s="45"/>
      <c r="N82" s="43" t="s">
        <v>77</v>
      </c>
    </row>
    <row r="83" spans="1:14" s="1" customFormat="1" ht="15.75">
      <c r="B83" s="34"/>
      <c r="C83" s="34"/>
      <c r="D83" s="34"/>
      <c r="F83" s="30"/>
      <c r="G83" s="55" t="s">
        <v>49</v>
      </c>
      <c r="H83" s="2"/>
      <c r="I83" s="32"/>
      <c r="J83" s="51">
        <f>SUM(J76:J82)</f>
        <v>0</v>
      </c>
      <c r="K83" s="51"/>
      <c r="L83" s="51">
        <f>SUM(L76:L82)</f>
        <v>0</v>
      </c>
      <c r="M83" s="34"/>
    </row>
    <row r="84" spans="1:14" s="1" customFormat="1">
      <c r="B84" s="52" t="s">
        <v>38</v>
      </c>
      <c r="C84" s="34"/>
      <c r="D84" s="34"/>
      <c r="F84" s="30"/>
      <c r="G84" s="31"/>
      <c r="H84" s="2"/>
      <c r="I84" s="32"/>
      <c r="J84" s="2"/>
      <c r="K84" s="2"/>
      <c r="L84" s="2"/>
      <c r="M84" s="34"/>
    </row>
    <row r="85" spans="1:14" s="1" customFormat="1" ht="45">
      <c r="A85" s="35" t="s">
        <v>55</v>
      </c>
      <c r="B85" s="35" t="s">
        <v>0</v>
      </c>
      <c r="C85" s="35" t="s">
        <v>50</v>
      </c>
      <c r="D85" s="35" t="s">
        <v>51</v>
      </c>
      <c r="E85" s="36" t="s">
        <v>56</v>
      </c>
      <c r="F85" s="36" t="s">
        <v>2</v>
      </c>
      <c r="G85" s="38" t="s">
        <v>3</v>
      </c>
      <c r="H85" s="39" t="s">
        <v>4</v>
      </c>
      <c r="I85" s="38" t="s">
        <v>5</v>
      </c>
      <c r="J85" s="40" t="s">
        <v>6</v>
      </c>
      <c r="K85" s="41" t="s">
        <v>7</v>
      </c>
      <c r="L85" s="40" t="s">
        <v>8</v>
      </c>
      <c r="M85" s="35" t="s">
        <v>1</v>
      </c>
      <c r="N85" s="42" t="s">
        <v>52</v>
      </c>
    </row>
    <row r="86" spans="1:14" s="1" customFormat="1" ht="120">
      <c r="A86" s="53">
        <v>1</v>
      </c>
      <c r="B86" s="58" t="s">
        <v>129</v>
      </c>
      <c r="C86" s="61"/>
      <c r="D86" s="45"/>
      <c r="E86" s="46" t="s">
        <v>11</v>
      </c>
      <c r="F86" s="46">
        <v>50000</v>
      </c>
      <c r="G86" s="47">
        <v>0</v>
      </c>
      <c r="H86" s="48">
        <v>1.2E-2</v>
      </c>
      <c r="I86" s="47">
        <f>1.08*G86</f>
        <v>0</v>
      </c>
      <c r="J86" s="47">
        <f>G86*F86</f>
        <v>0</v>
      </c>
      <c r="K86" s="47"/>
      <c r="L86" s="47">
        <f>I86*F86</f>
        <v>0</v>
      </c>
      <c r="M86" s="45"/>
      <c r="N86" s="43" t="s">
        <v>91</v>
      </c>
    </row>
    <row r="87" spans="1:14" s="1" customFormat="1" ht="120">
      <c r="A87" s="53">
        <v>2</v>
      </c>
      <c r="B87" s="58" t="s">
        <v>130</v>
      </c>
      <c r="C87" s="61"/>
      <c r="D87" s="45"/>
      <c r="E87" s="46" t="s">
        <v>11</v>
      </c>
      <c r="F87" s="46">
        <v>3500</v>
      </c>
      <c r="G87" s="47">
        <v>0</v>
      </c>
      <c r="H87" s="48">
        <v>0.08</v>
      </c>
      <c r="I87" s="47">
        <f t="shared" ref="I87:I89" si="21">1.08*G87</f>
        <v>0</v>
      </c>
      <c r="J87" s="47">
        <f t="shared" ref="J87:J89" si="22">G87*F87</f>
        <v>0</v>
      </c>
      <c r="K87" s="47"/>
      <c r="L87" s="47">
        <f t="shared" ref="L87:L89" si="23">I87*F87</f>
        <v>0</v>
      </c>
      <c r="M87" s="45"/>
      <c r="N87" s="43" t="s">
        <v>91</v>
      </c>
    </row>
    <row r="88" spans="1:14" s="1" customFormat="1" ht="120">
      <c r="A88" s="53">
        <v>3</v>
      </c>
      <c r="B88" s="58" t="s">
        <v>131</v>
      </c>
      <c r="C88" s="61"/>
      <c r="D88" s="45"/>
      <c r="E88" s="46" t="s">
        <v>11</v>
      </c>
      <c r="F88" s="46">
        <v>1500</v>
      </c>
      <c r="G88" s="47">
        <v>0</v>
      </c>
      <c r="H88" s="48">
        <v>0.08</v>
      </c>
      <c r="I88" s="47">
        <f t="shared" si="21"/>
        <v>0</v>
      </c>
      <c r="J88" s="47">
        <f t="shared" si="22"/>
        <v>0</v>
      </c>
      <c r="K88" s="47"/>
      <c r="L88" s="47">
        <f t="shared" si="23"/>
        <v>0</v>
      </c>
      <c r="M88" s="45"/>
      <c r="N88" s="43" t="s">
        <v>91</v>
      </c>
    </row>
    <row r="89" spans="1:14" s="1" customFormat="1" ht="135">
      <c r="A89" s="53">
        <v>4</v>
      </c>
      <c r="B89" s="58" t="s">
        <v>115</v>
      </c>
      <c r="C89" s="74"/>
      <c r="D89" s="45"/>
      <c r="E89" s="46" t="s">
        <v>11</v>
      </c>
      <c r="F89" s="46">
        <v>1000</v>
      </c>
      <c r="G89" s="47">
        <v>0</v>
      </c>
      <c r="H89" s="48">
        <v>0.08</v>
      </c>
      <c r="I89" s="47">
        <f t="shared" si="21"/>
        <v>0</v>
      </c>
      <c r="J89" s="47">
        <f t="shared" si="22"/>
        <v>0</v>
      </c>
      <c r="K89" s="47"/>
      <c r="L89" s="47">
        <f t="shared" si="23"/>
        <v>0</v>
      </c>
      <c r="M89" s="45"/>
      <c r="N89" s="43" t="s">
        <v>78</v>
      </c>
    </row>
    <row r="90" spans="1:14" s="1" customFormat="1" ht="15.75">
      <c r="B90" s="34"/>
      <c r="C90" s="34"/>
      <c r="D90" s="34"/>
      <c r="F90" s="30"/>
      <c r="G90" s="55" t="s">
        <v>49</v>
      </c>
      <c r="H90" s="2"/>
      <c r="I90" s="32"/>
      <c r="J90" s="68">
        <f>SUM(J86:J89)</f>
        <v>0</v>
      </c>
      <c r="K90" s="68"/>
      <c r="L90" s="68">
        <f>SUM(L86:L89)</f>
        <v>0</v>
      </c>
      <c r="M90" s="34"/>
    </row>
    <row r="91" spans="1:14" s="1" customFormat="1">
      <c r="A91" s="76"/>
      <c r="B91" s="70" t="s">
        <v>41</v>
      </c>
      <c r="C91" s="34"/>
      <c r="D91" s="34"/>
      <c r="F91" s="30"/>
      <c r="G91" s="31"/>
      <c r="H91" s="2"/>
      <c r="I91" s="32"/>
      <c r="J91" s="2"/>
      <c r="K91" s="2"/>
      <c r="L91" s="2"/>
      <c r="M91" s="34"/>
    </row>
    <row r="92" spans="1:14" s="1" customFormat="1" ht="45">
      <c r="A92" s="35" t="s">
        <v>55</v>
      </c>
      <c r="B92" s="35" t="s">
        <v>0</v>
      </c>
      <c r="C92" s="45"/>
      <c r="D92" s="45"/>
      <c r="E92" s="36" t="s">
        <v>56</v>
      </c>
      <c r="F92" s="36" t="s">
        <v>2</v>
      </c>
      <c r="G92" s="38" t="s">
        <v>3</v>
      </c>
      <c r="H92" s="39" t="s">
        <v>4</v>
      </c>
      <c r="I92" s="38" t="s">
        <v>5</v>
      </c>
      <c r="J92" s="40" t="s">
        <v>6</v>
      </c>
      <c r="K92" s="41" t="s">
        <v>7</v>
      </c>
      <c r="L92" s="40" t="s">
        <v>8</v>
      </c>
      <c r="M92" s="35" t="s">
        <v>1</v>
      </c>
      <c r="N92" s="42" t="s">
        <v>52</v>
      </c>
    </row>
    <row r="93" spans="1:14" s="1" customFormat="1" ht="45">
      <c r="A93" s="60">
        <v>1</v>
      </c>
      <c r="B93" s="58" t="s">
        <v>74</v>
      </c>
      <c r="C93" s="61" t="s">
        <v>73</v>
      </c>
      <c r="D93" s="45"/>
      <c r="E93" s="46" t="s">
        <v>54</v>
      </c>
      <c r="F93" s="46">
        <v>80</v>
      </c>
      <c r="G93" s="47">
        <v>0</v>
      </c>
      <c r="H93" s="48">
        <v>0.08</v>
      </c>
      <c r="I93" s="47">
        <f>G93*1.08</f>
        <v>0</v>
      </c>
      <c r="J93" s="47">
        <f>G93*F93</f>
        <v>0</v>
      </c>
      <c r="K93" s="47"/>
      <c r="L93" s="47">
        <f>I93*F93</f>
        <v>0</v>
      </c>
      <c r="M93" s="45"/>
      <c r="N93" s="43" t="s">
        <v>78</v>
      </c>
    </row>
    <row r="94" spans="1:14" s="1" customFormat="1" ht="45">
      <c r="A94" s="60">
        <v>2</v>
      </c>
      <c r="B94" s="58" t="s">
        <v>75</v>
      </c>
      <c r="C94" s="61" t="s">
        <v>73</v>
      </c>
      <c r="D94" s="45"/>
      <c r="E94" s="46" t="s">
        <v>54</v>
      </c>
      <c r="F94" s="46">
        <v>80</v>
      </c>
      <c r="G94" s="47">
        <v>0</v>
      </c>
      <c r="H94" s="48">
        <v>0.08</v>
      </c>
      <c r="I94" s="47">
        <f t="shared" ref="I94:I95" si="24">G94*1.08</f>
        <v>0</v>
      </c>
      <c r="J94" s="47">
        <f t="shared" ref="J94:J95" si="25">G94*F94</f>
        <v>0</v>
      </c>
      <c r="K94" s="47"/>
      <c r="L94" s="47">
        <f t="shared" ref="L94:L95" si="26">I94*F94</f>
        <v>0</v>
      </c>
      <c r="M94" s="45"/>
      <c r="N94" s="43" t="s">
        <v>77</v>
      </c>
    </row>
    <row r="95" spans="1:14" s="1" customFormat="1" ht="60">
      <c r="A95" s="60">
        <v>3</v>
      </c>
      <c r="B95" s="58" t="s">
        <v>76</v>
      </c>
      <c r="C95" s="61" t="s">
        <v>73</v>
      </c>
      <c r="D95" s="45"/>
      <c r="E95" s="46" t="s">
        <v>54</v>
      </c>
      <c r="F95" s="46">
        <v>80</v>
      </c>
      <c r="G95" s="47">
        <v>0</v>
      </c>
      <c r="H95" s="48">
        <v>0.08</v>
      </c>
      <c r="I95" s="47">
        <f t="shared" si="24"/>
        <v>0</v>
      </c>
      <c r="J95" s="47">
        <f t="shared" si="25"/>
        <v>0</v>
      </c>
      <c r="K95" s="47"/>
      <c r="L95" s="47">
        <f t="shared" si="26"/>
        <v>0</v>
      </c>
      <c r="M95" s="45"/>
      <c r="N95" s="43" t="s">
        <v>78</v>
      </c>
    </row>
    <row r="96" spans="1:14" s="1" customFormat="1" ht="15.75">
      <c r="B96" s="34"/>
      <c r="C96" s="34"/>
      <c r="D96" s="34"/>
      <c r="F96" s="30"/>
      <c r="G96" s="55" t="s">
        <v>49</v>
      </c>
      <c r="H96" s="2"/>
      <c r="I96" s="32"/>
      <c r="J96" s="51">
        <f>SUM(J93:J95)</f>
        <v>0</v>
      </c>
      <c r="K96" s="51"/>
      <c r="L96" s="51">
        <f>SUM(L93:L95)</f>
        <v>0</v>
      </c>
      <c r="M96" s="34"/>
    </row>
    <row r="97" spans="1:18" s="1" customFormat="1">
      <c r="A97" s="76"/>
      <c r="B97" s="70" t="s">
        <v>10</v>
      </c>
      <c r="C97" s="34"/>
      <c r="D97" s="34"/>
      <c r="F97" s="30"/>
      <c r="G97" s="31"/>
      <c r="H97" s="2"/>
      <c r="I97" s="32"/>
      <c r="J97" s="2"/>
      <c r="K97" s="2"/>
      <c r="L97" s="2"/>
      <c r="M97" s="34"/>
    </row>
    <row r="98" spans="1:18" s="1" customFormat="1" ht="45">
      <c r="A98" s="35" t="s">
        <v>55</v>
      </c>
      <c r="B98" s="35" t="s">
        <v>0</v>
      </c>
      <c r="C98" s="35" t="s">
        <v>50</v>
      </c>
      <c r="D98" s="35" t="s">
        <v>51</v>
      </c>
      <c r="E98" s="36" t="s">
        <v>56</v>
      </c>
      <c r="F98" s="36" t="s">
        <v>2</v>
      </c>
      <c r="G98" s="38" t="s">
        <v>3</v>
      </c>
      <c r="H98" s="39" t="s">
        <v>4</v>
      </c>
      <c r="I98" s="38" t="s">
        <v>5</v>
      </c>
      <c r="J98" s="40" t="s">
        <v>6</v>
      </c>
      <c r="K98" s="41" t="s">
        <v>7</v>
      </c>
      <c r="L98" s="40" t="s">
        <v>8</v>
      </c>
      <c r="M98" s="35" t="s">
        <v>1</v>
      </c>
      <c r="N98" s="42" t="s">
        <v>52</v>
      </c>
    </row>
    <row r="99" spans="1:18" s="1" customFormat="1" ht="90">
      <c r="A99" s="60">
        <v>1</v>
      </c>
      <c r="B99" s="58" t="s">
        <v>45</v>
      </c>
      <c r="C99" s="59" t="s">
        <v>79</v>
      </c>
      <c r="D99" s="45"/>
      <c r="E99" s="46" t="s">
        <v>11</v>
      </c>
      <c r="F99" s="46">
        <v>30</v>
      </c>
      <c r="G99" s="47">
        <v>0</v>
      </c>
      <c r="H99" s="48"/>
      <c r="I99" s="47">
        <f>1.08*G99</f>
        <v>0</v>
      </c>
      <c r="J99" s="47">
        <f>G99*F99</f>
        <v>0</v>
      </c>
      <c r="K99" s="47"/>
      <c r="L99" s="47">
        <f>I99*F99</f>
        <v>0</v>
      </c>
      <c r="M99" s="45"/>
      <c r="N99" s="43" t="s">
        <v>90</v>
      </c>
    </row>
    <row r="100" spans="1:18" s="1" customFormat="1" ht="90">
      <c r="A100" s="60">
        <v>2</v>
      </c>
      <c r="B100" s="58" t="s">
        <v>46</v>
      </c>
      <c r="C100" s="59" t="s">
        <v>85</v>
      </c>
      <c r="D100" s="45"/>
      <c r="E100" s="46" t="s">
        <v>11</v>
      </c>
      <c r="F100" s="46">
        <v>400</v>
      </c>
      <c r="G100" s="47">
        <v>0</v>
      </c>
      <c r="H100" s="48"/>
      <c r="I100" s="47">
        <f t="shared" ref="I100:I104" si="27">1.08*G100</f>
        <v>0</v>
      </c>
      <c r="J100" s="47">
        <f t="shared" ref="J100:J104" si="28">G100*F100</f>
        <v>0</v>
      </c>
      <c r="K100" s="47"/>
      <c r="L100" s="47">
        <f t="shared" ref="L100:L104" si="29">I100*F100</f>
        <v>0</v>
      </c>
      <c r="M100" s="45"/>
      <c r="N100" s="43" t="s">
        <v>90</v>
      </c>
    </row>
    <row r="101" spans="1:18" s="1" customFormat="1" ht="90">
      <c r="A101" s="60">
        <v>3</v>
      </c>
      <c r="B101" s="58" t="s">
        <v>47</v>
      </c>
      <c r="C101" s="59" t="s">
        <v>86</v>
      </c>
      <c r="D101" s="45"/>
      <c r="E101" s="46" t="s">
        <v>11</v>
      </c>
      <c r="F101" s="46">
        <v>300</v>
      </c>
      <c r="G101" s="47">
        <v>0</v>
      </c>
      <c r="H101" s="48"/>
      <c r="I101" s="47">
        <f t="shared" si="27"/>
        <v>0</v>
      </c>
      <c r="J101" s="47">
        <f t="shared" si="28"/>
        <v>0</v>
      </c>
      <c r="K101" s="47"/>
      <c r="L101" s="47">
        <f t="shared" si="29"/>
        <v>0</v>
      </c>
      <c r="M101" s="45"/>
      <c r="N101" s="43" t="s">
        <v>90</v>
      </c>
    </row>
    <row r="102" spans="1:18" s="1" customFormat="1" ht="90">
      <c r="A102" s="60">
        <v>4</v>
      </c>
      <c r="B102" s="58" t="s">
        <v>95</v>
      </c>
      <c r="C102" s="59" t="s">
        <v>87</v>
      </c>
      <c r="D102" s="45"/>
      <c r="E102" s="46" t="s">
        <v>11</v>
      </c>
      <c r="F102" s="46">
        <v>300</v>
      </c>
      <c r="G102" s="47">
        <v>0</v>
      </c>
      <c r="H102" s="48"/>
      <c r="I102" s="47">
        <f t="shared" si="27"/>
        <v>0</v>
      </c>
      <c r="J102" s="47">
        <f t="shared" si="28"/>
        <v>0</v>
      </c>
      <c r="K102" s="47"/>
      <c r="L102" s="47">
        <f t="shared" si="29"/>
        <v>0</v>
      </c>
      <c r="M102" s="45"/>
      <c r="N102" s="43" t="s">
        <v>90</v>
      </c>
    </row>
    <row r="103" spans="1:18" s="1" customFormat="1" ht="90">
      <c r="A103" s="60">
        <v>5</v>
      </c>
      <c r="B103" s="58" t="s">
        <v>48</v>
      </c>
      <c r="C103" s="59" t="s">
        <v>88</v>
      </c>
      <c r="D103" s="45"/>
      <c r="E103" s="46" t="s">
        <v>11</v>
      </c>
      <c r="F103" s="46">
        <v>150</v>
      </c>
      <c r="G103" s="47">
        <v>0</v>
      </c>
      <c r="H103" s="48"/>
      <c r="I103" s="47">
        <f t="shared" si="27"/>
        <v>0</v>
      </c>
      <c r="J103" s="47">
        <f t="shared" si="28"/>
        <v>0</v>
      </c>
      <c r="K103" s="47"/>
      <c r="L103" s="47">
        <f t="shared" si="29"/>
        <v>0</v>
      </c>
      <c r="M103" s="45"/>
      <c r="N103" s="43" t="s">
        <v>90</v>
      </c>
    </row>
    <row r="104" spans="1:18" s="1" customFormat="1" ht="90">
      <c r="A104" s="60">
        <v>6</v>
      </c>
      <c r="B104" s="58" t="s">
        <v>96</v>
      </c>
      <c r="C104" s="59" t="s">
        <v>89</v>
      </c>
      <c r="D104" s="45"/>
      <c r="E104" s="46" t="s">
        <v>11</v>
      </c>
      <c r="F104" s="46">
        <v>200</v>
      </c>
      <c r="G104" s="47">
        <v>0</v>
      </c>
      <c r="H104" s="48"/>
      <c r="I104" s="47">
        <f t="shared" si="27"/>
        <v>0</v>
      </c>
      <c r="J104" s="47">
        <f t="shared" si="28"/>
        <v>0</v>
      </c>
      <c r="K104" s="47"/>
      <c r="L104" s="47">
        <f t="shared" si="29"/>
        <v>0</v>
      </c>
      <c r="M104" s="45"/>
      <c r="N104" s="43" t="s">
        <v>90</v>
      </c>
    </row>
    <row r="105" spans="1:18" s="1" customFormat="1" ht="15.75">
      <c r="B105" s="34"/>
      <c r="C105" s="34"/>
      <c r="D105" s="34"/>
      <c r="F105" s="30"/>
      <c r="G105" s="55" t="s">
        <v>49</v>
      </c>
      <c r="H105" s="2"/>
      <c r="I105" s="77"/>
      <c r="J105" s="51">
        <f>SUM(J99:J104)</f>
        <v>0</v>
      </c>
      <c r="K105" s="51"/>
      <c r="L105" s="51">
        <f>SUM(L99:L104)</f>
        <v>0</v>
      </c>
      <c r="M105" s="34"/>
    </row>
    <row r="106" spans="1:18" s="1" customFormat="1">
      <c r="A106" s="69"/>
      <c r="B106" s="70"/>
      <c r="C106" s="34"/>
      <c r="D106" s="34"/>
      <c r="E106" s="78"/>
      <c r="F106" s="78"/>
      <c r="G106" s="79"/>
      <c r="H106" s="80"/>
      <c r="I106" s="79"/>
      <c r="J106" s="81"/>
      <c r="L106" s="2"/>
      <c r="M106" s="34"/>
    </row>
    <row r="107" spans="1:18" s="1" customFormat="1">
      <c r="A107" s="76"/>
      <c r="B107" s="70" t="s">
        <v>43</v>
      </c>
      <c r="C107" s="34"/>
      <c r="D107" s="34"/>
      <c r="F107" s="30"/>
      <c r="G107" s="31"/>
      <c r="H107" s="2"/>
      <c r="I107" s="32"/>
      <c r="J107" s="2"/>
      <c r="K107" s="2"/>
      <c r="L107" s="2"/>
      <c r="M107" s="34"/>
    </row>
    <row r="108" spans="1:18" s="1" customFormat="1" ht="45">
      <c r="A108" s="35" t="s">
        <v>55</v>
      </c>
      <c r="B108" s="35" t="s">
        <v>0</v>
      </c>
      <c r="C108" s="35" t="s">
        <v>50</v>
      </c>
      <c r="D108" s="35" t="s">
        <v>51</v>
      </c>
      <c r="E108" s="36" t="s">
        <v>56</v>
      </c>
      <c r="F108" s="36" t="s">
        <v>2</v>
      </c>
      <c r="G108" s="38" t="s">
        <v>3</v>
      </c>
      <c r="H108" s="39" t="s">
        <v>4</v>
      </c>
      <c r="I108" s="38" t="s">
        <v>5</v>
      </c>
      <c r="J108" s="40" t="s">
        <v>6</v>
      </c>
      <c r="K108" s="41" t="s">
        <v>7</v>
      </c>
      <c r="L108" s="40" t="s">
        <v>8</v>
      </c>
      <c r="M108" s="35" t="s">
        <v>1</v>
      </c>
      <c r="N108" s="42" t="s">
        <v>52</v>
      </c>
    </row>
    <row r="109" spans="1:18" s="1" customFormat="1" ht="105">
      <c r="A109" s="60">
        <v>1</v>
      </c>
      <c r="B109" s="58" t="s">
        <v>97</v>
      </c>
      <c r="C109" s="61" t="s">
        <v>98</v>
      </c>
      <c r="D109" s="45"/>
      <c r="E109" s="46" t="s">
        <v>54</v>
      </c>
      <c r="F109" s="46">
        <v>160</v>
      </c>
      <c r="G109" s="47">
        <v>0</v>
      </c>
      <c r="H109" s="48">
        <v>0.08</v>
      </c>
      <c r="I109" s="47">
        <f>G109*1.08</f>
        <v>0</v>
      </c>
      <c r="J109" s="47">
        <f>G109*F109</f>
        <v>0</v>
      </c>
      <c r="K109" s="47"/>
      <c r="L109" s="47">
        <f>I109*F109</f>
        <v>0</v>
      </c>
      <c r="M109" s="45"/>
      <c r="N109" s="73" t="s">
        <v>71</v>
      </c>
    </row>
    <row r="110" spans="1:18" s="1" customFormat="1">
      <c r="B110" s="34"/>
      <c r="C110" s="34"/>
      <c r="D110" s="34"/>
      <c r="F110" s="30"/>
      <c r="G110" s="55" t="s">
        <v>49</v>
      </c>
      <c r="H110" s="2"/>
      <c r="I110" s="32"/>
      <c r="J110" s="49">
        <f>SUM(J109)</f>
        <v>0</v>
      </c>
      <c r="K110" s="49"/>
      <c r="L110" s="49">
        <f>SUM(L108:L109)</f>
        <v>0</v>
      </c>
      <c r="M110" s="34"/>
      <c r="Q110" s="2"/>
      <c r="R110" s="2"/>
    </row>
    <row r="111" spans="1:18" s="1" customFormat="1">
      <c r="B111" s="34"/>
      <c r="C111" s="34"/>
      <c r="D111" s="34"/>
      <c r="F111" s="30"/>
      <c r="G111" s="31"/>
      <c r="H111" s="2"/>
      <c r="I111" s="32"/>
      <c r="J111" s="2"/>
      <c r="K111" s="2"/>
      <c r="L111" s="2"/>
      <c r="M111" s="34"/>
    </row>
    <row r="112" spans="1:18">
      <c r="A112" s="76"/>
      <c r="B112" s="70"/>
      <c r="C112" s="82"/>
      <c r="D112" s="82"/>
      <c r="E112" s="78"/>
      <c r="F112" s="83"/>
      <c r="G112" s="55"/>
      <c r="H112" s="80"/>
      <c r="I112" s="79"/>
      <c r="J112" s="81"/>
      <c r="K112" s="81"/>
      <c r="M112" s="82"/>
      <c r="Q112" s="84"/>
    </row>
    <row r="113" spans="1:14">
      <c r="A113" s="76"/>
      <c r="B113" s="70" t="s">
        <v>44</v>
      </c>
      <c r="C113" s="34"/>
      <c r="D113" s="34"/>
      <c r="E113" s="1"/>
      <c r="F113" s="30"/>
      <c r="G113" s="31"/>
      <c r="H113" s="2"/>
      <c r="I113" s="32"/>
      <c r="J113" s="2"/>
      <c r="K113" s="2"/>
      <c r="L113" s="2"/>
      <c r="M113" s="34"/>
      <c r="N113" s="1"/>
    </row>
    <row r="114" spans="1:14" ht="45">
      <c r="A114" s="35" t="s">
        <v>55</v>
      </c>
      <c r="B114" s="35" t="s">
        <v>0</v>
      </c>
      <c r="C114" s="35" t="s">
        <v>50</v>
      </c>
      <c r="D114" s="35" t="s">
        <v>51</v>
      </c>
      <c r="E114" s="36" t="s">
        <v>56</v>
      </c>
      <c r="F114" s="36" t="s">
        <v>2</v>
      </c>
      <c r="G114" s="38" t="s">
        <v>3</v>
      </c>
      <c r="H114" s="39" t="s">
        <v>4</v>
      </c>
      <c r="I114" s="38" t="s">
        <v>5</v>
      </c>
      <c r="J114" s="40" t="s">
        <v>6</v>
      </c>
      <c r="K114" s="41" t="s">
        <v>7</v>
      </c>
      <c r="L114" s="40" t="s">
        <v>8</v>
      </c>
      <c r="M114" s="35" t="s">
        <v>1</v>
      </c>
      <c r="N114" s="42" t="s">
        <v>52</v>
      </c>
    </row>
    <row r="115" spans="1:14" ht="30">
      <c r="A115" s="60">
        <v>1</v>
      </c>
      <c r="B115" s="58" t="s">
        <v>120</v>
      </c>
      <c r="C115" s="61"/>
      <c r="D115" s="45"/>
      <c r="E115" s="46" t="s">
        <v>9</v>
      </c>
      <c r="F115" s="46">
        <v>250</v>
      </c>
      <c r="G115" s="47">
        <v>0</v>
      </c>
      <c r="H115" s="48">
        <v>0.08</v>
      </c>
      <c r="I115" s="47">
        <f>G115*1.08</f>
        <v>0</v>
      </c>
      <c r="J115" s="47">
        <f>F115*G115</f>
        <v>0</v>
      </c>
      <c r="K115" s="47"/>
      <c r="L115" s="47">
        <f>F115*I115</f>
        <v>0</v>
      </c>
      <c r="M115" s="45"/>
      <c r="N115" s="73">
        <v>1</v>
      </c>
    </row>
    <row r="116" spans="1:14">
      <c r="A116" s="102"/>
      <c r="B116" s="102"/>
      <c r="C116" s="102"/>
      <c r="D116" s="102"/>
      <c r="E116" s="102"/>
      <c r="F116" s="103"/>
      <c r="G116" s="55" t="s">
        <v>49</v>
      </c>
      <c r="H116" s="102"/>
      <c r="I116" s="102"/>
      <c r="J116" s="86">
        <f>SUM(J115)</f>
        <v>0</v>
      </c>
      <c r="K116" s="85"/>
      <c r="L116" s="87">
        <f>SUM(L115)</f>
        <v>0</v>
      </c>
      <c r="M116" s="85"/>
      <c r="N116" s="85"/>
    </row>
    <row r="118" spans="1:14">
      <c r="I118" s="89"/>
      <c r="J118" s="89"/>
      <c r="L118" s="89"/>
    </row>
    <row r="119" spans="1:14" ht="15.75">
      <c r="A119" s="90"/>
      <c r="B119" s="91" t="s">
        <v>152</v>
      </c>
      <c r="C119" s="92"/>
      <c r="D119" s="92"/>
      <c r="E119" s="90"/>
      <c r="F119" s="93"/>
      <c r="G119" s="94"/>
      <c r="H119" s="95"/>
      <c r="I119" s="96"/>
      <c r="J119" s="95"/>
      <c r="K119" s="97"/>
      <c r="L119" s="97"/>
      <c r="M119" s="92"/>
      <c r="N119" s="98"/>
    </row>
    <row r="120" spans="1:14" ht="45">
      <c r="A120" s="3" t="s">
        <v>55</v>
      </c>
      <c r="B120" s="3" t="s">
        <v>0</v>
      </c>
      <c r="C120" s="3" t="s">
        <v>50</v>
      </c>
      <c r="D120" s="3" t="s">
        <v>51</v>
      </c>
      <c r="E120" s="10" t="s">
        <v>56</v>
      </c>
      <c r="F120" s="10" t="s">
        <v>2</v>
      </c>
      <c r="G120" s="13" t="s">
        <v>3</v>
      </c>
      <c r="H120" s="16" t="s">
        <v>4</v>
      </c>
      <c r="I120" s="13" t="s">
        <v>5</v>
      </c>
      <c r="J120" s="20" t="s">
        <v>6</v>
      </c>
      <c r="K120" s="22" t="s">
        <v>7</v>
      </c>
      <c r="L120" s="20" t="s">
        <v>8</v>
      </c>
      <c r="M120" s="3" t="s">
        <v>1</v>
      </c>
      <c r="N120" s="25" t="s">
        <v>52</v>
      </c>
    </row>
    <row r="121" spans="1:14" ht="85.5">
      <c r="A121" s="4">
        <v>1</v>
      </c>
      <c r="B121" s="6" t="s">
        <v>150</v>
      </c>
      <c r="C121" s="8"/>
      <c r="D121" s="9"/>
      <c r="E121" s="11" t="s">
        <v>132</v>
      </c>
      <c r="F121" s="11">
        <v>500</v>
      </c>
      <c r="G121" s="14">
        <v>0</v>
      </c>
      <c r="H121" s="17">
        <v>0.08</v>
      </c>
      <c r="I121" s="14">
        <f>G121*1.08</f>
        <v>0</v>
      </c>
      <c r="J121" s="14">
        <f>G121*F121</f>
        <v>0</v>
      </c>
      <c r="K121" s="14">
        <f>L121-J121</f>
        <v>0</v>
      </c>
      <c r="L121" s="14">
        <f>I121*F121</f>
        <v>0</v>
      </c>
      <c r="M121" s="24"/>
      <c r="N121" s="26" t="s">
        <v>78</v>
      </c>
    </row>
    <row r="122" spans="1:14" ht="99.75">
      <c r="A122" s="4">
        <v>2</v>
      </c>
      <c r="B122" s="6" t="s">
        <v>133</v>
      </c>
      <c r="C122" s="8"/>
      <c r="D122" s="9"/>
      <c r="E122" s="11" t="s">
        <v>132</v>
      </c>
      <c r="F122" s="11">
        <v>1200</v>
      </c>
      <c r="G122" s="14">
        <v>0</v>
      </c>
      <c r="H122" s="17">
        <v>0.08</v>
      </c>
      <c r="I122" s="14">
        <f t="shared" ref="I122:I134" si="30">G122*1.08</f>
        <v>0</v>
      </c>
      <c r="J122" s="14">
        <f t="shared" ref="J122:J134" si="31">G122*F122</f>
        <v>0</v>
      </c>
      <c r="K122" s="14">
        <f t="shared" ref="K122:K138" si="32">L122-J122</f>
        <v>0</v>
      </c>
      <c r="L122" s="14">
        <f t="shared" ref="L122:L134" si="33">I122*F122</f>
        <v>0</v>
      </c>
      <c r="M122" s="24"/>
      <c r="N122" s="26" t="s">
        <v>78</v>
      </c>
    </row>
    <row r="123" spans="1:14" ht="28.5">
      <c r="A123" s="4">
        <v>3</v>
      </c>
      <c r="B123" s="6" t="s">
        <v>134</v>
      </c>
      <c r="C123" s="8"/>
      <c r="D123" s="9"/>
      <c r="E123" s="11" t="s">
        <v>9</v>
      </c>
      <c r="F123" s="11">
        <v>1200</v>
      </c>
      <c r="G123" s="14">
        <v>0</v>
      </c>
      <c r="H123" s="17">
        <v>0.08</v>
      </c>
      <c r="I123" s="14">
        <f t="shared" si="30"/>
        <v>0</v>
      </c>
      <c r="J123" s="14">
        <f t="shared" si="31"/>
        <v>0</v>
      </c>
      <c r="K123" s="14">
        <f t="shared" si="32"/>
        <v>0</v>
      </c>
      <c r="L123" s="14">
        <f t="shared" si="33"/>
        <v>0</v>
      </c>
      <c r="M123" s="24"/>
      <c r="N123" s="26" t="s">
        <v>78</v>
      </c>
    </row>
    <row r="124" spans="1:14" ht="85.5">
      <c r="A124" s="4">
        <v>4</v>
      </c>
      <c r="B124" s="6" t="s">
        <v>135</v>
      </c>
      <c r="C124" s="8"/>
      <c r="D124" s="9"/>
      <c r="E124" s="11" t="s">
        <v>132</v>
      </c>
      <c r="F124" s="11">
        <v>1300</v>
      </c>
      <c r="G124" s="14">
        <v>0</v>
      </c>
      <c r="H124" s="17">
        <v>0.08</v>
      </c>
      <c r="I124" s="14">
        <f t="shared" si="30"/>
        <v>0</v>
      </c>
      <c r="J124" s="14">
        <f t="shared" si="31"/>
        <v>0</v>
      </c>
      <c r="K124" s="14">
        <f t="shared" si="32"/>
        <v>0</v>
      </c>
      <c r="L124" s="14">
        <f t="shared" si="33"/>
        <v>0</v>
      </c>
      <c r="M124" s="24"/>
      <c r="N124" s="26" t="s">
        <v>78</v>
      </c>
    </row>
    <row r="125" spans="1:14" ht="71.25">
      <c r="A125" s="4">
        <v>5</v>
      </c>
      <c r="B125" s="6" t="s">
        <v>136</v>
      </c>
      <c r="C125" s="8"/>
      <c r="D125" s="9"/>
      <c r="E125" s="11" t="s">
        <v>132</v>
      </c>
      <c r="F125" s="11">
        <v>700</v>
      </c>
      <c r="G125" s="14">
        <v>0</v>
      </c>
      <c r="H125" s="17">
        <v>0.08</v>
      </c>
      <c r="I125" s="14">
        <f t="shared" si="30"/>
        <v>0</v>
      </c>
      <c r="J125" s="14">
        <f t="shared" si="31"/>
        <v>0</v>
      </c>
      <c r="K125" s="14">
        <f t="shared" si="32"/>
        <v>0</v>
      </c>
      <c r="L125" s="14">
        <f t="shared" si="33"/>
        <v>0</v>
      </c>
      <c r="M125" s="24"/>
      <c r="N125" s="26" t="s">
        <v>78</v>
      </c>
    </row>
    <row r="126" spans="1:14" ht="99.75">
      <c r="A126" s="4">
        <v>6</v>
      </c>
      <c r="B126" s="6" t="s">
        <v>137</v>
      </c>
      <c r="C126" s="8"/>
      <c r="D126" s="9"/>
      <c r="E126" s="11" t="s">
        <v>9</v>
      </c>
      <c r="F126" s="11">
        <v>2500</v>
      </c>
      <c r="G126" s="14">
        <v>0</v>
      </c>
      <c r="H126" s="17">
        <v>0.08</v>
      </c>
      <c r="I126" s="14">
        <f t="shared" si="30"/>
        <v>0</v>
      </c>
      <c r="J126" s="14">
        <f t="shared" si="31"/>
        <v>0</v>
      </c>
      <c r="K126" s="14">
        <f t="shared" si="32"/>
        <v>0</v>
      </c>
      <c r="L126" s="14">
        <f t="shared" si="33"/>
        <v>0</v>
      </c>
      <c r="M126" s="24"/>
      <c r="N126" s="26" t="s">
        <v>78</v>
      </c>
    </row>
    <row r="127" spans="1:14" ht="99.75">
      <c r="A127" s="4">
        <v>7</v>
      </c>
      <c r="B127" s="6" t="s">
        <v>138</v>
      </c>
      <c r="C127" s="8"/>
      <c r="D127" s="9"/>
      <c r="E127" s="11" t="s">
        <v>9</v>
      </c>
      <c r="F127" s="11">
        <v>3000</v>
      </c>
      <c r="G127" s="14">
        <v>0</v>
      </c>
      <c r="H127" s="17">
        <v>0.08</v>
      </c>
      <c r="I127" s="14">
        <f t="shared" si="30"/>
        <v>0</v>
      </c>
      <c r="J127" s="14">
        <f t="shared" si="31"/>
        <v>0</v>
      </c>
      <c r="K127" s="14">
        <f t="shared" si="32"/>
        <v>0</v>
      </c>
      <c r="L127" s="14">
        <f t="shared" si="33"/>
        <v>0</v>
      </c>
      <c r="M127" s="24"/>
      <c r="N127" s="26" t="s">
        <v>78</v>
      </c>
    </row>
    <row r="128" spans="1:14" ht="99.75">
      <c r="A128" s="4">
        <v>8</v>
      </c>
      <c r="B128" s="6" t="s">
        <v>139</v>
      </c>
      <c r="C128" s="8"/>
      <c r="D128" s="9"/>
      <c r="E128" s="11" t="s">
        <v>9</v>
      </c>
      <c r="F128" s="11">
        <v>1800</v>
      </c>
      <c r="G128" s="14">
        <v>0</v>
      </c>
      <c r="H128" s="17">
        <v>0.08</v>
      </c>
      <c r="I128" s="14">
        <f t="shared" si="30"/>
        <v>0</v>
      </c>
      <c r="J128" s="14">
        <f t="shared" si="31"/>
        <v>0</v>
      </c>
      <c r="K128" s="14">
        <f t="shared" si="32"/>
        <v>0</v>
      </c>
      <c r="L128" s="14">
        <f t="shared" si="33"/>
        <v>0</v>
      </c>
      <c r="M128" s="24"/>
      <c r="N128" s="26" t="s">
        <v>78</v>
      </c>
    </row>
    <row r="129" spans="1:14" ht="99.75">
      <c r="A129" s="4">
        <v>9</v>
      </c>
      <c r="B129" s="6" t="s">
        <v>140</v>
      </c>
      <c r="C129" s="8"/>
      <c r="D129" s="9"/>
      <c r="E129" s="11" t="s">
        <v>9</v>
      </c>
      <c r="F129" s="11">
        <v>600</v>
      </c>
      <c r="G129" s="14">
        <v>0</v>
      </c>
      <c r="H129" s="17">
        <v>0.08</v>
      </c>
      <c r="I129" s="14">
        <f t="shared" si="30"/>
        <v>0</v>
      </c>
      <c r="J129" s="14">
        <f t="shared" si="31"/>
        <v>0</v>
      </c>
      <c r="K129" s="14">
        <f t="shared" si="32"/>
        <v>0</v>
      </c>
      <c r="L129" s="14">
        <f t="shared" si="33"/>
        <v>0</v>
      </c>
      <c r="M129" s="24"/>
      <c r="N129" s="26" t="s">
        <v>78</v>
      </c>
    </row>
    <row r="130" spans="1:14" ht="57">
      <c r="A130" s="4">
        <v>10</v>
      </c>
      <c r="B130" s="6" t="s">
        <v>141</v>
      </c>
      <c r="C130" s="8"/>
      <c r="D130" s="9"/>
      <c r="E130" s="11" t="s">
        <v>9</v>
      </c>
      <c r="F130" s="11">
        <v>1</v>
      </c>
      <c r="G130" s="14">
        <v>0</v>
      </c>
      <c r="H130" s="17">
        <v>0.08</v>
      </c>
      <c r="I130" s="14">
        <f t="shared" si="30"/>
        <v>0</v>
      </c>
      <c r="J130" s="14">
        <f t="shared" si="31"/>
        <v>0</v>
      </c>
      <c r="K130" s="14">
        <f t="shared" si="32"/>
        <v>0</v>
      </c>
      <c r="L130" s="14">
        <f t="shared" si="33"/>
        <v>0</v>
      </c>
      <c r="M130" s="24"/>
      <c r="N130" s="26" t="s">
        <v>78</v>
      </c>
    </row>
    <row r="131" spans="1:14" ht="99.75">
      <c r="A131" s="4">
        <v>11</v>
      </c>
      <c r="B131" s="6" t="s">
        <v>142</v>
      </c>
      <c r="C131" s="8"/>
      <c r="D131" s="9"/>
      <c r="E131" s="11" t="s">
        <v>132</v>
      </c>
      <c r="F131" s="11">
        <v>2500</v>
      </c>
      <c r="G131" s="14">
        <v>0</v>
      </c>
      <c r="H131" s="17">
        <v>0.08</v>
      </c>
      <c r="I131" s="14">
        <f t="shared" si="30"/>
        <v>0</v>
      </c>
      <c r="J131" s="14">
        <f t="shared" si="31"/>
        <v>0</v>
      </c>
      <c r="K131" s="14">
        <f t="shared" si="32"/>
        <v>0</v>
      </c>
      <c r="L131" s="14">
        <f t="shared" si="33"/>
        <v>0</v>
      </c>
      <c r="M131" s="24"/>
      <c r="N131" s="26" t="s">
        <v>78</v>
      </c>
    </row>
    <row r="132" spans="1:14" ht="99.75">
      <c r="A132" s="4">
        <v>12</v>
      </c>
      <c r="B132" s="6" t="s">
        <v>143</v>
      </c>
      <c r="C132" s="8"/>
      <c r="D132" s="9"/>
      <c r="E132" s="11" t="s">
        <v>9</v>
      </c>
      <c r="F132" s="11">
        <v>600</v>
      </c>
      <c r="G132" s="14">
        <v>0</v>
      </c>
      <c r="H132" s="17">
        <v>0.08</v>
      </c>
      <c r="I132" s="14">
        <f t="shared" si="30"/>
        <v>0</v>
      </c>
      <c r="J132" s="14">
        <f t="shared" si="31"/>
        <v>0</v>
      </c>
      <c r="K132" s="14">
        <f t="shared" si="32"/>
        <v>0</v>
      </c>
      <c r="L132" s="14">
        <f t="shared" si="33"/>
        <v>0</v>
      </c>
      <c r="M132" s="24"/>
      <c r="N132" s="26" t="s">
        <v>78</v>
      </c>
    </row>
    <row r="133" spans="1:14" ht="99.75">
      <c r="A133" s="4">
        <v>13</v>
      </c>
      <c r="B133" s="6" t="s">
        <v>144</v>
      </c>
      <c r="C133" s="8"/>
      <c r="D133" s="9"/>
      <c r="E133" s="11" t="s">
        <v>9</v>
      </c>
      <c r="F133" s="11">
        <v>800</v>
      </c>
      <c r="G133" s="14">
        <v>0</v>
      </c>
      <c r="H133" s="17">
        <v>0.08</v>
      </c>
      <c r="I133" s="14">
        <f t="shared" si="30"/>
        <v>0</v>
      </c>
      <c r="J133" s="14">
        <f t="shared" si="31"/>
        <v>0</v>
      </c>
      <c r="K133" s="14">
        <f t="shared" si="32"/>
        <v>0</v>
      </c>
      <c r="L133" s="14">
        <f t="shared" si="33"/>
        <v>0</v>
      </c>
      <c r="M133" s="24"/>
      <c r="N133" s="26" t="s">
        <v>78</v>
      </c>
    </row>
    <row r="134" spans="1:14" ht="99.75">
      <c r="A134" s="4">
        <v>14</v>
      </c>
      <c r="B134" s="6" t="s">
        <v>155</v>
      </c>
      <c r="C134" s="8"/>
      <c r="D134" s="9"/>
      <c r="E134" s="11" t="s">
        <v>9</v>
      </c>
      <c r="F134" s="11">
        <v>250</v>
      </c>
      <c r="G134" s="14">
        <v>0</v>
      </c>
      <c r="H134" s="17">
        <v>0.08</v>
      </c>
      <c r="I134" s="14">
        <f t="shared" si="30"/>
        <v>0</v>
      </c>
      <c r="J134" s="14">
        <f t="shared" si="31"/>
        <v>0</v>
      </c>
      <c r="K134" s="14">
        <f t="shared" si="32"/>
        <v>0</v>
      </c>
      <c r="L134" s="14">
        <f t="shared" si="33"/>
        <v>0</v>
      </c>
      <c r="M134" s="24"/>
      <c r="N134" s="26" t="s">
        <v>78</v>
      </c>
    </row>
    <row r="135" spans="1:14" ht="114">
      <c r="A135" s="4">
        <v>15</v>
      </c>
      <c r="B135" s="6" t="s">
        <v>145</v>
      </c>
      <c r="C135" s="8" t="s">
        <v>146</v>
      </c>
      <c r="D135" s="9"/>
      <c r="E135" s="11" t="s">
        <v>9</v>
      </c>
      <c r="F135" s="11">
        <v>50</v>
      </c>
      <c r="G135" s="14">
        <v>0</v>
      </c>
      <c r="H135" s="17">
        <v>0.08</v>
      </c>
      <c r="I135" s="14">
        <f>G135*1.08</f>
        <v>0</v>
      </c>
      <c r="J135" s="14">
        <f>G135*F135</f>
        <v>0</v>
      </c>
      <c r="K135" s="14">
        <f t="shared" si="32"/>
        <v>0</v>
      </c>
      <c r="L135" s="14">
        <f>I135*F135</f>
        <v>0</v>
      </c>
      <c r="M135" s="24"/>
      <c r="N135" s="27" t="s">
        <v>90</v>
      </c>
    </row>
    <row r="136" spans="1:14" ht="114">
      <c r="A136" s="4">
        <v>16</v>
      </c>
      <c r="B136" s="6" t="s">
        <v>147</v>
      </c>
      <c r="C136" s="8"/>
      <c r="D136" s="9"/>
      <c r="E136" s="11" t="s">
        <v>9</v>
      </c>
      <c r="F136" s="11">
        <v>1000</v>
      </c>
      <c r="G136" s="14">
        <v>0</v>
      </c>
      <c r="H136" s="17">
        <v>0.08</v>
      </c>
      <c r="I136" s="14">
        <f t="shared" ref="I136:I138" si="34">G136*1.08</f>
        <v>0</v>
      </c>
      <c r="J136" s="14">
        <f t="shared" ref="J136:J138" si="35">G136*F136</f>
        <v>0</v>
      </c>
      <c r="K136" s="14">
        <f t="shared" si="32"/>
        <v>0</v>
      </c>
      <c r="L136" s="14">
        <f t="shared" ref="L136:L138" si="36">I136*F136</f>
        <v>0</v>
      </c>
      <c r="M136" s="24"/>
      <c r="N136" s="26" t="s">
        <v>77</v>
      </c>
    </row>
    <row r="137" spans="1:14" ht="28.5">
      <c r="A137" s="4">
        <v>17</v>
      </c>
      <c r="B137" s="6" t="s">
        <v>148</v>
      </c>
      <c r="C137" s="8"/>
      <c r="D137" s="9"/>
      <c r="E137" s="11" t="s">
        <v>132</v>
      </c>
      <c r="F137" s="11">
        <v>700</v>
      </c>
      <c r="G137" s="14">
        <v>0</v>
      </c>
      <c r="H137" s="17">
        <v>0.08</v>
      </c>
      <c r="I137" s="14">
        <f t="shared" si="34"/>
        <v>0</v>
      </c>
      <c r="J137" s="14">
        <f t="shared" si="35"/>
        <v>0</v>
      </c>
      <c r="K137" s="14">
        <f t="shared" si="32"/>
        <v>0</v>
      </c>
      <c r="L137" s="14">
        <f t="shared" si="36"/>
        <v>0</v>
      </c>
      <c r="M137" s="24"/>
      <c r="N137" s="26" t="s">
        <v>77</v>
      </c>
    </row>
    <row r="138" spans="1:14" ht="28.5">
      <c r="A138" s="4">
        <v>18</v>
      </c>
      <c r="B138" s="6" t="s">
        <v>149</v>
      </c>
      <c r="C138" s="8"/>
      <c r="D138" s="9"/>
      <c r="E138" s="11" t="s">
        <v>132</v>
      </c>
      <c r="F138" s="11">
        <v>500</v>
      </c>
      <c r="G138" s="14">
        <v>0</v>
      </c>
      <c r="H138" s="17">
        <v>0.08</v>
      </c>
      <c r="I138" s="14">
        <f t="shared" si="34"/>
        <v>0</v>
      </c>
      <c r="J138" s="14">
        <f t="shared" si="35"/>
        <v>0</v>
      </c>
      <c r="K138" s="14">
        <f t="shared" si="32"/>
        <v>0</v>
      </c>
      <c r="L138" s="14">
        <f t="shared" si="36"/>
        <v>0</v>
      </c>
      <c r="M138" s="24"/>
      <c r="N138" s="26" t="s">
        <v>77</v>
      </c>
    </row>
    <row r="139" spans="1:14" ht="28.5">
      <c r="A139" s="4">
        <v>19</v>
      </c>
      <c r="B139" s="6" t="s">
        <v>151</v>
      </c>
      <c r="C139" s="8"/>
      <c r="D139" s="9"/>
      <c r="E139" s="11" t="s">
        <v>132</v>
      </c>
      <c r="F139" s="11">
        <v>1500</v>
      </c>
      <c r="G139" s="14">
        <v>0</v>
      </c>
      <c r="H139" s="17">
        <v>0.08</v>
      </c>
      <c r="I139" s="14">
        <f t="shared" ref="I139" si="37">G139*1.08</f>
        <v>0</v>
      </c>
      <c r="J139" s="14">
        <f t="shared" ref="J139" si="38">G139*F139</f>
        <v>0</v>
      </c>
      <c r="K139" s="14">
        <f t="shared" ref="K139" si="39">L139-J139</f>
        <v>0</v>
      </c>
      <c r="L139" s="14">
        <f t="shared" ref="L139" si="40">I139*F139</f>
        <v>0</v>
      </c>
      <c r="M139" s="24"/>
      <c r="N139" s="26" t="s">
        <v>77</v>
      </c>
    </row>
    <row r="140" spans="1:14" ht="15.75">
      <c r="A140" s="5"/>
      <c r="B140" s="7"/>
      <c r="C140" s="7"/>
      <c r="D140" s="7"/>
      <c r="E140" s="5"/>
      <c r="F140" s="12"/>
      <c r="G140" s="15" t="s">
        <v>49</v>
      </c>
      <c r="H140" s="18"/>
      <c r="I140" s="19"/>
      <c r="J140" s="21">
        <f>SUM(J121:J139)</f>
        <v>0</v>
      </c>
      <c r="K140" s="23">
        <f>SUM(K121:K139)</f>
        <v>0</v>
      </c>
      <c r="L140" s="23">
        <f>SUM(L121:L139)</f>
        <v>0</v>
      </c>
      <c r="M140" s="7"/>
      <c r="N140" s="28"/>
    </row>
    <row r="142" spans="1:14">
      <c r="J142" s="101"/>
    </row>
    <row r="144" spans="1:14" ht="15.75">
      <c r="G144" s="100"/>
      <c r="H144" s="100"/>
      <c r="I144" s="100"/>
      <c r="J144" s="99"/>
      <c r="K144" s="99"/>
      <c r="L144" s="99"/>
    </row>
  </sheetData>
  <pageMargins left="0.70866141732283472" right="0.70866141732283472" top="0.74803149606299213" bottom="0.74803149606299213" header="0.31496062992125984" footer="0.31496062992125984"/>
  <pageSetup paperSize="9" scale="50" fitToHeight="0" orientation="landscape" r:id="rId1"/>
  <rowBreaks count="7" manualBreakCount="7">
    <brk id="17" max="13" man="1"/>
    <brk id="38" max="13" man="1"/>
    <brk id="52" max="13" man="1"/>
    <brk id="62" max="13" man="1"/>
    <brk id="79" max="13" man="1"/>
    <brk id="90" max="13" man="1"/>
    <brk id="106" max="13" man="1"/>
  </rowBreaks>
  <colBreaks count="1" manualBreakCount="1">
    <brk id="15" max="142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Arkusz1</vt:lpstr>
      <vt:lpstr>Arkusz2</vt:lpstr>
      <vt:lpstr>Arkusz3</vt:lpstr>
      <vt:lpstr>Arkusz1!Obszar_wydruku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********</dc:creator>
  <cp:lastModifiedBy>Marcin Ceglarski</cp:lastModifiedBy>
  <cp:lastPrinted>2020-01-22T11:15:37Z</cp:lastPrinted>
  <dcterms:created xsi:type="dcterms:W3CDTF">2016-12-14T06:41:43Z</dcterms:created>
  <dcterms:modified xsi:type="dcterms:W3CDTF">2020-01-30T11:24:55Z</dcterms:modified>
</cp:coreProperties>
</file>