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 name="Arkusz2" sheetId="2" r:id="rId2"/>
  </sheets>
  <definedNames>
    <definedName name="_xlnm._FilterDatabase" localSheetId="0" hidden="1">Arkusz1!$G$1:$G$47</definedName>
    <definedName name="_xlnm.Print_Area" localSheetId="0">Arkusz1!$A$1:$N$40</definedName>
  </definedNames>
  <calcPr calcId="145621"/>
</workbook>
</file>

<file path=xl/calcChain.xml><?xml version="1.0" encoding="utf-8"?>
<calcChain xmlns="http://schemas.openxmlformats.org/spreadsheetml/2006/main">
  <c r="L27" i="1" l="1"/>
  <c r="L28" i="1"/>
  <c r="L29" i="1"/>
  <c r="L30" i="1"/>
  <c r="L32" i="1"/>
  <c r="I28" i="1" l="1"/>
  <c r="J28" i="1"/>
  <c r="I29" i="1"/>
  <c r="J29" i="1"/>
  <c r="I30" i="1"/>
  <c r="J30" i="1"/>
  <c r="I32" i="1"/>
  <c r="J32" i="1"/>
  <c r="K32" i="1" l="1"/>
  <c r="K28" i="1"/>
  <c r="K29" i="1"/>
  <c r="K30" i="1"/>
  <c r="I21" i="1" l="1"/>
  <c r="L21" i="1" s="1"/>
  <c r="I20" i="1"/>
  <c r="L20" i="1" s="1"/>
  <c r="I19" i="1"/>
  <c r="L19" i="1" s="1"/>
  <c r="J21" i="1"/>
  <c r="J20" i="1"/>
  <c r="J19" i="1"/>
  <c r="K20" i="1" l="1"/>
  <c r="K21" i="1"/>
  <c r="K19" i="1"/>
  <c r="I18" i="1"/>
  <c r="L18" i="1" s="1"/>
  <c r="J18" i="1"/>
  <c r="I17" i="1"/>
  <c r="L17" i="1" s="1"/>
  <c r="J17" i="1"/>
  <c r="I16" i="1"/>
  <c r="L16" i="1" s="1"/>
  <c r="J16" i="1"/>
  <c r="K18" i="1" l="1"/>
  <c r="K16" i="1"/>
  <c r="K17" i="1"/>
  <c r="J27" i="1" l="1"/>
  <c r="I27" i="1"/>
  <c r="J22" i="1"/>
  <c r="I22" i="1"/>
  <c r="L22" i="1" s="1"/>
  <c r="J15" i="1"/>
  <c r="I15" i="1"/>
  <c r="L15" i="1" s="1"/>
  <c r="J14" i="1"/>
  <c r="I14" i="1"/>
  <c r="L14" i="1" s="1"/>
  <c r="J13" i="1"/>
  <c r="I13" i="1"/>
  <c r="L13" i="1" s="1"/>
  <c r="J12" i="1"/>
  <c r="I12" i="1"/>
  <c r="L12" i="1" s="1"/>
  <c r="J11" i="1"/>
  <c r="I11" i="1"/>
  <c r="L11" i="1" s="1"/>
  <c r="J10" i="1"/>
  <c r="I10" i="1"/>
  <c r="L10" i="1" s="1"/>
  <c r="J9" i="1"/>
  <c r="I9" i="1"/>
  <c r="L9" i="1" s="1"/>
  <c r="K13" i="1" l="1"/>
  <c r="K27" i="1"/>
  <c r="L33" i="1"/>
  <c r="K9" i="1"/>
  <c r="J23" i="1"/>
  <c r="L23" i="1"/>
  <c r="K12" i="1"/>
  <c r="K22" i="1"/>
  <c r="K11" i="1"/>
  <c r="K15" i="1"/>
  <c r="J33" i="1"/>
  <c r="J36" i="1" s="1"/>
  <c r="K10" i="1"/>
  <c r="K14" i="1"/>
  <c r="L36" i="1" l="1"/>
  <c r="K36" i="1" s="1"/>
  <c r="K33" i="1"/>
  <c r="K23" i="1"/>
</calcChain>
</file>

<file path=xl/sharedStrings.xml><?xml version="1.0" encoding="utf-8"?>
<sst xmlns="http://schemas.openxmlformats.org/spreadsheetml/2006/main" count="115" uniqueCount="58">
  <si>
    <t>Lp.</t>
  </si>
  <si>
    <t>Nr katalogowy  /Nazwa jak na fakturze</t>
  </si>
  <si>
    <t>jm</t>
  </si>
  <si>
    <t>Ilość</t>
  </si>
  <si>
    <t>VAT %</t>
  </si>
  <si>
    <t>Wartość netto</t>
  </si>
  <si>
    <t>Wartość VAT</t>
  </si>
  <si>
    <t>Wartość brutto</t>
  </si>
  <si>
    <t>Próbki</t>
  </si>
  <si>
    <t>szt</t>
  </si>
  <si>
    <t>RAZEM</t>
  </si>
  <si>
    <t>szt.</t>
  </si>
  <si>
    <t>Dot. pakietów, do których nie są wymagane próbki przy składaniu ofert</t>
  </si>
  <si>
    <t>Kryterium jakościowe</t>
  </si>
  <si>
    <t>1 szt.</t>
  </si>
  <si>
    <t>Opis produktu</t>
  </si>
  <si>
    <t>Cena jednostkowa brutto</t>
  </si>
  <si>
    <t>Cena jednostkowa netto</t>
  </si>
  <si>
    <t>opak.</t>
  </si>
  <si>
    <t>Obszerny okrągły czepek pielęgniarski w kształcie beretu, wykonany z lekkiej przewiewnej włókniny o gramaturze 18-25 g/m²,  ściągnięty lekką nieuciskającą bezlateksową gumką. Sposób pakowania: kartoniki pakowane po 100 lub 150 szt. gwarantujące higieniczne przechowywanie i łatwe wyjmowanie.</t>
  </si>
  <si>
    <t>Ochraniacze foliowe na buty a '100szt</t>
  </si>
  <si>
    <t>op=100 szt.</t>
  </si>
  <si>
    <t>Ilość w opakowaniu handlowym</t>
  </si>
  <si>
    <t>Gramatura 25 g/m² - 35 pkt.                                   Poniżej 25 g/m² - 0 pkt.</t>
  </si>
  <si>
    <t>Produkt zgodny z opisem - 35 pkt. Produkt niezgodny w którymkolwiek parametrze ale dopuszczony przez Zamawiającego - 0 pkt.                                                                                                                                                                                                                                                                                           Gramatura w obszarze wzmocnień w zakresie od 100 do 110 g/m2                                                        Zamawiający przyzna 35 pkt. za gramaturę 110 g/m²   w obszarze wzmocnień,  0 pkt. za gramaturę poniżej 100 g/m²</t>
  </si>
  <si>
    <t>Produkt zgodny z opisem - 35 pkt. Produkt niezgodny w którymkolwiek parametrze ale dopuszczony przez Zamawiającego - 0 pkt.                                                                                                                                                                                                                                                                                           Gramatura w obszarze wzmocnień w zakresie od 100 do 110 g/m2                                                        Zamawiający przyzna 35 pkt. za gramaturę 110 g/m²   w obszarze wzmocnień,  0 pkt. za gramaturę 100 g/m²</t>
  </si>
  <si>
    <t>Produkt zgodny z opisem - 35 pkt. Produkt niezgodny w którymkolwiek parametrze ale dopuszczony przez Zamawiającego - 0 pkt.                                                                                                                                                                                                                                                                                           Gramatura w obszarze wzmocnień w zakresie od 100 do 110 g/m2                                                        Zamawiający przyzna 35 pkt. za gramaturę 110 g/m²   w obszarze wzmocnień,  0 pkt. za gramaturę 100 g/m²                                                                                                                                               Gramatura obłożeń w zakresie od 50 do 55 g/m².                                                                                                                           Zamawiającyu przyzna za obłożenia o gramaturze 55 g/m2 - 35 pkt.                                                     Za obłożenia o gramaturze 50 g/m2 - 0 pkt.</t>
  </si>
  <si>
    <t>Produkt zgodny z opisem - 35 pkt. Produkt niezgodny w którymkolwiek parametrze ale dopuszczony przez Zamawiającego - 0 pkt.</t>
  </si>
  <si>
    <t>UWAGA!</t>
  </si>
  <si>
    <t>Pakowane po 50 szt - 35 pkt.                                Pakowane po 100 szt - 0 pkt.</t>
  </si>
  <si>
    <t>Sprawa P/03/01/2019/OBŁ</t>
  </si>
  <si>
    <t>Pakiet 1</t>
  </si>
  <si>
    <t>Pakiet 2</t>
  </si>
  <si>
    <t>Załącznik nr 5 do SIWZ</t>
  </si>
  <si>
    <t>Opis przedmiotu zamówienia oraz wymagania minimalne z przewidywaną ilością zużycia w okresie 12 miesięcy</t>
  </si>
  <si>
    <t>W pakiecie nr 2, poz. 4, Zamawiający przyjął do kalkulacji opakowanie 50 szt.</t>
  </si>
  <si>
    <t>na żądanie</t>
  </si>
  <si>
    <t xml:space="preserve">Zestaw do laparoskopii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stolik narzędziowy 140 x 190 cm (wzmocnienie 75 x 190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do zabiegów laparoskopii 320 x 250 cm z samoprzylepnym oknem (32 x 28 cm) i folia na brzegach. Wbudowane 2 kieszenie obustronnie. Po jednej stronie 2 sekcyjna kieszeń, po drugiej stronie kieszeń trzyseksyjna 
2 x ręczniki celulozowe 30 x 33 cm,                                                                                                                   1 x fartuch chirurgiczny stardard rozmiar M 
2 x fartuch chirurgiczny standard rozmiar L 
1 x uchwyt typu rzep  2 x 23 cm
</t>
  </si>
  <si>
    <t xml:space="preserve">Zestaw do operacji ręki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2 odklejane etykiety z numerem serii, datą ważności produktu.  Na części papierowej zestawu nadrukowane składowe wraz z piktogramami poszczególnych komponentów. Zestaw zapakowany w  wytrzymałe opakowanie typu papier folia,. Opakowanie zbiorcze  - zestaw zapakowany w 2 kartony. Pierwszy karton transportowy drugi to karton będący dyspenserem.  Zestaw posiada kartę danych technicznych na gotowy wyrób medyczny.                                 Skład zestawu:
1 x serweta na stolik narzędziowy 140 x 190 cm (wzmocnienie 75 x 190 cm) - owinięcie zestawu
1 x serweta do obłożenia ręki w ksztacie litery T  270 x 370 cm z padem chłonnym oraz  samouszczeniającym neoprenowym otworem o średnicy 3 cm (wzmocnienie 50 x 100 cm)
1 x serweta pomocnicza 100 x 150 cm 
1 x uchwyt typu rzep  2 x 23 cm                                                                                                      1 x serweta na stolik Mayo 80 x 145 cm o gramaturze ≥ 90 g/m2, chłonna wykonana z folii polietylenowej, składana teleskopowo, szerokość wzmocnienia min 60cm x 145cm, wzmocnienie wykonane z chłonnej włókniny polipropylenowej o chłonności min. 135 ml/m2                                  2 x ręcznik celulozowy 30 x 33 cm
</t>
  </si>
  <si>
    <t xml:space="preserve">Zestaw do artroskopii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2 odklejane etykiety z numerem serii, datą ważności produktu.  Na części papierowej zestawu nadrukowane składowe wraz z piktogramami poszczególnych komponentów. Zestaw zapakowany w  wytrzymałe opakowanie typu papier folia,. Opakowanie zbiorcze  - zestaw zapakowany w 2 kartony. Pierwszy karton transportowy drugi to karton będący dyspenserem.  Zestaw posiada kartę danych technicznych na gotowy wyrób medyczny.          Skład zestawu:
1 x serweta na stolik narzędziowy 140 x 190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pomocnicza 150 x 175  cm
1 x serweta do artroskopii 320 x 245 cm z workiem do zbiórki płynów oraz otworem 5 x 7 cm 
1 x osłona na kończynę 35 x 80 cm, rolowana 
2 x taśmy samoprzylepne 10 x 50 cm
4 x ręczniki celulozowe 30 x 33 cm 
</t>
  </si>
  <si>
    <t>Zestaw uniwersalny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                                                                                                                               
1 x serweta na stół narzędziowy wzmocniona 190 x 140 cm (opakowanie zestawu)
1 x serweta na stolik Mayo 80 x 145 cm o gramaturze ≥ 90 g/m2, chłonna wykonana z folii polietylenowej, składana teleskopowo, szerokość wzmocnienia min 60cm x 145cm, wzmocnienie wykonane z chłonnej włókniny polipropylenowej o chłonności min. 135 ml/m2 
1 x serweta przylepna 200 x 170 cm 
1 x serweta przylepna 175 x 170 cm 
2 x serweta przylepna 90 x 75 cm 
1 x fartuch chirurgiczny standard z włókniny polipropylenowej typu SMS; gramatura materiału bazowego min 40g/m2 rozmiar M 
2 x fartuch chirurgiczny wzmocniony z włókniny polipropylenowej typu SMS; gramatura materiału bazowego min 40g/m2. Gramatura wzmocnienia min 42 g/m2 rozmiar XL 
1 x kieszeń przylepna 2 sekcje 43 x 38 cm 
1 x taśma przylepna 10 x 50 cm 
2 x ręcznik celulozowy 30 x 33 cm</t>
  </si>
  <si>
    <t xml:space="preserve">Osłona na kończynę wykonana  z dwuwarstwowego pełnobarierowego laminatu (film polietylenowy + hydrofilowa warstwa włókniny polipropylenowej) (zgodne z EN 13795 1-3) bez zawartości lateksu i wiskozy o gramaturze 55g/m2.. Rozmiar 35x120 cm. Opakowanie papierowo-foliowe. Na opakowaniu min 2  odklejane etykiety z numerem serii, datą ważności produktu, nazwą producenta.  </t>
  </si>
  <si>
    <t xml:space="preserve">Zestaw do porodu.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medyczny.Zestaw zwinięty w papier krepowy
Skład zestawu:
1 x Nożyczki chirurgiczne proste tępo tępe 14,5 cm 
1 x gruszka gumowa 75 ml niebieska
2 x kleszczyki plastikowe do mycia pola operacyjnego 14 cm, zielone
2 x serweta dla noworodka 87 x 90 cm 
1 x worek plastikowy 40 x 30 cm (strunowy)
20 x kompres z włókniny 10 x 10 cm, 4 warstwy 30 g/m²
1 x kompres z włókniny 10 x 20 cm 4 warstwy 30 g/m²
1 x tupfer z gazy 47x40 cm, 20 nitek z RTG
2 x ręcznik celulozowy 30 x 33 cm                                                   </t>
  </si>
  <si>
    <t xml:space="preserve">Zestaw uniwersalny z serwetą z wycięciem U do operacji tarczycy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190 x 150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170 x 280 cm, otwór U przylepny 6,5 x 45 cm (wąski 
pasek kleju)
1 x serweta  przylepna 150 x 175 cm
1 x fartuch chirurgiczny standard z włókniny polipropylenowej typu SMS; gramatura materiału bazowego min 40g/m2 rozmiar M 
3 x fartuch chirurgiczny standard z włókniny polipropylenowej typu SMS; gramatura materiału bazowego min 40g/m2 rozmiar  L
1 x kieszeń przylepna 1 sekcja 43 x 38 cm
1 x pojemnik plastikowy 250 ml niebieski
1 x uchwyt typu rzep 2 x 23 cm
1 x taśma przylepna 10 x 50 cm
2 x ręcznik celulozowy 30 x 33 cm
</t>
  </si>
  <si>
    <t xml:space="preserve">Zestaw do szycia po episiotomii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120 x 75 cm - owinięcie zestawu
1 x serweta pod pośladki 100 x 120 cm (plus 20 cm mankiet) z jednym workiem
1 x serweta nieprzylepna 90 x 75 cm
1 x ostro tępe proste nożyczki chirurgiczne 14,5 cm
1 x pęseta chirurgiczna metalowa prosta 14 cm
1 x imadło chirurgiczne metalowe 14 cm
1 x kleszczyki plastikowe do mycia pola operacyjnego 14 cm niebieskie
10 x kompres z włókniny 10 x 10 cm 4 warstwy 40 g/m²
5 x tupfer z gazy 24x24 cm 20 nitek
1 x ręcznik celulozowy 30 x 33 cm
</t>
  </si>
  <si>
    <t xml:space="preserve">Nożyczki do episiotomi 
14,5 cm lub równoważne, sterylne jednorazowe narzędzia chirurgiczne wykonane ze stali. Symbol graficzny - do jednorazowego użycia, zgodnie z normą EN 980 umieszczony w sposób trwały na obu stronach narzędzia. Wyr ób zgodny z Dyrektywą UE 93/42/EWG. Wyrób medyczny klasa II reguła 6 </t>
  </si>
  <si>
    <t>Zestaw brzuszno-kroczowy wykonany z dwuwarstwowego pełnobarierowego laminatu (film polietylenowy + hydrofilowa warstwa włókniny polipropylenowej) (zgodne z EN 13795 1-3) bez zawartości lateksu, wiskozy i celulozy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2 odklejane etykiety z numerem serii, datą ważności produktu.  Na części papierowej zestawu nadrukowane składowe wraz z piktogramami poszczególnych komponentów. Zestaw zapakowany w  wytrzymałe opakowanie typu papier folia,. Opakowanie zbiorcze  - zestaw zapakowany w 2 kartony. Pierwszy karton transportowy drugi to karton będący dyspenserem.  Zestaw posiada kartę danych technicznych na gotowy wyrób medyczny. 
Skład zestawu:
1 x  serweta na stolik narzędziowy 140 x 190 cm (wzmocnienie 75 x 190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brzuszno-kroczowa 230 x 250 cm  z padem chłonnym oraz oknami 19 x 29 cm (w kształcie nerki) i 9 x 12 cm (owalne)
4 x ręczniki celulozowe 33 x 30 cm</t>
  </si>
  <si>
    <t xml:space="preserve">Zestaw do cięcia cesarskiego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wzmocniona 190 x 140 cm (opakowanie zestawu)
1 x serweta na stolik Mayo 80 x 145 cm o gramaturze ≥ 90 g/m2, chłonna wykonana z folii polietylenowej, składana teleskopowo, szerokość wzmocnienia min 60cm x 145cm, wzmocnienie wykonane z chłonnej włókniny polipropylenowej o chłonności min. 135 ml/m2 
1 x serweta do cięcia cesarskiego 260 x 320 cm, otwór 21 x 13,5 cm (folia operacyjna na brzegach). Wbudowany worek na płyny 360 stopni
2 x fartuch chirurgiczny standard rozmiar M
2 x fartuch chirurgiczny standard rozmiar L
1 x kieszeń przylepna 2 sekcje 43 x 38 cm
1 x serweta dla noworodka 87 x 90 cm 
30 x  kompres z gazy RTG 10 x 10 cm 12 warstw 17 nitek
2 x serweta z gazy z chipem RTG 45 x 45 cm, 4 warstwy, biała, z tasiemką
1 x opatrunek pooperacyjny 25 x 10 cm
1 x uchwyt typu rzep 2 x 23 cm
2 x ręcznik celulozowy 30 x 33 cm
</t>
  </si>
  <si>
    <t>Zestaw do operacji dłoni / stopy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wzmocniona 190 x 140 cm - owinięcie zestawu 
1 x serweta na stół narzędziowy wzmocniona 200 x 150 cm
1 x serweta na stolik Mayo 80 x 145 cm o gramaturze ≥ 90 g/m2, chłonna wykonana z folii polietylenowej, składana teleskopowo, szerokość wzmocnienia min 60cm x 145cm, wzmocnienie wykonane z chłonnej włókniny polipropylenowej o chłonności min. 135 ml/m2 
1 x serweta do operacji dłoni/stopy 225 x 320 cm z padem chłonnym oraz z neoprenowym samouszczelniającym się otworem Ø 3 cm
2 x ręcznik celulozowy 30 x 33 cm</t>
  </si>
  <si>
    <t>Zestaw do operacji biodra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wzmocniona 200 x 150 cm - owinięcie zestawu
1 x serweta na stół narzędziowy wzmocniona 200 x 150 cm
1 x serweta na stolik Mayo 80 x 145 cm o gramaturze ≥ 90 g/m2, chłonna wykonana z folii polietylenowej, składana teleskopowo, szerokość wzmocnienia min 60cm x 145cm, wzmocnienie wykonane z chłonnej włókniny polipropylenowej o chłonności min. 135 ml/m2  
1 x serweta do operacji biodra 200 x 260 cm z padem chłonnym, otwór typu "U" przylepny 6,5 x 95 cm
2 x serweta przylepna 240 x 150 cm
1 x serweta przylepna 90 x 75 cm
1 x serweta nieprzylepna 200 x 150 cm
2 x osłona na końzynę 35 x 120 cm rolowana
2 x taśma przylepna 10 x 50 cm 
2 x ręcznik celulozowy 30 x 33 cm</t>
  </si>
  <si>
    <t>Czepek chirurgiczny j.u. typu printbonded, gramatura w zakresie 20-25g/m², część górna wykonana z włókniny polipropylenowej typu spundbonded o gramaturze 18 g/m², wiązany na troki, część przednia wydełużona z możliwością wywynięcia. Pakowane w kartonik w formie podajnika.</t>
  </si>
  <si>
    <t>Czepek chirurgiczny, włókninowy wykonany z włókniny wiskozowej typu printbonded o gramaturze 20-25g/m², ściągnięty z tyłu gumką. Pakowany w kartonik po 50 lub 100 szt. w formie podajnika/dyspensera. Kolor niebieski, zielony , fioletowy.</t>
  </si>
  <si>
    <t>Maska chirurgiczna czterowarstwowa pełnobarierowa, wykonana z włókniny  o wysokiej jakości, gramaturze jednej warstwy min. 17 g/m², warstwa twarzowa nie posiadająca mikrowłosków oraz specjalnie wygładzana nie powodująca uczuleń, wyposarzona w sztywnik zapewniający łatwe dopasowanie się maski do kształtu twarzy, wiązana na troki o długości min. 40 cm. Odporna na przesiąkanie, wodoodporna, z warstwą ochraniającą przed parowaniem. Spełniająca normę PN EN 14683 IIR. Barierowość bakteryjma maski min. 99,7%, pakowana w kartoniki po 25 lub 50 szt. co gwarantuje higieniczne przechowywanie i łatwe wyjmowanie,  kolor inny niż zielony, niebieski.</t>
  </si>
  <si>
    <t xml:space="preserve">1 szt. </t>
  </si>
  <si>
    <t>op</t>
  </si>
  <si>
    <t>W celu potwierdzenia spełnienia wymagań Oferent jest zobowiązany dostarczyć próbki towaru (w ilości 1 szt lub 2 szt danej pozycji) na żądanie zamawiającego w terminie do 3 dni roboczych od momentu zawiadomienia pisemnego (e-mail, oryginał pocztą) o takiej potrzebie.</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</si>
  <si>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150 x 240 cm 1 x osłona na kończynę 25 x 80 cm 1x taśma samoprzylepna 10 x 50 cm 1 x ręcznik celulozowy 33 x 33 cm, 1 x uchwyt velcro 2 x 23 cm, 2 x opaska elastyczna 4 x 15 cm</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</si>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</sst>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z_ł_-;\-* #,##0.00\ _z_ł_-;_-* &quot;-&quot;??\ _z_ł_-;_-@_-"/>
    <numFmt numFmtId="164" formatCode="#,##0.00_ ;[Red]\-#,##0.00,"/>
    <numFmt numFmtId="165" formatCode="#,###.00"/>
    <numFmt numFmtId="166" formatCode="[$-415]General"/>
    <numFmt numFmtId="167" formatCode="&quot; &quot;#,##0.00&quot;      &quot;;&quot;-&quot;#,##0.00&quot;      &quot;;&quot; -&quot;#&quot;      &quot;;@&quot; &quot;"/>
    <numFmt numFmtId="168" formatCode="[$-415]0%"/>
  </numFmts>
  <fonts count="22"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10"/>
      <color rgb="FFFF0000"/>
      <name val="Arial"/>
      <family val="2"/>
    </font>
    <font>
      <sz val="9"/>
      <color rgb="FFFF0000"/>
      <name val="Arial"/>
      <family val="2"/>
    </font>
    <font>
      <sz val="10"/>
      <color theme="1"/>
      <name val="Arial"/>
      <family val="2"/>
      <charset val="238"/>
    </font>
    <font>
      <b/>
      <sz val="9"/>
      <color rgb="FFFF0000"/>
      <name val="Arial"/>
      <family val="2"/>
    </font>
    <font>
      <b/>
      <sz val="10"/>
      <color rgb="FFFF0000"/>
      <name val="Arial"/>
      <family val="2"/>
    </font>
    <font>
      <b/>
      <sz val="8"/>
      <name val="Arial"/>
      <family val="2"/>
      <charset val="238"/>
    </font>
    <font>
      <i/>
      <sz val="9"/>
      <name val="Arial"/>
      <family val="2"/>
    </font>
    <font>
      <b/>
      <sz val="8"/>
      <name val="Arial"/>
      <family val="2"/>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3">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xf numFmtId="0" fontId="2" fillId="0" borderId="0"/>
    <xf numFmtId="0" fontId="1" fillId="0" borderId="0"/>
    <xf numFmtId="0" fontId="13" fillId="0" borderId="0"/>
    <xf numFmtId="0" fontId="11" fillId="0" borderId="0"/>
    <xf numFmtId="0" fontId="11" fillId="0" borderId="0"/>
    <xf numFmtId="166" fontId="16" fillId="0" borderId="0"/>
    <xf numFmtId="167" fontId="16" fillId="0" borderId="0"/>
    <xf numFmtId="168" fontId="16" fillId="0" borderId="0"/>
  </cellStyleXfs>
  <cellXfs count="114">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6" fillId="0" borderId="0" xfId="0" applyFont="1" applyFill="1" applyBorder="1" applyAlignment="1">
      <alignment wrapText="1"/>
    </xf>
    <xf numFmtId="0" fontId="6" fillId="0" borderId="0" xfId="0" applyFont="1" applyFill="1" applyBorder="1"/>
    <xf numFmtId="4" fontId="6" fillId="0" borderId="1" xfId="1" applyNumberFormat="1" applyFont="1" applyFill="1" applyBorder="1" applyAlignment="1" applyProtection="1">
      <alignment horizontal="center" vertical="center"/>
    </xf>
    <xf numFmtId="4" fontId="6" fillId="0" borderId="1" xfId="0" applyNumberFormat="1" applyFont="1" applyFill="1" applyBorder="1" applyAlignment="1">
      <alignment horizontal="center" vertical="center"/>
    </xf>
    <xf numFmtId="0" fontId="3" fillId="0" borderId="0" xfId="0" applyFont="1" applyBorder="1" applyAlignment="1">
      <alignment wrapText="1"/>
    </xf>
    <xf numFmtId="0" fontId="6" fillId="0" borderId="0" xfId="0" applyFont="1" applyAlignment="1">
      <alignment vertical="center"/>
    </xf>
    <xf numFmtId="4" fontId="4" fillId="0" borderId="0" xfId="0" applyNumberFormat="1" applyFont="1" applyFill="1" applyBorder="1" applyAlignment="1" applyProtection="1">
      <alignment horizontal="center" vertical="center" wrapText="1"/>
    </xf>
    <xf numFmtId="0" fontId="6" fillId="0" borderId="0" xfId="0" applyFont="1"/>
    <xf numFmtId="0" fontId="3" fillId="0" borderId="0" xfId="0" applyFont="1" applyBorder="1"/>
    <xf numFmtId="0" fontId="5" fillId="0" borderId="0" xfId="0" applyFont="1" applyFill="1" applyBorder="1" applyAlignment="1">
      <alignment horizontal="center" vertical="center"/>
    </xf>
    <xf numFmtId="0" fontId="6" fillId="0" borderId="1" xfId="0" applyFont="1" applyBorder="1" applyAlignment="1">
      <alignment vertical="center" wrapText="1"/>
    </xf>
    <xf numFmtId="0" fontId="6" fillId="0" borderId="0" xfId="0" applyFont="1" applyBorder="1" applyAlignment="1">
      <alignment wrapText="1"/>
    </xf>
    <xf numFmtId="0" fontId="7" fillId="0" borderId="0" xfId="0" applyFont="1" applyAlignment="1">
      <alignment wrapText="1"/>
    </xf>
    <xf numFmtId="4" fontId="9" fillId="0" borderId="0" xfId="0" applyNumberFormat="1" applyFont="1"/>
    <xf numFmtId="4" fontId="4"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4" fontId="9" fillId="0" borderId="0" xfId="0" applyNumberFormat="1" applyFont="1" applyFill="1" applyBorder="1" applyAlignment="1">
      <alignment horizontal="center"/>
    </xf>
    <xf numFmtId="0" fontId="9" fillId="0" borderId="0" xfId="0" applyFont="1"/>
    <xf numFmtId="0" fontId="7" fillId="2" borderId="1" xfId="0" applyFont="1" applyFill="1" applyBorder="1" applyAlignment="1">
      <alignment horizontal="center" vertical="center"/>
    </xf>
    <xf numFmtId="0" fontId="7" fillId="0" borderId="0" xfId="0" applyFont="1" applyBorder="1"/>
    <xf numFmtId="0" fontId="7" fillId="0" borderId="0" xfId="0" applyFont="1" applyFill="1" applyBorder="1" applyAlignment="1">
      <alignment wrapText="1"/>
    </xf>
    <xf numFmtId="0" fontId="12" fillId="0" borderId="0" xfId="0" applyFont="1" applyAlignment="1">
      <alignment wrapText="1"/>
    </xf>
    <xf numFmtId="4" fontId="7"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0" fontId="7" fillId="2" borderId="2" xfId="0" applyFont="1" applyFill="1" applyBorder="1" applyAlignment="1">
      <alignment horizontal="center" vertical="center"/>
    </xf>
    <xf numFmtId="0" fontId="7" fillId="3" borderId="1" xfId="0" applyFont="1" applyFill="1" applyBorder="1" applyAlignment="1">
      <alignment vertical="center" wrapText="1"/>
    </xf>
    <xf numFmtId="4" fontId="6" fillId="0" borderId="1" xfId="0" applyNumberFormat="1" applyFont="1" applyFill="1" applyBorder="1" applyAlignment="1">
      <alignment horizontal="left" vertical="center" wrapText="1"/>
    </xf>
    <xf numFmtId="0" fontId="7" fillId="2" borderId="1" xfId="0" applyFont="1" applyFill="1" applyBorder="1" applyAlignment="1">
      <alignment vertical="center" wrapText="1"/>
    </xf>
    <xf numFmtId="164" fontId="7" fillId="2" borderId="1" xfId="0" applyNumberFormat="1" applyFont="1" applyFill="1" applyBorder="1" applyAlignment="1">
      <alignment horizontal="center" vertical="center"/>
    </xf>
    <xf numFmtId="4" fontId="7"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7"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0" fontId="6" fillId="0" borderId="0" xfId="0" applyFont="1" applyAlignment="1">
      <alignment horizontal="center" vertical="center"/>
    </xf>
    <xf numFmtId="165" fontId="6" fillId="0" borderId="0" xfId="1" applyNumberFormat="1" applyFont="1" applyFill="1" applyBorder="1" applyAlignment="1" applyProtection="1">
      <alignment horizontal="center" vertical="center"/>
    </xf>
    <xf numFmtId="0" fontId="3" fillId="0" borderId="0" xfId="0" applyFont="1" applyAlignment="1">
      <alignment horizontal="center" vertical="center"/>
    </xf>
    <xf numFmtId="3" fontId="3" fillId="0" borderId="0" xfId="0" applyNumberFormat="1" applyFont="1"/>
    <xf numFmtId="3" fontId="7" fillId="2" borderId="1" xfId="0" applyNumberFormat="1" applyFont="1" applyFill="1" applyBorder="1" applyAlignment="1">
      <alignment horizontal="center" vertical="center" wrapText="1"/>
    </xf>
    <xf numFmtId="3" fontId="5" fillId="0" borderId="0" xfId="0" applyNumberFormat="1" applyFont="1" applyFill="1" applyBorder="1"/>
    <xf numFmtId="3" fontId="6" fillId="0" borderId="0" xfId="0" applyNumberFormat="1" applyFont="1" applyAlignment="1">
      <alignment vertical="center"/>
    </xf>
    <xf numFmtId="3" fontId="6" fillId="0" borderId="0" xfId="1" applyNumberFormat="1" applyFont="1" applyFill="1" applyBorder="1" applyAlignment="1" applyProtection="1">
      <alignment vertical="center"/>
    </xf>
    <xf numFmtId="165"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0" fontId="10" fillId="0" borderId="0" xfId="0" applyFont="1"/>
    <xf numFmtId="4" fontId="10" fillId="0" borderId="0" xfId="0" applyNumberFormat="1" applyFont="1"/>
    <xf numFmtId="4" fontId="10" fillId="0" borderId="0" xfId="0" applyNumberFormat="1" applyFont="1" applyAlignment="1">
      <alignment horizontal="right" vertical="center"/>
    </xf>
    <xf numFmtId="4" fontId="10" fillId="0" borderId="0" xfId="0" applyNumberFormat="1" applyFont="1" applyAlignment="1">
      <alignment horizontal="left" vertical="center" wrapText="1"/>
    </xf>
    <xf numFmtId="4" fontId="7" fillId="0" borderId="0" xfId="1" applyNumberFormat="1" applyFont="1" applyFill="1" applyBorder="1" applyAlignment="1" applyProtection="1">
      <alignment vertical="center"/>
    </xf>
    <xf numFmtId="0" fontId="14" fillId="0" borderId="0" xfId="0" applyFont="1" applyBorder="1"/>
    <xf numFmtId="4" fontId="18" fillId="0" borderId="0" xfId="0" applyNumberFormat="1" applyFont="1" applyFill="1" applyBorder="1" applyAlignment="1">
      <alignment horizontal="left" vertical="center" wrapText="1"/>
    </xf>
    <xf numFmtId="0" fontId="15" fillId="0" borderId="0" xfId="0" applyFont="1" applyBorder="1" applyAlignment="1">
      <alignment wrapText="1"/>
    </xf>
    <xf numFmtId="0" fontId="15" fillId="0" borderId="0" xfId="0" applyFont="1" applyAlignment="1">
      <alignment horizontal="center" vertical="center"/>
    </xf>
    <xf numFmtId="4" fontId="18" fillId="0" borderId="0" xfId="0" applyNumberFormat="1" applyFont="1" applyFill="1" applyBorder="1" applyAlignment="1" applyProtection="1">
      <alignment horizontal="center" vertical="center" wrapText="1"/>
    </xf>
    <xf numFmtId="0" fontId="14" fillId="0" borderId="0" xfId="0" applyFont="1" applyBorder="1" applyAlignment="1">
      <alignment wrapText="1"/>
    </xf>
    <xf numFmtId="3" fontId="15" fillId="0" borderId="0" xfId="0" applyNumberFormat="1" applyFont="1" applyAlignment="1">
      <alignment vertical="center"/>
    </xf>
    <xf numFmtId="165" fontId="15" fillId="0" borderId="0" xfId="1" applyNumberFormat="1" applyFont="1" applyFill="1" applyBorder="1" applyAlignment="1" applyProtection="1">
      <alignment horizontal="center" vertical="center"/>
    </xf>
    <xf numFmtId="3" fontId="15" fillId="0" borderId="0" xfId="1" applyNumberFormat="1" applyFont="1" applyFill="1" applyBorder="1" applyAlignment="1" applyProtection="1">
      <alignment vertical="center"/>
    </xf>
    <xf numFmtId="0" fontId="15" fillId="0" borderId="0" xfId="0" applyFont="1" applyAlignment="1">
      <alignment vertical="center"/>
    </xf>
    <xf numFmtId="0" fontId="15" fillId="0" borderId="0" xfId="0" applyFont="1" applyBorder="1" applyAlignment="1">
      <alignment vertical="center" wrapText="1"/>
    </xf>
    <xf numFmtId="4" fontId="17" fillId="0" borderId="0" xfId="0" applyNumberFormat="1" applyFont="1" applyFill="1" applyBorder="1" applyAlignment="1" applyProtection="1">
      <alignment horizontal="center" vertical="center" wrapText="1"/>
    </xf>
    <xf numFmtId="4" fontId="17" fillId="0" borderId="0" xfId="1" applyNumberFormat="1" applyFont="1" applyFill="1" applyBorder="1" applyAlignment="1" applyProtection="1">
      <alignment vertical="center"/>
    </xf>
    <xf numFmtId="165" fontId="14" fillId="0" borderId="0" xfId="1" applyNumberFormat="1" applyFont="1" applyFill="1" applyBorder="1" applyAlignment="1" applyProtection="1">
      <alignment vertical="center"/>
    </xf>
    <xf numFmtId="4" fontId="14" fillId="0" borderId="0" xfId="1" applyNumberFormat="1" applyFont="1" applyFill="1" applyBorder="1" applyAlignment="1" applyProtection="1">
      <alignment vertical="center"/>
    </xf>
    <xf numFmtId="4" fontId="18" fillId="0" borderId="0" xfId="1" applyNumberFormat="1" applyFont="1" applyFill="1" applyBorder="1" applyAlignment="1" applyProtection="1">
      <alignment horizontal="center" vertical="center"/>
    </xf>
    <xf numFmtId="4" fontId="18" fillId="0" borderId="0" xfId="0" applyNumberFormat="1" applyFont="1" applyFill="1" applyBorder="1" applyAlignment="1">
      <alignment horizontal="center" vertical="center"/>
    </xf>
    <xf numFmtId="4" fontId="18" fillId="0" borderId="0" xfId="0" applyNumberFormat="1" applyFont="1" applyFill="1" applyBorder="1" applyAlignment="1">
      <alignment horizontal="right" vertical="center"/>
    </xf>
    <xf numFmtId="0" fontId="19" fillId="0" borderId="0" xfId="0" applyFont="1" applyFill="1" applyBorder="1"/>
    <xf numFmtId="0" fontId="6" fillId="0" borderId="2" xfId="0" applyFont="1" applyFill="1" applyBorder="1" applyAlignment="1">
      <alignment vertical="center"/>
    </xf>
    <xf numFmtId="0" fontId="20" fillId="0" borderId="1" xfId="3" applyFont="1" applyFill="1" applyBorder="1" applyAlignment="1">
      <alignment vertical="center" wrapText="1"/>
    </xf>
    <xf numFmtId="0" fontId="6" fillId="0" borderId="1" xfId="0" applyFont="1" applyFill="1" applyBorder="1" applyAlignment="1">
      <alignment horizontal="center" vertical="center"/>
    </xf>
    <xf numFmtId="3" fontId="6" fillId="0" borderId="1" xfId="0" applyNumberFormat="1" applyFont="1" applyFill="1" applyBorder="1" applyAlignment="1">
      <alignment horizontal="right" vertical="center"/>
    </xf>
    <xf numFmtId="4" fontId="9" fillId="0" borderId="1" xfId="0" applyNumberFormat="1" applyFont="1" applyBorder="1" applyAlignment="1">
      <alignment vertical="center"/>
    </xf>
    <xf numFmtId="9" fontId="6"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 fontId="7" fillId="0" borderId="1" xfId="0" applyNumberFormat="1" applyFont="1" applyBorder="1" applyAlignment="1">
      <alignment vertical="center"/>
    </xf>
    <xf numFmtId="3" fontId="6" fillId="0" borderId="1" xfId="0" applyNumberFormat="1" applyFont="1" applyFill="1" applyBorder="1" applyAlignment="1" applyProtection="1">
      <alignment vertical="center" wrapText="1"/>
    </xf>
    <xf numFmtId="4" fontId="7"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left" vertical="center" wrapText="1"/>
    </xf>
    <xf numFmtId="0" fontId="18" fillId="0" borderId="0" xfId="0" applyFont="1" applyBorder="1"/>
    <xf numFmtId="0" fontId="21" fillId="0" borderId="4" xfId="0" applyFont="1" applyBorder="1"/>
    <xf numFmtId="0" fontId="3" fillId="0" borderId="4" xfId="0" applyFont="1" applyBorder="1" applyAlignment="1">
      <alignment horizontal="center" vertical="center"/>
    </xf>
    <xf numFmtId="3" fontId="3" fillId="0" borderId="4" xfId="0" applyNumberFormat="1" applyFont="1" applyBorder="1"/>
    <xf numFmtId="4" fontId="7" fillId="0" borderId="4" xfId="0" applyNumberFormat="1" applyFont="1" applyBorder="1"/>
    <xf numFmtId="0" fontId="3" fillId="0" borderId="4" xfId="0" applyFont="1" applyBorder="1"/>
    <xf numFmtId="4" fontId="3" fillId="0" borderId="4" xfId="0" applyNumberFormat="1" applyFont="1" applyBorder="1"/>
    <xf numFmtId="4" fontId="3" fillId="0" borderId="4" xfId="0" applyNumberFormat="1" applyFont="1" applyBorder="1" applyAlignment="1">
      <alignment horizontal="right" vertical="center"/>
    </xf>
    <xf numFmtId="4" fontId="3" fillId="0" borderId="0" xfId="0" applyNumberFormat="1" applyFont="1" applyBorder="1" applyAlignment="1">
      <alignment horizontal="left" vertical="center" wrapText="1"/>
    </xf>
    <xf numFmtId="0" fontId="3" fillId="0" borderId="1" xfId="0" applyFont="1" applyBorder="1" applyAlignment="1">
      <alignment vertical="center"/>
    </xf>
    <xf numFmtId="165" fontId="6" fillId="0" borderId="1" xfId="1" applyNumberFormat="1" applyFont="1" applyFill="1" applyBorder="1" applyAlignment="1" applyProtection="1">
      <alignment horizontal="center" vertical="center"/>
    </xf>
    <xf numFmtId="3" fontId="6" fillId="0" borderId="1" xfId="1" applyNumberFormat="1" applyFont="1" applyFill="1" applyBorder="1" applyAlignment="1" applyProtection="1">
      <alignment vertical="center"/>
    </xf>
    <xf numFmtId="4" fontId="7" fillId="0" borderId="1" xfId="1" applyNumberFormat="1" applyFont="1" applyFill="1" applyBorder="1" applyAlignment="1" applyProtection="1">
      <alignment vertical="center"/>
    </xf>
    <xf numFmtId="9" fontId="6"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165" fontId="6" fillId="0" borderId="1" xfId="1" applyNumberFormat="1" applyFont="1" applyFill="1" applyBorder="1" applyAlignment="1" applyProtection="1">
      <alignment horizontal="center" vertical="center" wrapText="1"/>
    </xf>
    <xf numFmtId="4" fontId="7" fillId="0" borderId="3" xfId="1" applyNumberFormat="1" applyFont="1" applyFill="1" applyBorder="1" applyAlignment="1" applyProtection="1">
      <alignment vertical="center"/>
    </xf>
    <xf numFmtId="165"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cellXfs>
  <cellStyles count="13">
    <cellStyle name="Dziesiętny" xfId="1" builtinId="3"/>
    <cellStyle name="Excel Built-in Comma" xfId="11"/>
    <cellStyle name="Excel Built-in Normal" xfId="10"/>
    <cellStyle name="Excel Built-in Percent" xfId="12"/>
    <cellStyle name="Normalny" xfId="0" builtinId="0"/>
    <cellStyle name="Normalny 10" xfId="7"/>
    <cellStyle name="Normalny 2" xfId="5"/>
    <cellStyle name="Normalny 3" xfId="6"/>
    <cellStyle name="Normalny 3 2" xfId="9"/>
    <cellStyle name="Normalny 4" xfId="8"/>
    <cellStyle name="Normalny 8" xfId="4"/>
    <cellStyle name="Normalny_pakiet cewniki" xfId="3"/>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abSelected="1" topLeftCell="A24" zoomScale="85" zoomScaleNormal="85" zoomScaleSheetLayoutView="55" workbookViewId="0">
      <selection activeCell="E32" sqref="E32"/>
    </sheetView>
  </sheetViews>
  <sheetFormatPr defaultRowHeight="12.75" x14ac:dyDescent="0.2"/>
  <cols>
    <col min="1" max="1" width="2.85546875" style="1" customWidth="1"/>
    <col min="2" max="2" width="95.7109375" style="16" customWidth="1"/>
    <col min="3" max="3" width="18.5703125" style="1" customWidth="1"/>
    <col min="4" max="4" width="17.28515625" style="1" customWidth="1"/>
    <col min="5" max="5" width="8" style="50" customWidth="1"/>
    <col min="6" max="6" width="6.7109375" style="51" customWidth="1"/>
    <col min="7" max="7" width="11.42578125" style="22" customWidth="1"/>
    <col min="8" max="8" width="11.28515625" style="1" customWidth="1"/>
    <col min="9" max="9" width="11.28515625" style="2" customWidth="1"/>
    <col min="10" max="10" width="11.140625" style="2" customWidth="1"/>
    <col min="11" max="11" width="10.42578125" style="2" customWidth="1"/>
    <col min="12" max="12" width="12.7109375" style="33" customWidth="1"/>
    <col min="13" max="13" width="28.140625" style="44" customWidth="1"/>
    <col min="14" max="14" width="9.42578125" style="3" bestFit="1" customWidth="1"/>
    <col min="15" max="16384" width="9.140625" style="1"/>
  </cols>
  <sheetData>
    <row r="1" spans="1:14" x14ac:dyDescent="0.2">
      <c r="A1" s="1" t="s">
        <v>30</v>
      </c>
    </row>
    <row r="3" spans="1:14" x14ac:dyDescent="0.2">
      <c r="A3" s="4"/>
      <c r="B3" s="95" t="s">
        <v>33</v>
      </c>
    </row>
    <row r="4" spans="1:14" x14ac:dyDescent="0.2">
      <c r="A4" s="4"/>
      <c r="B4" s="4"/>
    </row>
    <row r="5" spans="1:14" x14ac:dyDescent="0.2">
      <c r="A5" s="4"/>
      <c r="B5" s="4" t="s">
        <v>34</v>
      </c>
    </row>
    <row r="6" spans="1:14" x14ac:dyDescent="0.2">
      <c r="A6" s="4"/>
      <c r="B6" s="28"/>
    </row>
    <row r="7" spans="1:14" s="10" customFormat="1" ht="12" x14ac:dyDescent="0.2">
      <c r="A7" s="5"/>
      <c r="B7" s="29" t="s">
        <v>31</v>
      </c>
      <c r="C7" s="81"/>
      <c r="D7" s="81"/>
      <c r="E7" s="18"/>
      <c r="F7" s="53"/>
      <c r="G7" s="25"/>
      <c r="H7" s="6"/>
      <c r="I7" s="6"/>
      <c r="J7" s="7"/>
      <c r="K7" s="8"/>
      <c r="L7" s="34"/>
      <c r="M7" s="45"/>
      <c r="N7" s="9"/>
    </row>
    <row r="8" spans="1:14" s="10" customFormat="1" ht="36" customHeight="1" x14ac:dyDescent="0.2">
      <c r="A8" s="27" t="s">
        <v>0</v>
      </c>
      <c r="B8" s="38" t="s">
        <v>15</v>
      </c>
      <c r="C8" s="41" t="s">
        <v>1</v>
      </c>
      <c r="D8" s="41" t="s">
        <v>22</v>
      </c>
      <c r="E8" s="27" t="s">
        <v>2</v>
      </c>
      <c r="F8" s="52" t="s">
        <v>3</v>
      </c>
      <c r="G8" s="31" t="s">
        <v>17</v>
      </c>
      <c r="H8" s="42" t="s">
        <v>4</v>
      </c>
      <c r="I8" s="31" t="s">
        <v>16</v>
      </c>
      <c r="J8" s="43" t="s">
        <v>5</v>
      </c>
      <c r="K8" s="31" t="s">
        <v>6</v>
      </c>
      <c r="L8" s="37" t="s">
        <v>7</v>
      </c>
      <c r="M8" s="46" t="s">
        <v>13</v>
      </c>
      <c r="N8" s="39" t="s">
        <v>8</v>
      </c>
    </row>
    <row r="9" spans="1:14" s="10" customFormat="1" ht="296.25" customHeight="1" x14ac:dyDescent="0.2">
      <c r="A9" s="82">
        <v>1</v>
      </c>
      <c r="B9" s="19" t="s">
        <v>46</v>
      </c>
      <c r="C9" s="83"/>
      <c r="D9" s="83"/>
      <c r="E9" s="84" t="s">
        <v>11</v>
      </c>
      <c r="F9" s="85">
        <v>40</v>
      </c>
      <c r="G9" s="86"/>
      <c r="H9" s="87"/>
      <c r="I9" s="12">
        <f t="shared" ref="I9:I22" si="0">G9*H9+G9</f>
        <v>0</v>
      </c>
      <c r="J9" s="11">
        <f t="shared" ref="J9:J22" si="1">F9*G9</f>
        <v>0</v>
      </c>
      <c r="K9" s="12">
        <f t="shared" ref="K9:K22" si="2">L9-J9</f>
        <v>0</v>
      </c>
      <c r="L9" s="32">
        <f t="shared" ref="L9:L22" si="3">F9*I9</f>
        <v>0</v>
      </c>
      <c r="M9" s="40" t="s">
        <v>24</v>
      </c>
      <c r="N9" s="88" t="s">
        <v>36</v>
      </c>
    </row>
    <row r="10" spans="1:14" s="10" customFormat="1" ht="347.25" customHeight="1" x14ac:dyDescent="0.2">
      <c r="A10" s="82">
        <v>2</v>
      </c>
      <c r="B10" s="19" t="s">
        <v>37</v>
      </c>
      <c r="C10" s="83"/>
      <c r="D10" s="83"/>
      <c r="E10" s="84" t="s">
        <v>11</v>
      </c>
      <c r="F10" s="85">
        <v>450</v>
      </c>
      <c r="G10" s="86"/>
      <c r="H10" s="87"/>
      <c r="I10" s="12">
        <f t="shared" si="0"/>
        <v>0</v>
      </c>
      <c r="J10" s="11">
        <f t="shared" si="1"/>
        <v>0</v>
      </c>
      <c r="K10" s="12">
        <f t="shared" si="2"/>
        <v>0</v>
      </c>
      <c r="L10" s="32">
        <f t="shared" si="3"/>
        <v>0</v>
      </c>
      <c r="M10" s="40" t="s">
        <v>25</v>
      </c>
      <c r="N10" s="88" t="s">
        <v>36</v>
      </c>
    </row>
    <row r="11" spans="1:14" s="10" customFormat="1" ht="330.75" customHeight="1" x14ac:dyDescent="0.2">
      <c r="A11" s="82">
        <v>3</v>
      </c>
      <c r="B11" s="19" t="s">
        <v>56</v>
      </c>
      <c r="C11" s="83"/>
      <c r="D11" s="83"/>
      <c r="E11" s="84" t="s">
        <v>11</v>
      </c>
      <c r="F11" s="85">
        <v>100</v>
      </c>
      <c r="G11" s="89"/>
      <c r="H11" s="87"/>
      <c r="I11" s="12">
        <f t="shared" si="0"/>
        <v>0</v>
      </c>
      <c r="J11" s="11">
        <f t="shared" si="1"/>
        <v>0</v>
      </c>
      <c r="K11" s="12">
        <f t="shared" si="2"/>
        <v>0</v>
      </c>
      <c r="L11" s="32">
        <f t="shared" si="3"/>
        <v>0</v>
      </c>
      <c r="M11" s="40" t="s">
        <v>26</v>
      </c>
      <c r="N11" s="88" t="s">
        <v>36</v>
      </c>
    </row>
    <row r="12" spans="1:14" s="10" customFormat="1" ht="286.5" customHeight="1" x14ac:dyDescent="0.2">
      <c r="A12" s="82">
        <v>4</v>
      </c>
      <c r="B12" s="19" t="s">
        <v>38</v>
      </c>
      <c r="C12" s="83"/>
      <c r="D12" s="83"/>
      <c r="E12" s="84" t="s">
        <v>11</v>
      </c>
      <c r="F12" s="85">
        <v>400</v>
      </c>
      <c r="G12" s="89"/>
      <c r="H12" s="87"/>
      <c r="I12" s="12">
        <f t="shared" si="0"/>
        <v>0</v>
      </c>
      <c r="J12" s="11">
        <f t="shared" si="1"/>
        <v>0</v>
      </c>
      <c r="K12" s="12">
        <f t="shared" si="2"/>
        <v>0</v>
      </c>
      <c r="L12" s="32">
        <f t="shared" si="3"/>
        <v>0</v>
      </c>
      <c r="M12" s="40" t="s">
        <v>26</v>
      </c>
      <c r="N12" s="88" t="s">
        <v>36</v>
      </c>
    </row>
    <row r="13" spans="1:14" s="10" customFormat="1" ht="346.5" customHeight="1" x14ac:dyDescent="0.2">
      <c r="A13" s="82">
        <v>5</v>
      </c>
      <c r="B13" s="19" t="s">
        <v>47</v>
      </c>
      <c r="C13" s="83"/>
      <c r="D13" s="83"/>
      <c r="E13" s="84" t="s">
        <v>11</v>
      </c>
      <c r="F13" s="85">
        <v>300</v>
      </c>
      <c r="G13" s="89"/>
      <c r="H13" s="87"/>
      <c r="I13" s="12">
        <f t="shared" si="0"/>
        <v>0</v>
      </c>
      <c r="J13" s="11">
        <f t="shared" si="1"/>
        <v>0</v>
      </c>
      <c r="K13" s="12">
        <f t="shared" si="2"/>
        <v>0</v>
      </c>
      <c r="L13" s="32">
        <f t="shared" si="3"/>
        <v>0</v>
      </c>
      <c r="M13" s="40" t="s">
        <v>27</v>
      </c>
      <c r="N13" s="88" t="s">
        <v>36</v>
      </c>
    </row>
    <row r="14" spans="1:14" s="10" customFormat="1" ht="249" customHeight="1" x14ac:dyDescent="0.2">
      <c r="A14" s="82">
        <v>6</v>
      </c>
      <c r="B14" s="19" t="s">
        <v>39</v>
      </c>
      <c r="C14" s="83"/>
      <c r="D14" s="83"/>
      <c r="E14" s="84" t="s">
        <v>11</v>
      </c>
      <c r="F14" s="85">
        <v>300</v>
      </c>
      <c r="G14" s="89"/>
      <c r="H14" s="87"/>
      <c r="I14" s="12">
        <f t="shared" si="0"/>
        <v>0</v>
      </c>
      <c r="J14" s="11">
        <f t="shared" si="1"/>
        <v>0</v>
      </c>
      <c r="K14" s="12">
        <f t="shared" si="2"/>
        <v>0</v>
      </c>
      <c r="L14" s="32">
        <f t="shared" si="3"/>
        <v>0</v>
      </c>
      <c r="M14" s="40" t="s">
        <v>26</v>
      </c>
      <c r="N14" s="88" t="s">
        <v>36</v>
      </c>
    </row>
    <row r="15" spans="1:14" s="10" customFormat="1" ht="320.25" customHeight="1" x14ac:dyDescent="0.2">
      <c r="A15" s="82">
        <v>7</v>
      </c>
      <c r="B15" s="19" t="s">
        <v>48</v>
      </c>
      <c r="C15" s="83"/>
      <c r="D15" s="83"/>
      <c r="E15" s="84" t="s">
        <v>11</v>
      </c>
      <c r="F15" s="85">
        <v>450</v>
      </c>
      <c r="G15" s="89"/>
      <c r="H15" s="87"/>
      <c r="I15" s="12">
        <f t="shared" si="0"/>
        <v>0</v>
      </c>
      <c r="J15" s="11">
        <f t="shared" si="1"/>
        <v>0</v>
      </c>
      <c r="K15" s="12">
        <f t="shared" si="2"/>
        <v>0</v>
      </c>
      <c r="L15" s="32">
        <f t="shared" si="3"/>
        <v>0</v>
      </c>
      <c r="M15" s="40" t="s">
        <v>26</v>
      </c>
      <c r="N15" s="88" t="s">
        <v>36</v>
      </c>
    </row>
    <row r="16" spans="1:14" s="10" customFormat="1" ht="373.5" customHeight="1" x14ac:dyDescent="0.2">
      <c r="A16" s="82">
        <v>8</v>
      </c>
      <c r="B16" s="19" t="s">
        <v>49</v>
      </c>
      <c r="C16" s="83"/>
      <c r="D16" s="83"/>
      <c r="E16" s="84" t="s">
        <v>11</v>
      </c>
      <c r="F16" s="85">
        <v>350</v>
      </c>
      <c r="G16" s="89"/>
      <c r="H16" s="87"/>
      <c r="I16" s="12">
        <f t="shared" si="0"/>
        <v>0</v>
      </c>
      <c r="J16" s="11">
        <f t="shared" si="1"/>
        <v>0</v>
      </c>
      <c r="K16" s="12">
        <f t="shared" si="2"/>
        <v>0</v>
      </c>
      <c r="L16" s="32">
        <f t="shared" si="3"/>
        <v>0</v>
      </c>
      <c r="M16" s="40" t="s">
        <v>27</v>
      </c>
      <c r="N16" s="88" t="s">
        <v>36</v>
      </c>
    </row>
    <row r="17" spans="1:14" s="10" customFormat="1" ht="367.5" customHeight="1" x14ac:dyDescent="0.2">
      <c r="A17" s="82">
        <v>9</v>
      </c>
      <c r="B17" s="19" t="s">
        <v>40</v>
      </c>
      <c r="C17" s="83"/>
      <c r="D17" s="83"/>
      <c r="E17" s="84" t="s">
        <v>11</v>
      </c>
      <c r="F17" s="85">
        <v>850</v>
      </c>
      <c r="G17" s="89"/>
      <c r="H17" s="87"/>
      <c r="I17" s="12">
        <f t="shared" si="0"/>
        <v>0</v>
      </c>
      <c r="J17" s="11">
        <f t="shared" si="1"/>
        <v>0</v>
      </c>
      <c r="K17" s="12">
        <f t="shared" si="2"/>
        <v>0</v>
      </c>
      <c r="L17" s="32">
        <f t="shared" si="3"/>
        <v>0</v>
      </c>
      <c r="M17" s="40" t="s">
        <v>27</v>
      </c>
      <c r="N17" s="88" t="s">
        <v>36</v>
      </c>
    </row>
    <row r="18" spans="1:14" s="10" customFormat="1" ht="75" customHeight="1" x14ac:dyDescent="0.2">
      <c r="A18" s="82">
        <v>10</v>
      </c>
      <c r="B18" s="19" t="s">
        <v>41</v>
      </c>
      <c r="C18" s="83"/>
      <c r="D18" s="83"/>
      <c r="E18" s="84" t="s">
        <v>11</v>
      </c>
      <c r="F18" s="85">
        <v>200</v>
      </c>
      <c r="G18" s="89"/>
      <c r="H18" s="87"/>
      <c r="I18" s="12">
        <f t="shared" ref="I18:I21" si="4">G18*H18+G18</f>
        <v>0</v>
      </c>
      <c r="J18" s="11">
        <f t="shared" ref="J18:J21" si="5">F18*G18</f>
        <v>0</v>
      </c>
      <c r="K18" s="12">
        <f t="shared" ref="K18:K21" si="6">L18-J18</f>
        <v>0</v>
      </c>
      <c r="L18" s="32">
        <f t="shared" ref="L18:L21" si="7">F18*I18</f>
        <v>0</v>
      </c>
      <c r="M18" s="40"/>
      <c r="N18" s="88" t="s">
        <v>36</v>
      </c>
    </row>
    <row r="19" spans="1:14" s="10" customFormat="1" ht="234.75" customHeight="1" x14ac:dyDescent="0.2">
      <c r="A19" s="82">
        <v>11</v>
      </c>
      <c r="B19" s="19" t="s">
        <v>42</v>
      </c>
      <c r="C19" s="83"/>
      <c r="D19" s="83"/>
      <c r="E19" s="84" t="s">
        <v>11</v>
      </c>
      <c r="F19" s="85">
        <v>550</v>
      </c>
      <c r="G19" s="89"/>
      <c r="H19" s="87"/>
      <c r="I19" s="12">
        <f t="shared" si="4"/>
        <v>0</v>
      </c>
      <c r="J19" s="11">
        <f t="shared" si="5"/>
        <v>0</v>
      </c>
      <c r="K19" s="12">
        <f t="shared" si="6"/>
        <v>0</v>
      </c>
      <c r="L19" s="32">
        <f t="shared" si="7"/>
        <v>0</v>
      </c>
      <c r="M19" s="40" t="s">
        <v>27</v>
      </c>
      <c r="N19" s="88" t="s">
        <v>36</v>
      </c>
    </row>
    <row r="20" spans="1:14" s="10" customFormat="1" ht="396" customHeight="1" x14ac:dyDescent="0.2">
      <c r="A20" s="82">
        <v>12</v>
      </c>
      <c r="B20" s="19" t="s">
        <v>43</v>
      </c>
      <c r="C20" s="83"/>
      <c r="D20" s="83"/>
      <c r="E20" s="84" t="s">
        <v>11</v>
      </c>
      <c r="F20" s="85">
        <v>55</v>
      </c>
      <c r="G20" s="89"/>
      <c r="H20" s="87"/>
      <c r="I20" s="12">
        <f t="shared" si="4"/>
        <v>0</v>
      </c>
      <c r="J20" s="11">
        <f t="shared" si="5"/>
        <v>0</v>
      </c>
      <c r="K20" s="12">
        <f t="shared" si="6"/>
        <v>0</v>
      </c>
      <c r="L20" s="32">
        <f t="shared" si="7"/>
        <v>0</v>
      </c>
      <c r="M20" s="40" t="s">
        <v>27</v>
      </c>
      <c r="N20" s="88" t="s">
        <v>36</v>
      </c>
    </row>
    <row r="21" spans="1:14" s="10" customFormat="1" ht="330.75" customHeight="1" x14ac:dyDescent="0.2">
      <c r="A21" s="82">
        <v>13</v>
      </c>
      <c r="B21" s="19" t="s">
        <v>44</v>
      </c>
      <c r="C21" s="83"/>
      <c r="D21" s="83"/>
      <c r="E21" s="84" t="s">
        <v>11</v>
      </c>
      <c r="F21" s="85">
        <v>200</v>
      </c>
      <c r="G21" s="89"/>
      <c r="H21" s="87"/>
      <c r="I21" s="12">
        <f t="shared" si="4"/>
        <v>0</v>
      </c>
      <c r="J21" s="11">
        <f t="shared" si="5"/>
        <v>0</v>
      </c>
      <c r="K21" s="12">
        <f t="shared" si="6"/>
        <v>0</v>
      </c>
      <c r="L21" s="32">
        <f t="shared" si="7"/>
        <v>0</v>
      </c>
      <c r="M21" s="40" t="s">
        <v>27</v>
      </c>
      <c r="N21" s="88" t="s">
        <v>36</v>
      </c>
    </row>
    <row r="22" spans="1:14" s="10" customFormat="1" ht="48" x14ac:dyDescent="0.2">
      <c r="A22" s="82">
        <v>14</v>
      </c>
      <c r="B22" s="90" t="s">
        <v>45</v>
      </c>
      <c r="C22" s="83"/>
      <c r="D22" s="83"/>
      <c r="E22" s="84" t="s">
        <v>11</v>
      </c>
      <c r="F22" s="85">
        <v>200</v>
      </c>
      <c r="G22" s="89"/>
      <c r="H22" s="87"/>
      <c r="I22" s="12">
        <f t="shared" si="0"/>
        <v>0</v>
      </c>
      <c r="J22" s="11">
        <f t="shared" si="1"/>
        <v>0</v>
      </c>
      <c r="K22" s="12">
        <f t="shared" si="2"/>
        <v>0</v>
      </c>
      <c r="L22" s="32">
        <f t="shared" si="3"/>
        <v>0</v>
      </c>
      <c r="M22" s="40"/>
      <c r="N22" s="88" t="s">
        <v>36</v>
      </c>
    </row>
    <row r="23" spans="1:14" x14ac:dyDescent="0.2">
      <c r="A23" s="14"/>
      <c r="B23" s="14"/>
      <c r="C23" s="14"/>
      <c r="D23" s="14"/>
      <c r="E23" s="48"/>
      <c r="F23" s="54"/>
      <c r="G23" s="91" t="s">
        <v>10</v>
      </c>
      <c r="H23" s="15"/>
      <c r="I23" s="15"/>
      <c r="J23" s="92">
        <f>SUM(J9:J22)</f>
        <v>0</v>
      </c>
      <c r="K23" s="93">
        <f>SUM(K9:K22)</f>
        <v>0</v>
      </c>
      <c r="L23" s="35">
        <f>SUM(L9:L22)</f>
        <v>0</v>
      </c>
      <c r="M23" s="94"/>
      <c r="N23" s="19"/>
    </row>
    <row r="24" spans="1:14" x14ac:dyDescent="0.2">
      <c r="A24" s="72"/>
      <c r="B24" s="72"/>
      <c r="C24" s="72"/>
      <c r="D24" s="72"/>
      <c r="E24" s="66"/>
      <c r="F24" s="69"/>
      <c r="G24" s="74"/>
      <c r="H24" s="67"/>
      <c r="I24" s="67"/>
      <c r="J24" s="78"/>
      <c r="K24" s="79"/>
      <c r="L24" s="80"/>
      <c r="M24" s="64"/>
      <c r="N24" s="73"/>
    </row>
    <row r="25" spans="1:14" x14ac:dyDescent="0.2">
      <c r="A25" s="17"/>
      <c r="B25" s="29" t="s">
        <v>32</v>
      </c>
      <c r="C25" s="96"/>
      <c r="D25" s="96"/>
      <c r="E25" s="97"/>
      <c r="F25" s="98"/>
      <c r="G25" s="99"/>
      <c r="H25" s="100"/>
      <c r="I25" s="101"/>
      <c r="J25" s="101"/>
      <c r="K25" s="101"/>
      <c r="L25" s="102"/>
      <c r="M25" s="103"/>
    </row>
    <row r="26" spans="1:14" ht="36" x14ac:dyDescent="0.2">
      <c r="A26" s="27" t="s">
        <v>0</v>
      </c>
      <c r="B26" s="38" t="s">
        <v>15</v>
      </c>
      <c r="C26" s="41" t="s">
        <v>1</v>
      </c>
      <c r="D26" s="41" t="s">
        <v>22</v>
      </c>
      <c r="E26" s="27" t="s">
        <v>2</v>
      </c>
      <c r="F26" s="52" t="s">
        <v>3</v>
      </c>
      <c r="G26" s="31" t="s">
        <v>17</v>
      </c>
      <c r="H26" s="42" t="s">
        <v>4</v>
      </c>
      <c r="I26" s="31" t="s">
        <v>16</v>
      </c>
      <c r="J26" s="43" t="s">
        <v>5</v>
      </c>
      <c r="K26" s="31" t="s">
        <v>6</v>
      </c>
      <c r="L26" s="37" t="s">
        <v>7</v>
      </c>
      <c r="M26" s="46" t="s">
        <v>13</v>
      </c>
      <c r="N26" s="39" t="s">
        <v>8</v>
      </c>
    </row>
    <row r="27" spans="1:14" ht="36" x14ac:dyDescent="0.2">
      <c r="A27" s="104">
        <v>1</v>
      </c>
      <c r="B27" s="19" t="s">
        <v>19</v>
      </c>
      <c r="C27" s="104"/>
      <c r="D27" s="104"/>
      <c r="E27" s="105" t="s">
        <v>9</v>
      </c>
      <c r="F27" s="106">
        <v>13000</v>
      </c>
      <c r="G27" s="107"/>
      <c r="H27" s="108"/>
      <c r="I27" s="12">
        <f t="shared" ref="I27" si="8">G27*H27+G27</f>
        <v>0</v>
      </c>
      <c r="J27" s="11">
        <f t="shared" ref="J27" si="9">F27*G27</f>
        <v>0</v>
      </c>
      <c r="K27" s="12">
        <f t="shared" ref="K27" si="10">L27-J27</f>
        <v>0</v>
      </c>
      <c r="L27" s="32">
        <f t="shared" ref="L27" si="11">F27*I27</f>
        <v>0</v>
      </c>
      <c r="M27" s="40" t="s">
        <v>23</v>
      </c>
      <c r="N27" s="109" t="s">
        <v>14</v>
      </c>
    </row>
    <row r="28" spans="1:14" ht="36" x14ac:dyDescent="0.2">
      <c r="A28" s="104">
        <v>2</v>
      </c>
      <c r="B28" s="19" t="s">
        <v>50</v>
      </c>
      <c r="C28" s="104"/>
      <c r="D28" s="104"/>
      <c r="E28" s="105" t="s">
        <v>9</v>
      </c>
      <c r="F28" s="106">
        <v>5500</v>
      </c>
      <c r="G28" s="107"/>
      <c r="H28" s="108"/>
      <c r="I28" s="12">
        <f t="shared" ref="I28:I32" si="12">G28*H28+G28</f>
        <v>0</v>
      </c>
      <c r="J28" s="11">
        <f t="shared" ref="J28:J32" si="13">F28*G28</f>
        <v>0</v>
      </c>
      <c r="K28" s="12">
        <f t="shared" ref="K28:K32" si="14">L28-J28</f>
        <v>0</v>
      </c>
      <c r="L28" s="32">
        <f t="shared" ref="L28:L32" si="15">F28*I28</f>
        <v>0</v>
      </c>
      <c r="M28" s="40" t="s">
        <v>23</v>
      </c>
      <c r="N28" s="109" t="s">
        <v>14</v>
      </c>
    </row>
    <row r="29" spans="1:14" ht="24" x14ac:dyDescent="0.2">
      <c r="A29" s="104">
        <v>3</v>
      </c>
      <c r="B29" s="19" t="s">
        <v>20</v>
      </c>
      <c r="C29" s="104"/>
      <c r="D29" s="104"/>
      <c r="E29" s="110" t="s">
        <v>21</v>
      </c>
      <c r="F29" s="106">
        <v>10</v>
      </c>
      <c r="G29" s="107"/>
      <c r="H29" s="108"/>
      <c r="I29" s="12">
        <f t="shared" si="12"/>
        <v>0</v>
      </c>
      <c r="J29" s="11">
        <f t="shared" si="13"/>
        <v>0</v>
      </c>
      <c r="K29" s="12">
        <f t="shared" si="14"/>
        <v>0</v>
      </c>
      <c r="L29" s="32">
        <f t="shared" si="15"/>
        <v>0</v>
      </c>
      <c r="M29" s="40"/>
      <c r="N29" s="109" t="s">
        <v>14</v>
      </c>
    </row>
    <row r="30" spans="1:14" ht="48" x14ac:dyDescent="0.2">
      <c r="A30" s="104">
        <v>4</v>
      </c>
      <c r="B30" s="19" t="s">
        <v>57</v>
      </c>
      <c r="C30" s="104"/>
      <c r="D30" s="104"/>
      <c r="E30" s="105" t="s">
        <v>18</v>
      </c>
      <c r="F30" s="106">
        <v>600</v>
      </c>
      <c r="G30" s="107"/>
      <c r="H30" s="108"/>
      <c r="I30" s="12">
        <f t="shared" si="12"/>
        <v>0</v>
      </c>
      <c r="J30" s="11">
        <f t="shared" si="13"/>
        <v>0</v>
      </c>
      <c r="K30" s="12">
        <f t="shared" si="14"/>
        <v>0</v>
      </c>
      <c r="L30" s="32">
        <f t="shared" si="15"/>
        <v>0</v>
      </c>
      <c r="M30" s="40" t="s">
        <v>29</v>
      </c>
      <c r="N30" s="109" t="s">
        <v>14</v>
      </c>
    </row>
    <row r="31" spans="1:14" ht="36" x14ac:dyDescent="0.2">
      <c r="A31" s="104">
        <v>5</v>
      </c>
      <c r="B31" s="19" t="s">
        <v>51</v>
      </c>
      <c r="C31" s="104"/>
      <c r="D31" s="104"/>
      <c r="E31" s="105" t="s">
        <v>9</v>
      </c>
      <c r="F31" s="106">
        <v>1000</v>
      </c>
      <c r="G31" s="107"/>
      <c r="H31" s="108"/>
      <c r="I31" s="12"/>
      <c r="J31" s="11"/>
      <c r="K31" s="12"/>
      <c r="L31" s="32"/>
      <c r="M31" s="40" t="s">
        <v>23</v>
      </c>
      <c r="N31" s="109" t="s">
        <v>14</v>
      </c>
    </row>
    <row r="32" spans="1:14" ht="72" x14ac:dyDescent="0.2">
      <c r="A32" s="104">
        <v>6</v>
      </c>
      <c r="B32" s="19" t="s">
        <v>52</v>
      </c>
      <c r="C32" s="104"/>
      <c r="D32" s="104"/>
      <c r="E32" s="105" t="s">
        <v>54</v>
      </c>
      <c r="F32" s="106">
        <v>50</v>
      </c>
      <c r="G32" s="107"/>
      <c r="H32" s="108"/>
      <c r="I32" s="12">
        <f t="shared" si="12"/>
        <v>0</v>
      </c>
      <c r="J32" s="11">
        <f t="shared" si="13"/>
        <v>0</v>
      </c>
      <c r="K32" s="12">
        <f t="shared" si="14"/>
        <v>0</v>
      </c>
      <c r="L32" s="32">
        <f t="shared" si="15"/>
        <v>0</v>
      </c>
      <c r="M32" s="40"/>
      <c r="N32" s="109" t="s">
        <v>53</v>
      </c>
    </row>
    <row r="33" spans="1:14" x14ac:dyDescent="0.2">
      <c r="A33" s="17"/>
      <c r="B33" s="20"/>
      <c r="C33" s="17"/>
      <c r="D33" s="17"/>
      <c r="E33" s="49"/>
      <c r="F33" s="55"/>
      <c r="G33" s="111" t="s">
        <v>10</v>
      </c>
      <c r="H33" s="112"/>
      <c r="I33" s="113"/>
      <c r="J33" s="92">
        <f>SUM(J27:J32)</f>
        <v>0</v>
      </c>
      <c r="K33" s="93">
        <f>SUM(K27:K32)</f>
        <v>0</v>
      </c>
      <c r="L33" s="35">
        <f>SUM(L27:L32)</f>
        <v>0</v>
      </c>
      <c r="M33" s="47"/>
      <c r="N33" s="13"/>
    </row>
    <row r="34" spans="1:14" x14ac:dyDescent="0.2">
      <c r="A34" s="17"/>
      <c r="B34" s="20" t="s">
        <v>28</v>
      </c>
      <c r="C34" s="17"/>
      <c r="D34" s="17"/>
      <c r="E34" s="49"/>
      <c r="F34" s="55"/>
      <c r="G34" s="62"/>
      <c r="H34" s="56"/>
      <c r="I34" s="57"/>
      <c r="J34" s="24"/>
      <c r="K34" s="23"/>
      <c r="L34" s="36"/>
      <c r="M34" s="47"/>
      <c r="N34" s="13"/>
    </row>
    <row r="35" spans="1:14" x14ac:dyDescent="0.2">
      <c r="A35" s="17"/>
      <c r="B35" s="20" t="s">
        <v>35</v>
      </c>
      <c r="C35" s="17"/>
      <c r="D35" s="17"/>
      <c r="E35" s="49"/>
      <c r="F35" s="55"/>
      <c r="G35" s="62"/>
      <c r="H35" s="56"/>
      <c r="I35" s="57"/>
      <c r="J35" s="24"/>
      <c r="K35" s="23"/>
      <c r="L35" s="36"/>
      <c r="M35" s="47"/>
      <c r="N35" s="13"/>
    </row>
    <row r="36" spans="1:14" x14ac:dyDescent="0.2">
      <c r="A36" s="63"/>
      <c r="B36" s="65"/>
      <c r="C36" s="63"/>
      <c r="D36" s="63"/>
      <c r="E36" s="70"/>
      <c r="F36" s="71"/>
      <c r="G36" s="75"/>
      <c r="H36" s="76"/>
      <c r="I36" s="77"/>
      <c r="J36" s="78">
        <f>J33+J23</f>
        <v>0</v>
      </c>
      <c r="K36" s="79">
        <f>L36-J36</f>
        <v>0</v>
      </c>
      <c r="L36" s="80">
        <f>L33+L23</f>
        <v>0</v>
      </c>
      <c r="M36" s="64"/>
      <c r="N36" s="68"/>
    </row>
    <row r="37" spans="1:14" x14ac:dyDescent="0.2">
      <c r="A37" s="63"/>
      <c r="B37" s="65"/>
      <c r="C37" s="63"/>
      <c r="D37" s="63"/>
      <c r="E37" s="70"/>
      <c r="F37" s="71"/>
      <c r="G37" s="75"/>
      <c r="H37" s="76"/>
      <c r="I37" s="77"/>
      <c r="J37" s="78"/>
      <c r="K37" s="79"/>
      <c r="L37" s="80"/>
      <c r="M37" s="64"/>
      <c r="N37" s="68"/>
    </row>
    <row r="38" spans="1:14" x14ac:dyDescent="0.2">
      <c r="A38" s="63"/>
      <c r="B38" s="65"/>
      <c r="C38" s="63"/>
      <c r="D38" s="63"/>
      <c r="E38" s="70"/>
      <c r="F38" s="71"/>
      <c r="G38" s="75"/>
      <c r="H38" s="76"/>
      <c r="I38" s="77"/>
      <c r="J38" s="78"/>
      <c r="K38" s="79"/>
      <c r="L38" s="80"/>
      <c r="M38" s="64"/>
      <c r="N38" s="68"/>
    </row>
    <row r="39" spans="1:14" x14ac:dyDescent="0.2">
      <c r="B39" s="21" t="s">
        <v>12</v>
      </c>
      <c r="H39" s="58"/>
      <c r="I39" s="59"/>
      <c r="J39" s="59"/>
      <c r="K39" s="59"/>
      <c r="L39" s="60"/>
      <c r="M39" s="61"/>
    </row>
    <row r="40" spans="1:14" ht="36" x14ac:dyDescent="0.2">
      <c r="B40" s="30" t="s">
        <v>55</v>
      </c>
      <c r="H40" s="58"/>
      <c r="I40" s="59"/>
      <c r="J40" s="59"/>
    </row>
    <row r="41" spans="1:14" x14ac:dyDescent="0.2">
      <c r="H41" s="58"/>
      <c r="I41" s="59"/>
      <c r="J41" s="59"/>
    </row>
    <row r="44" spans="1:14" x14ac:dyDescent="0.2">
      <c r="G44" s="26"/>
      <c r="I44" s="1"/>
      <c r="J44" s="1"/>
      <c r="K44" s="1"/>
      <c r="N44" s="1"/>
    </row>
    <row r="45" spans="1:14" x14ac:dyDescent="0.2">
      <c r="G45" s="26"/>
      <c r="I45" s="1"/>
      <c r="J45" s="1"/>
      <c r="K45" s="1"/>
      <c r="N45" s="1"/>
    </row>
    <row r="46" spans="1:14" x14ac:dyDescent="0.2">
      <c r="G46" s="26"/>
      <c r="I46" s="1"/>
      <c r="J46" s="1"/>
      <c r="K46" s="1"/>
      <c r="N46" s="1"/>
    </row>
    <row r="47" spans="1:14" x14ac:dyDescent="0.2">
      <c r="G47" s="26"/>
      <c r="I47" s="1"/>
      <c r="J47" s="1"/>
      <c r="K47" s="1"/>
      <c r="N47" s="1"/>
    </row>
  </sheetData>
  <pageMargins left="0.44" right="0.43" top="0.39370078740157483" bottom="0.39370078740157483" header="0" footer="0.51181102362204722"/>
  <pageSetup paperSize="9" scale="55" orientation="landscape" horizontalDpi="300" verticalDpi="300" r:id="rId1"/>
  <headerFooter alignWithMargins="0">
    <oddHeader>&amp;C&amp;P</oddHeader>
  </headerFooter>
  <rowBreaks count="2" manualBreakCount="2">
    <brk id="19" max="13" man="1"/>
    <brk id="2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G40"/>
    </sheetView>
  </sheetViews>
  <sheetFormatPr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Arkusz2</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2020-01-22T10:59:35Z</cp:lastPrinted>
  <dcterms:created xsi:type="dcterms:W3CDTF">2014-01-27T14:03:12Z</dcterms:created>
  <dcterms:modified xsi:type="dcterms:W3CDTF">2020-01-31T09:23:23Z</dcterms:modified>
</cp:coreProperties>
</file>