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Arkusz1!$E$1:$E$464</definedName>
    <definedName name="_xlnm.Print_Area" localSheetId="0">Arkusz1!$A$1:$K$453</definedName>
  </definedNames>
  <calcPr calcId="145621"/>
</workbook>
</file>

<file path=xl/calcChain.xml><?xml version="1.0" encoding="utf-8"?>
<calcChain xmlns="http://schemas.openxmlformats.org/spreadsheetml/2006/main">
  <c r="H449" i="1" l="1"/>
  <c r="H450" i="1" s="1"/>
  <c r="G449" i="1"/>
  <c r="J449" i="1" s="1"/>
  <c r="H444" i="1"/>
  <c r="G444" i="1"/>
  <c r="J444" i="1" s="1"/>
  <c r="I444" i="1" s="1"/>
  <c r="H443" i="1"/>
  <c r="G443" i="1"/>
  <c r="J443" i="1" s="1"/>
  <c r="I443" i="1" s="1"/>
  <c r="H442" i="1"/>
  <c r="G442" i="1"/>
  <c r="J442" i="1" s="1"/>
  <c r="H445" i="1" l="1"/>
  <c r="J450" i="1"/>
  <c r="I449" i="1"/>
  <c r="I450" i="1" s="1"/>
  <c r="J445" i="1"/>
  <c r="I442" i="1"/>
  <c r="I445" i="1" s="1"/>
  <c r="H437" i="1"/>
  <c r="H438" i="1" s="1"/>
  <c r="G437" i="1"/>
  <c r="J437" i="1" s="1"/>
  <c r="J438" i="1" l="1"/>
  <c r="I437" i="1"/>
  <c r="I438" i="1" s="1"/>
  <c r="H432" i="1"/>
  <c r="G432" i="1"/>
  <c r="J432" i="1" s="1"/>
  <c r="H431" i="1"/>
  <c r="G431" i="1"/>
  <c r="J431" i="1" s="1"/>
  <c r="H430" i="1"/>
  <c r="G430" i="1"/>
  <c r="J430" i="1" s="1"/>
  <c r="I430" i="1" s="1"/>
  <c r="H433" i="1" l="1"/>
  <c r="I432" i="1"/>
  <c r="I431" i="1"/>
  <c r="I433" i="1" s="1"/>
  <c r="J433" i="1"/>
  <c r="H156" i="1"/>
  <c r="G156" i="1"/>
  <c r="J156" i="1" s="1"/>
  <c r="H155" i="1"/>
  <c r="G155" i="1"/>
  <c r="J155" i="1" s="1"/>
  <c r="H154" i="1"/>
  <c r="G154" i="1"/>
  <c r="J154" i="1" s="1"/>
  <c r="H153" i="1"/>
  <c r="G153" i="1"/>
  <c r="J153" i="1" s="1"/>
  <c r="H152" i="1"/>
  <c r="G152" i="1"/>
  <c r="J152" i="1" s="1"/>
  <c r="H151" i="1"/>
  <c r="G151" i="1"/>
  <c r="J151" i="1" s="1"/>
  <c r="H150" i="1"/>
  <c r="G150" i="1"/>
  <c r="J150" i="1" s="1"/>
  <c r="H149" i="1"/>
  <c r="G149" i="1"/>
  <c r="J149" i="1" s="1"/>
  <c r="H148" i="1"/>
  <c r="G148" i="1"/>
  <c r="J148" i="1" s="1"/>
  <c r="H147" i="1"/>
  <c r="G147" i="1"/>
  <c r="J147" i="1" s="1"/>
  <c r="H146" i="1"/>
  <c r="G146" i="1"/>
  <c r="J146" i="1" s="1"/>
  <c r="H145" i="1"/>
  <c r="G145" i="1"/>
  <c r="J145" i="1" s="1"/>
  <c r="H144" i="1"/>
  <c r="G144" i="1"/>
  <c r="J144" i="1" s="1"/>
  <c r="H143" i="1"/>
  <c r="G143" i="1"/>
  <c r="J143" i="1" s="1"/>
  <c r="H142" i="1"/>
  <c r="G142" i="1"/>
  <c r="J142" i="1" s="1"/>
  <c r="H137" i="1"/>
  <c r="G137" i="1"/>
  <c r="J137" i="1" s="1"/>
  <c r="H136" i="1"/>
  <c r="G136" i="1"/>
  <c r="J136" i="1" s="1"/>
  <c r="H135" i="1"/>
  <c r="G135" i="1"/>
  <c r="J135" i="1" s="1"/>
  <c r="H134" i="1"/>
  <c r="G134" i="1"/>
  <c r="J134" i="1" s="1"/>
  <c r="H133" i="1"/>
  <c r="G133" i="1"/>
  <c r="J133" i="1" s="1"/>
  <c r="H132" i="1"/>
  <c r="G132" i="1"/>
  <c r="J132" i="1" s="1"/>
  <c r="H131" i="1"/>
  <c r="G131" i="1"/>
  <c r="J131" i="1" s="1"/>
  <c r="H130" i="1"/>
  <c r="G130" i="1"/>
  <c r="J130" i="1" s="1"/>
  <c r="H129" i="1"/>
  <c r="G129" i="1"/>
  <c r="J129" i="1" s="1"/>
  <c r="H128" i="1"/>
  <c r="G128" i="1"/>
  <c r="J128" i="1" s="1"/>
  <c r="H127" i="1"/>
  <c r="G127" i="1"/>
  <c r="J127" i="1" s="1"/>
  <c r="H126" i="1"/>
  <c r="G126" i="1"/>
  <c r="J126" i="1" s="1"/>
  <c r="H125" i="1"/>
  <c r="G125" i="1"/>
  <c r="J125" i="1" s="1"/>
  <c r="H124" i="1"/>
  <c r="G124" i="1"/>
  <c r="J124" i="1" s="1"/>
  <c r="H123" i="1"/>
  <c r="G123" i="1"/>
  <c r="J123" i="1" s="1"/>
  <c r="H122" i="1"/>
  <c r="G122" i="1"/>
  <c r="J122" i="1" s="1"/>
  <c r="H121" i="1"/>
  <c r="G121" i="1"/>
  <c r="J121" i="1" s="1"/>
  <c r="I150" i="1" l="1"/>
  <c r="I154" i="1"/>
  <c r="I146" i="1"/>
  <c r="I145" i="1"/>
  <c r="I155" i="1"/>
  <c r="I143" i="1"/>
  <c r="I148" i="1"/>
  <c r="I151" i="1"/>
  <c r="I156" i="1"/>
  <c r="H157" i="1"/>
  <c r="I153" i="1"/>
  <c r="I149" i="1"/>
  <c r="I152" i="1"/>
  <c r="I144" i="1"/>
  <c r="I147" i="1"/>
  <c r="I142" i="1"/>
  <c r="J157" i="1"/>
  <c r="I125" i="1"/>
  <c r="I121" i="1"/>
  <c r="I123" i="1"/>
  <c r="I126" i="1"/>
  <c r="I128" i="1"/>
  <c r="I130" i="1"/>
  <c r="I132" i="1"/>
  <c r="I134" i="1"/>
  <c r="I136" i="1"/>
  <c r="I122" i="1"/>
  <c r="I127" i="1"/>
  <c r="I129" i="1"/>
  <c r="I131" i="1"/>
  <c r="I133" i="1"/>
  <c r="I135" i="1"/>
  <c r="I137" i="1"/>
  <c r="I124" i="1"/>
  <c r="I157" i="1" l="1"/>
  <c r="G116" i="1" l="1"/>
  <c r="J116" i="1" s="1"/>
  <c r="H116" i="1"/>
  <c r="H115" i="1"/>
  <c r="G115" i="1"/>
  <c r="J115" i="1" s="1"/>
  <c r="H114" i="1"/>
  <c r="G114" i="1"/>
  <c r="J114" i="1" s="1"/>
  <c r="H113" i="1"/>
  <c r="G113" i="1"/>
  <c r="J113" i="1" s="1"/>
  <c r="H112" i="1"/>
  <c r="G112" i="1"/>
  <c r="J112" i="1" s="1"/>
  <c r="H111" i="1"/>
  <c r="G111" i="1"/>
  <c r="J111" i="1" s="1"/>
  <c r="H110" i="1"/>
  <c r="G110" i="1"/>
  <c r="J110" i="1" s="1"/>
  <c r="H109" i="1"/>
  <c r="G109" i="1"/>
  <c r="J109" i="1" s="1"/>
  <c r="H108" i="1"/>
  <c r="G108" i="1"/>
  <c r="J108" i="1" s="1"/>
  <c r="H107" i="1"/>
  <c r="G107" i="1"/>
  <c r="J107" i="1" s="1"/>
  <c r="I112" i="1" l="1"/>
  <c r="I116" i="1"/>
  <c r="I107" i="1"/>
  <c r="I111" i="1"/>
  <c r="I114" i="1"/>
  <c r="I113" i="1"/>
  <c r="I115" i="1"/>
  <c r="I108" i="1"/>
  <c r="I110" i="1"/>
  <c r="I109" i="1"/>
  <c r="H425" i="1"/>
  <c r="G425" i="1"/>
  <c r="J425" i="1" s="1"/>
  <c r="H424" i="1"/>
  <c r="G424" i="1"/>
  <c r="J424" i="1" s="1"/>
  <c r="H426" i="1" l="1"/>
  <c r="I425" i="1"/>
  <c r="J426" i="1"/>
  <c r="I424" i="1"/>
  <c r="I426" i="1" l="1"/>
  <c r="H419" i="1"/>
  <c r="H420" i="1" s="1"/>
  <c r="G419" i="1"/>
  <c r="J419" i="1" s="1"/>
  <c r="I419" i="1" l="1"/>
  <c r="I420" i="1" s="1"/>
  <c r="J420" i="1"/>
  <c r="H384" i="1" l="1"/>
  <c r="G384" i="1"/>
  <c r="J384" i="1" s="1"/>
  <c r="H383" i="1"/>
  <c r="G383" i="1"/>
  <c r="J383" i="1" s="1"/>
  <c r="H382" i="1"/>
  <c r="G382" i="1"/>
  <c r="J382" i="1" s="1"/>
  <c r="H381" i="1"/>
  <c r="G381" i="1"/>
  <c r="J381" i="1" s="1"/>
  <c r="H380" i="1"/>
  <c r="G380" i="1"/>
  <c r="J380" i="1" s="1"/>
  <c r="H379" i="1"/>
  <c r="G379" i="1"/>
  <c r="J379" i="1" s="1"/>
  <c r="H378" i="1"/>
  <c r="G378" i="1"/>
  <c r="J378" i="1" s="1"/>
  <c r="I378" i="1" l="1"/>
  <c r="I380" i="1"/>
  <c r="I382" i="1"/>
  <c r="I384" i="1"/>
  <c r="I379" i="1"/>
  <c r="I381" i="1"/>
  <c r="I383" i="1"/>
  <c r="H377" i="1"/>
  <c r="G377" i="1"/>
  <c r="J377" i="1" s="1"/>
  <c r="I377" i="1" l="1"/>
  <c r="H59" i="1"/>
  <c r="G59" i="1"/>
  <c r="J59" i="1" s="1"/>
  <c r="I59" i="1" l="1"/>
  <c r="G261" i="1" l="1"/>
  <c r="J261" i="1" s="1"/>
  <c r="H261" i="1"/>
  <c r="I261" i="1" l="1"/>
  <c r="G33" i="1"/>
  <c r="J33" i="1" s="1"/>
  <c r="H33" i="1"/>
  <c r="I33" i="1" l="1"/>
  <c r="H184" i="1"/>
  <c r="G184" i="1"/>
  <c r="J184" i="1" s="1"/>
  <c r="I184" i="1" l="1"/>
  <c r="H201" i="1" l="1"/>
  <c r="G201" i="1"/>
  <c r="J201" i="1" s="1"/>
  <c r="H200" i="1"/>
  <c r="G200" i="1"/>
  <c r="J200" i="1" s="1"/>
  <c r="H199" i="1"/>
  <c r="G199" i="1"/>
  <c r="J199" i="1" s="1"/>
  <c r="H198" i="1"/>
  <c r="G198" i="1"/>
  <c r="J198" i="1" s="1"/>
  <c r="H197" i="1"/>
  <c r="G197" i="1"/>
  <c r="J197" i="1" s="1"/>
  <c r="H196" i="1"/>
  <c r="G196" i="1"/>
  <c r="J196" i="1" s="1"/>
  <c r="H195" i="1"/>
  <c r="G195" i="1"/>
  <c r="J195" i="1" s="1"/>
  <c r="H194" i="1"/>
  <c r="G194" i="1"/>
  <c r="J194" i="1" s="1"/>
  <c r="H193" i="1"/>
  <c r="G193" i="1"/>
  <c r="J193" i="1" s="1"/>
  <c r="H192" i="1"/>
  <c r="G192" i="1"/>
  <c r="J192" i="1" s="1"/>
  <c r="H191" i="1"/>
  <c r="G191" i="1"/>
  <c r="J191" i="1" s="1"/>
  <c r="H190" i="1"/>
  <c r="G190" i="1"/>
  <c r="J190" i="1" s="1"/>
  <c r="H189" i="1"/>
  <c r="G189" i="1"/>
  <c r="J189" i="1" s="1"/>
  <c r="H188" i="1"/>
  <c r="G188" i="1"/>
  <c r="J188" i="1" s="1"/>
  <c r="H187" i="1"/>
  <c r="G187" i="1"/>
  <c r="J187" i="1" s="1"/>
  <c r="H186" i="1"/>
  <c r="G186" i="1"/>
  <c r="J186" i="1" s="1"/>
  <c r="H185" i="1"/>
  <c r="G185" i="1"/>
  <c r="J185" i="1" s="1"/>
  <c r="I185" i="1" l="1"/>
  <c r="I187" i="1"/>
  <c r="I189" i="1"/>
  <c r="I191" i="1"/>
  <c r="I193" i="1"/>
  <c r="I195" i="1"/>
  <c r="I197" i="1"/>
  <c r="I199" i="1"/>
  <c r="I201" i="1"/>
  <c r="I186" i="1"/>
  <c r="I188" i="1"/>
  <c r="I190" i="1"/>
  <c r="I192" i="1"/>
  <c r="I194" i="1"/>
  <c r="I196" i="1"/>
  <c r="I198" i="1"/>
  <c r="I200" i="1"/>
  <c r="H237" i="1" l="1"/>
  <c r="G237" i="1"/>
  <c r="J237" i="1" s="1"/>
  <c r="I237" i="1" l="1"/>
  <c r="H303" i="1"/>
  <c r="G303" i="1"/>
  <c r="J303" i="1" s="1"/>
  <c r="H302" i="1"/>
  <c r="G302" i="1"/>
  <c r="J302" i="1" s="1"/>
  <c r="H301" i="1"/>
  <c r="G301" i="1"/>
  <c r="J301" i="1" s="1"/>
  <c r="H212" i="1"/>
  <c r="G212" i="1"/>
  <c r="J212" i="1" s="1"/>
  <c r="H211" i="1"/>
  <c r="G211" i="1"/>
  <c r="J211" i="1" s="1"/>
  <c r="H210" i="1"/>
  <c r="G210" i="1"/>
  <c r="J210" i="1" s="1"/>
  <c r="H209" i="1"/>
  <c r="G209" i="1"/>
  <c r="J209" i="1" s="1"/>
  <c r="H208" i="1"/>
  <c r="G208" i="1"/>
  <c r="J208" i="1" s="1"/>
  <c r="H207" i="1"/>
  <c r="G207" i="1"/>
  <c r="J207" i="1" s="1"/>
  <c r="H206" i="1"/>
  <c r="G206" i="1"/>
  <c r="J206" i="1" s="1"/>
  <c r="I206" i="1" l="1"/>
  <c r="I208" i="1"/>
  <c r="I210" i="1"/>
  <c r="I207" i="1"/>
  <c r="I209" i="1"/>
  <c r="I212" i="1"/>
  <c r="I302" i="1"/>
  <c r="H304" i="1"/>
  <c r="I303" i="1"/>
  <c r="J304" i="1"/>
  <c r="I301" i="1"/>
  <c r="I211" i="1"/>
  <c r="H213" i="1"/>
  <c r="J213" i="1"/>
  <c r="H414" i="1"/>
  <c r="H415" i="1" s="1"/>
  <c r="G414" i="1"/>
  <c r="J414" i="1" s="1"/>
  <c r="I213" i="1" l="1"/>
  <c r="I304" i="1"/>
  <c r="J415" i="1"/>
  <c r="I414" i="1"/>
  <c r="I415" i="1" s="1"/>
  <c r="H408" i="1" l="1"/>
  <c r="H409" i="1" s="1"/>
  <c r="G408" i="1"/>
  <c r="J408" i="1" s="1"/>
  <c r="J409" i="1" s="1"/>
  <c r="H236" i="1"/>
  <c r="G236" i="1"/>
  <c r="J236" i="1" s="1"/>
  <c r="H235" i="1"/>
  <c r="G235" i="1"/>
  <c r="J235" i="1" s="1"/>
  <c r="H234" i="1"/>
  <c r="G234" i="1"/>
  <c r="J234" i="1" s="1"/>
  <c r="H233" i="1"/>
  <c r="G233" i="1"/>
  <c r="J233" i="1" s="1"/>
  <c r="H232" i="1"/>
  <c r="G232" i="1"/>
  <c r="J232" i="1" s="1"/>
  <c r="H231" i="1"/>
  <c r="G231" i="1"/>
  <c r="J231" i="1" s="1"/>
  <c r="H230" i="1"/>
  <c r="G230" i="1"/>
  <c r="J230" i="1" s="1"/>
  <c r="H229" i="1"/>
  <c r="G229" i="1"/>
  <c r="J229" i="1" s="1"/>
  <c r="H228" i="1"/>
  <c r="G228" i="1"/>
  <c r="J228" i="1" s="1"/>
  <c r="H227" i="1"/>
  <c r="G227" i="1"/>
  <c r="J227" i="1" s="1"/>
  <c r="H226" i="1"/>
  <c r="G226" i="1"/>
  <c r="J226" i="1" s="1"/>
  <c r="H225" i="1"/>
  <c r="G225" i="1"/>
  <c r="J225" i="1" s="1"/>
  <c r="H224" i="1"/>
  <c r="G224" i="1"/>
  <c r="J224" i="1" s="1"/>
  <c r="H223" i="1"/>
  <c r="G223" i="1"/>
  <c r="J223" i="1" s="1"/>
  <c r="H222" i="1"/>
  <c r="G222" i="1"/>
  <c r="J222" i="1" s="1"/>
  <c r="H221" i="1"/>
  <c r="G221" i="1"/>
  <c r="J221" i="1" s="1"/>
  <c r="H220" i="1"/>
  <c r="G220" i="1"/>
  <c r="J220" i="1" s="1"/>
  <c r="H219" i="1"/>
  <c r="G219" i="1"/>
  <c r="J219" i="1" s="1"/>
  <c r="H218" i="1"/>
  <c r="G218" i="1"/>
  <c r="J218" i="1" s="1"/>
  <c r="H217" i="1"/>
  <c r="G217" i="1"/>
  <c r="J217" i="1" s="1"/>
  <c r="H8" i="1"/>
  <c r="G8" i="1"/>
  <c r="J8" i="1" s="1"/>
  <c r="H7" i="1"/>
  <c r="G7" i="1"/>
  <c r="J7" i="1" s="1"/>
  <c r="I8" i="1" l="1"/>
  <c r="I218" i="1"/>
  <c r="I220" i="1"/>
  <c r="I222" i="1"/>
  <c r="I224" i="1"/>
  <c r="I226" i="1"/>
  <c r="I228" i="1"/>
  <c r="I230" i="1"/>
  <c r="I232" i="1"/>
  <c r="I234" i="1"/>
  <c r="I236" i="1"/>
  <c r="I7" i="1"/>
  <c r="I217" i="1"/>
  <c r="I219" i="1"/>
  <c r="I221" i="1"/>
  <c r="I223" i="1"/>
  <c r="I225" i="1"/>
  <c r="I227" i="1"/>
  <c r="I229" i="1"/>
  <c r="I231" i="1"/>
  <c r="I233" i="1"/>
  <c r="I235" i="1"/>
  <c r="I408" i="1"/>
  <c r="I409" i="1" s="1"/>
  <c r="H403" i="1" l="1"/>
  <c r="H404" i="1" s="1"/>
  <c r="G403" i="1"/>
  <c r="J403" i="1" s="1"/>
  <c r="J404" i="1" s="1"/>
  <c r="I403" i="1" l="1"/>
  <c r="I404" i="1" s="1"/>
  <c r="G19" i="1" l="1"/>
  <c r="J19" i="1" s="1"/>
  <c r="H19" i="1"/>
  <c r="G18" i="1"/>
  <c r="J18" i="1" s="1"/>
  <c r="H18" i="1"/>
  <c r="I19" i="1" l="1"/>
  <c r="I18" i="1"/>
  <c r="G352" i="1" l="1"/>
  <c r="J352" i="1" s="1"/>
  <c r="H352" i="1"/>
  <c r="G296" i="1"/>
  <c r="J296" i="1" s="1"/>
  <c r="H296" i="1"/>
  <c r="I352" i="1" l="1"/>
  <c r="I296" i="1"/>
  <c r="H283" i="1" l="1"/>
  <c r="G283" i="1"/>
  <c r="J283" i="1" s="1"/>
  <c r="I283" i="1" l="1"/>
  <c r="H138" i="1" l="1"/>
  <c r="J138" i="1"/>
  <c r="G396" i="1"/>
  <c r="J396" i="1" s="1"/>
  <c r="H396" i="1"/>
  <c r="G397" i="1"/>
  <c r="J397" i="1" s="1"/>
  <c r="H397" i="1"/>
  <c r="I138" i="1" l="1"/>
  <c r="I396" i="1"/>
  <c r="I397" i="1"/>
  <c r="H398" i="1"/>
  <c r="H390" i="1"/>
  <c r="G390" i="1"/>
  <c r="J390" i="1" s="1"/>
  <c r="H389" i="1"/>
  <c r="G389" i="1"/>
  <c r="J389" i="1" s="1"/>
  <c r="H376" i="1"/>
  <c r="H385" i="1" s="1"/>
  <c r="G376" i="1"/>
  <c r="J376" i="1" s="1"/>
  <c r="J385" i="1" s="1"/>
  <c r="H371" i="1"/>
  <c r="G371" i="1"/>
  <c r="J371" i="1" s="1"/>
  <c r="H366" i="1"/>
  <c r="G366" i="1"/>
  <c r="J366" i="1" s="1"/>
  <c r="H365" i="1"/>
  <c r="G365" i="1"/>
  <c r="J365" i="1" s="1"/>
  <c r="H364" i="1"/>
  <c r="G364" i="1"/>
  <c r="J364" i="1" s="1"/>
  <c r="H358" i="1"/>
  <c r="G358" i="1"/>
  <c r="J358" i="1" s="1"/>
  <c r="H353" i="1"/>
  <c r="G353" i="1"/>
  <c r="J353" i="1" s="1"/>
  <c r="H351" i="1"/>
  <c r="G351" i="1"/>
  <c r="J351" i="1" s="1"/>
  <c r="H350" i="1"/>
  <c r="G350" i="1"/>
  <c r="J350" i="1" s="1"/>
  <c r="H349" i="1"/>
  <c r="G349" i="1"/>
  <c r="J349" i="1" s="1"/>
  <c r="H344" i="1"/>
  <c r="G344" i="1"/>
  <c r="J344" i="1" s="1"/>
  <c r="H343" i="1"/>
  <c r="G343" i="1"/>
  <c r="J343" i="1" s="1"/>
  <c r="H342" i="1"/>
  <c r="G342" i="1"/>
  <c r="J342" i="1" s="1"/>
  <c r="H336" i="1"/>
  <c r="G336" i="1"/>
  <c r="J336" i="1" s="1"/>
  <c r="H330" i="1"/>
  <c r="G330" i="1"/>
  <c r="J330" i="1" s="1"/>
  <c r="H329" i="1"/>
  <c r="G329" i="1"/>
  <c r="J329" i="1" s="1"/>
  <c r="H328" i="1"/>
  <c r="G328" i="1"/>
  <c r="J328" i="1" s="1"/>
  <c r="H323" i="1"/>
  <c r="G323" i="1"/>
  <c r="J323" i="1" s="1"/>
  <c r="H318" i="1"/>
  <c r="G318" i="1"/>
  <c r="J318" i="1" s="1"/>
  <c r="H313" i="1"/>
  <c r="G313" i="1"/>
  <c r="J313" i="1" s="1"/>
  <c r="H312" i="1"/>
  <c r="G312" i="1"/>
  <c r="J312" i="1" s="1"/>
  <c r="H311" i="1"/>
  <c r="G311" i="1"/>
  <c r="J311" i="1" s="1"/>
  <c r="H310" i="1"/>
  <c r="G310" i="1"/>
  <c r="J310" i="1" s="1"/>
  <c r="H295" i="1"/>
  <c r="G295" i="1"/>
  <c r="J295" i="1" s="1"/>
  <c r="H294" i="1"/>
  <c r="G294" i="1"/>
  <c r="J294" i="1" s="1"/>
  <c r="H293" i="1"/>
  <c r="G293" i="1"/>
  <c r="J293" i="1" s="1"/>
  <c r="H288" i="1"/>
  <c r="G288" i="1"/>
  <c r="J288" i="1" s="1"/>
  <c r="H282" i="1"/>
  <c r="G282" i="1"/>
  <c r="J282" i="1" s="1"/>
  <c r="H281" i="1"/>
  <c r="G281" i="1"/>
  <c r="J281" i="1" s="1"/>
  <c r="H280" i="1"/>
  <c r="G280" i="1"/>
  <c r="J280" i="1" s="1"/>
  <c r="H279" i="1"/>
  <c r="G279" i="1"/>
  <c r="J279" i="1" s="1"/>
  <c r="H278" i="1"/>
  <c r="G278" i="1"/>
  <c r="J278" i="1" s="1"/>
  <c r="H277" i="1"/>
  <c r="G277" i="1"/>
  <c r="J277" i="1" s="1"/>
  <c r="H272" i="1"/>
  <c r="G272" i="1"/>
  <c r="J272" i="1" s="1"/>
  <c r="H267" i="1"/>
  <c r="G267" i="1"/>
  <c r="J267" i="1" s="1"/>
  <c r="H266" i="1"/>
  <c r="G266" i="1"/>
  <c r="J266" i="1" s="1"/>
  <c r="H265" i="1"/>
  <c r="G265" i="1"/>
  <c r="J265" i="1" s="1"/>
  <c r="H264" i="1"/>
  <c r="G264" i="1"/>
  <c r="J264" i="1" s="1"/>
  <c r="H263" i="1"/>
  <c r="G263" i="1"/>
  <c r="J263" i="1" s="1"/>
  <c r="H262" i="1"/>
  <c r="G262" i="1"/>
  <c r="J262" i="1" s="1"/>
  <c r="H260" i="1"/>
  <c r="G260" i="1"/>
  <c r="J260" i="1" s="1"/>
  <c r="H259" i="1"/>
  <c r="G259" i="1"/>
  <c r="J259" i="1" s="1"/>
  <c r="H258" i="1"/>
  <c r="G258" i="1"/>
  <c r="J258" i="1" s="1"/>
  <c r="H257" i="1"/>
  <c r="G257" i="1"/>
  <c r="J257" i="1" s="1"/>
  <c r="H256" i="1"/>
  <c r="G256" i="1"/>
  <c r="J256" i="1" s="1"/>
  <c r="H255" i="1"/>
  <c r="G255" i="1"/>
  <c r="J255" i="1" s="1"/>
  <c r="H254" i="1"/>
  <c r="G254" i="1"/>
  <c r="J254" i="1" s="1"/>
  <c r="H253" i="1"/>
  <c r="G253" i="1"/>
  <c r="J253" i="1" s="1"/>
  <c r="H246" i="1"/>
  <c r="G246" i="1"/>
  <c r="J246" i="1" s="1"/>
  <c r="H245" i="1"/>
  <c r="G245" i="1"/>
  <c r="J245" i="1" s="1"/>
  <c r="H244" i="1"/>
  <c r="G244" i="1"/>
  <c r="J244" i="1" s="1"/>
  <c r="H243" i="1"/>
  <c r="G243" i="1"/>
  <c r="J243" i="1" s="1"/>
  <c r="H242" i="1"/>
  <c r="G242" i="1"/>
  <c r="J242" i="1" s="1"/>
  <c r="H202" i="1"/>
  <c r="J202" i="1"/>
  <c r="H179" i="1"/>
  <c r="G179" i="1"/>
  <c r="J179" i="1" s="1"/>
  <c r="H174" i="1"/>
  <c r="G174" i="1"/>
  <c r="J174" i="1" s="1"/>
  <c r="H173" i="1"/>
  <c r="G173" i="1"/>
  <c r="J173" i="1" s="1"/>
  <c r="H172" i="1"/>
  <c r="G172" i="1"/>
  <c r="J172" i="1" s="1"/>
  <c r="H171" i="1"/>
  <c r="G171" i="1"/>
  <c r="J171" i="1" s="1"/>
  <c r="H170" i="1"/>
  <c r="G170" i="1"/>
  <c r="J170" i="1" s="1"/>
  <c r="H169" i="1"/>
  <c r="G169" i="1"/>
  <c r="J169" i="1" s="1"/>
  <c r="H163" i="1"/>
  <c r="G163" i="1"/>
  <c r="J163" i="1" s="1"/>
  <c r="H162" i="1"/>
  <c r="G162" i="1"/>
  <c r="J162" i="1" s="1"/>
  <c r="H106" i="1"/>
  <c r="G106" i="1"/>
  <c r="J106" i="1" s="1"/>
  <c r="H105" i="1"/>
  <c r="G105" i="1"/>
  <c r="J105" i="1" s="1"/>
  <c r="H104" i="1"/>
  <c r="G104" i="1"/>
  <c r="J104" i="1" s="1"/>
  <c r="H103" i="1"/>
  <c r="G103" i="1"/>
  <c r="J103" i="1" s="1"/>
  <c r="H102" i="1"/>
  <c r="G102" i="1"/>
  <c r="J102" i="1" s="1"/>
  <c r="H101" i="1"/>
  <c r="G101" i="1"/>
  <c r="J101" i="1" s="1"/>
  <c r="H100" i="1"/>
  <c r="G100" i="1"/>
  <c r="J100" i="1" s="1"/>
  <c r="H99" i="1"/>
  <c r="G99" i="1"/>
  <c r="J99" i="1" s="1"/>
  <c r="H98" i="1"/>
  <c r="G98" i="1"/>
  <c r="J98" i="1" s="1"/>
  <c r="H97" i="1"/>
  <c r="G97" i="1"/>
  <c r="J97" i="1" s="1"/>
  <c r="H91" i="1"/>
  <c r="G91" i="1"/>
  <c r="J91" i="1" s="1"/>
  <c r="H90" i="1"/>
  <c r="G90" i="1"/>
  <c r="J90" i="1" s="1"/>
  <c r="H84" i="1"/>
  <c r="G84" i="1"/>
  <c r="J84" i="1" s="1"/>
  <c r="H83" i="1"/>
  <c r="G83" i="1"/>
  <c r="J83" i="1" s="1"/>
  <c r="H82" i="1"/>
  <c r="G82" i="1"/>
  <c r="J82" i="1" s="1"/>
  <c r="H81" i="1"/>
  <c r="G81" i="1"/>
  <c r="J81" i="1" s="1"/>
  <c r="H80" i="1"/>
  <c r="G80" i="1"/>
  <c r="J80" i="1" s="1"/>
  <c r="H74" i="1"/>
  <c r="G74" i="1"/>
  <c r="J74" i="1" s="1"/>
  <c r="H73" i="1"/>
  <c r="G73" i="1"/>
  <c r="J73" i="1" s="1"/>
  <c r="H72" i="1"/>
  <c r="G72" i="1"/>
  <c r="J72" i="1" s="1"/>
  <c r="H66" i="1"/>
  <c r="G66" i="1"/>
  <c r="J66" i="1" s="1"/>
  <c r="H60" i="1"/>
  <c r="G60" i="1"/>
  <c r="J60" i="1" s="1"/>
  <c r="H58" i="1"/>
  <c r="G58" i="1"/>
  <c r="J58" i="1" s="1"/>
  <c r="H57" i="1"/>
  <c r="G57" i="1"/>
  <c r="J57" i="1" s="1"/>
  <c r="H52" i="1"/>
  <c r="G52" i="1"/>
  <c r="J52" i="1" s="1"/>
  <c r="H51" i="1"/>
  <c r="G51" i="1"/>
  <c r="J51" i="1" s="1"/>
  <c r="H50" i="1"/>
  <c r="G50" i="1"/>
  <c r="J50" i="1" s="1"/>
  <c r="H49" i="1"/>
  <c r="G49" i="1"/>
  <c r="J49" i="1" s="1"/>
  <c r="H48" i="1"/>
  <c r="G48" i="1"/>
  <c r="J48" i="1" s="1"/>
  <c r="H47" i="1"/>
  <c r="G47" i="1"/>
  <c r="J47" i="1" s="1"/>
  <c r="H46" i="1"/>
  <c r="G46" i="1"/>
  <c r="J46" i="1" s="1"/>
  <c r="H41" i="1"/>
  <c r="G41" i="1"/>
  <c r="J41" i="1" s="1"/>
  <c r="H35" i="1"/>
  <c r="G35" i="1"/>
  <c r="J35" i="1" s="1"/>
  <c r="H34" i="1"/>
  <c r="G34" i="1"/>
  <c r="J34" i="1" s="1"/>
  <c r="H26" i="1"/>
  <c r="G26" i="1"/>
  <c r="J26" i="1" s="1"/>
  <c r="H25" i="1"/>
  <c r="G25" i="1"/>
  <c r="J25" i="1" s="1"/>
  <c r="H20" i="1"/>
  <c r="G20" i="1"/>
  <c r="J20" i="1" s="1"/>
  <c r="H17" i="1"/>
  <c r="G17" i="1"/>
  <c r="J17" i="1" s="1"/>
  <c r="H16" i="1"/>
  <c r="G16" i="1"/>
  <c r="J16" i="1" s="1"/>
  <c r="H15" i="1"/>
  <c r="G15" i="1"/>
  <c r="J15" i="1" s="1"/>
  <c r="H14" i="1"/>
  <c r="G14" i="1"/>
  <c r="J14" i="1" s="1"/>
  <c r="H354" i="1" l="1"/>
  <c r="J354" i="1"/>
  <c r="H297" i="1"/>
  <c r="J297" i="1"/>
  <c r="I74" i="1"/>
  <c r="I103" i="1"/>
  <c r="I15" i="1"/>
  <c r="I17" i="1"/>
  <c r="I26" i="1"/>
  <c r="I34" i="1"/>
  <c r="I41" i="1"/>
  <c r="I47" i="1"/>
  <c r="I49" i="1"/>
  <c r="I51" i="1"/>
  <c r="I60" i="1"/>
  <c r="I105" i="1"/>
  <c r="I81" i="1"/>
  <c r="I100" i="1"/>
  <c r="I244" i="1"/>
  <c r="I245" i="1"/>
  <c r="I246" i="1"/>
  <c r="I254" i="1"/>
  <c r="I256" i="1"/>
  <c r="I258" i="1"/>
  <c r="I260" i="1"/>
  <c r="I263" i="1"/>
  <c r="I265" i="1"/>
  <c r="I267" i="1"/>
  <c r="I272" i="1"/>
  <c r="I280" i="1"/>
  <c r="H331" i="1"/>
  <c r="H367" i="1"/>
  <c r="I84" i="1"/>
  <c r="I97" i="1"/>
  <c r="I99" i="1"/>
  <c r="H27" i="1"/>
  <c r="H61" i="1"/>
  <c r="I171" i="1"/>
  <c r="I173" i="1"/>
  <c r="I179" i="1"/>
  <c r="I243" i="1"/>
  <c r="I288" i="1"/>
  <c r="I311" i="1"/>
  <c r="I66" i="1"/>
  <c r="H238" i="1"/>
  <c r="H268" i="1"/>
  <c r="J238" i="1"/>
  <c r="I318" i="1"/>
  <c r="H247" i="1"/>
  <c r="I282" i="1"/>
  <c r="I343" i="1"/>
  <c r="I350" i="1"/>
  <c r="I351" i="1"/>
  <c r="I366" i="1"/>
  <c r="I376" i="1"/>
  <c r="I385" i="1" s="1"/>
  <c r="I390" i="1"/>
  <c r="J247" i="1"/>
  <c r="I242" i="1"/>
  <c r="I16" i="1"/>
  <c r="I20" i="1"/>
  <c r="I35" i="1"/>
  <c r="I58" i="1"/>
  <c r="I163" i="1"/>
  <c r="I170" i="1"/>
  <c r="I172" i="1"/>
  <c r="I174" i="1"/>
  <c r="I278" i="1"/>
  <c r="I281" i="1"/>
  <c r="I312" i="1"/>
  <c r="I323" i="1"/>
  <c r="I82" i="1"/>
  <c r="I90" i="1"/>
  <c r="I98" i="1"/>
  <c r="I101" i="1"/>
  <c r="I104" i="1"/>
  <c r="I294" i="1"/>
  <c r="I48" i="1"/>
  <c r="I50" i="1"/>
  <c r="I52" i="1"/>
  <c r="J117" i="1"/>
  <c r="I277" i="1"/>
  <c r="J284" i="1"/>
  <c r="I398" i="1"/>
  <c r="J398" i="1"/>
  <c r="I80" i="1"/>
  <c r="J85" i="1"/>
  <c r="I202" i="1"/>
  <c r="I328" i="1"/>
  <c r="J331" i="1"/>
  <c r="I364" i="1"/>
  <c r="J367" i="1"/>
  <c r="I279" i="1"/>
  <c r="J36" i="1"/>
  <c r="H75" i="1"/>
  <c r="H117" i="1"/>
  <c r="I162" i="1"/>
  <c r="J164" i="1"/>
  <c r="I169" i="1"/>
  <c r="J175" i="1"/>
  <c r="H284" i="1"/>
  <c r="I293" i="1"/>
  <c r="I295" i="1"/>
  <c r="I329" i="1"/>
  <c r="I330" i="1"/>
  <c r="I336" i="1"/>
  <c r="I342" i="1"/>
  <c r="J345" i="1"/>
  <c r="I344" i="1"/>
  <c r="I349" i="1"/>
  <c r="I353" i="1"/>
  <c r="I358" i="1"/>
  <c r="I365" i="1"/>
  <c r="I371" i="1"/>
  <c r="I389" i="1"/>
  <c r="I25" i="1"/>
  <c r="J27" i="1"/>
  <c r="I57" i="1"/>
  <c r="J61" i="1"/>
  <c r="I310" i="1"/>
  <c r="J314" i="1"/>
  <c r="I72" i="1"/>
  <c r="J75" i="1"/>
  <c r="I83" i="1"/>
  <c r="I102" i="1"/>
  <c r="I106" i="1"/>
  <c r="I313" i="1"/>
  <c r="I14" i="1"/>
  <c r="J21" i="1"/>
  <c r="I46" i="1"/>
  <c r="J53" i="1"/>
  <c r="H21" i="1"/>
  <c r="H36" i="1"/>
  <c r="H53" i="1"/>
  <c r="I73" i="1"/>
  <c r="H85" i="1"/>
  <c r="I91" i="1"/>
  <c r="H164" i="1"/>
  <c r="H175" i="1"/>
  <c r="I253" i="1"/>
  <c r="J268" i="1"/>
  <c r="I255" i="1"/>
  <c r="I257" i="1"/>
  <c r="I259" i="1"/>
  <c r="I262" i="1"/>
  <c r="I264" i="1"/>
  <c r="I266" i="1"/>
  <c r="H314" i="1"/>
  <c r="H345" i="1"/>
  <c r="I354" i="1" l="1"/>
  <c r="I297" i="1"/>
  <c r="I247" i="1"/>
  <c r="I238" i="1"/>
  <c r="I36" i="1"/>
  <c r="I61" i="1"/>
  <c r="I175" i="1"/>
  <c r="I27" i="1"/>
  <c r="I21" i="1"/>
  <c r="I164" i="1"/>
  <c r="I53" i="1"/>
  <c r="I85" i="1"/>
  <c r="I314" i="1"/>
  <c r="I284" i="1"/>
  <c r="I268" i="1"/>
  <c r="I345" i="1"/>
  <c r="I367" i="1"/>
  <c r="I331" i="1"/>
  <c r="I75" i="1"/>
  <c r="I117" i="1"/>
  <c r="H391" i="1" l="1"/>
  <c r="J391" i="1"/>
  <c r="I391" i="1" l="1"/>
  <c r="H92" i="1" l="1"/>
  <c r="J92" i="1"/>
  <c r="H67" i="1"/>
  <c r="I92" i="1" l="1"/>
  <c r="J67" i="1"/>
  <c r="I67" i="1"/>
  <c r="H372" i="1" l="1"/>
  <c r="I372" i="1" l="1"/>
  <c r="J372" i="1"/>
  <c r="H180" i="1"/>
  <c r="J180" i="1"/>
  <c r="H359" i="1"/>
  <c r="I180" i="1" l="1"/>
  <c r="I359" i="1"/>
  <c r="J359" i="1"/>
  <c r="J42" i="1" l="1"/>
  <c r="H42" i="1"/>
  <c r="I42" i="1" l="1"/>
  <c r="H337" i="1" l="1"/>
  <c r="J337" i="1"/>
  <c r="I337" i="1" l="1"/>
  <c r="I324" i="1" l="1"/>
  <c r="I273" i="1"/>
  <c r="H9" i="1" l="1"/>
  <c r="H273" i="1"/>
  <c r="H324" i="1"/>
  <c r="H452" i="1" s="1"/>
  <c r="I9" i="1"/>
  <c r="J273" i="1"/>
  <c r="I319" i="1"/>
  <c r="H319" i="1"/>
  <c r="I289" i="1"/>
  <c r="H289" i="1"/>
  <c r="J324" i="1"/>
  <c r="H453" i="1" l="1"/>
  <c r="J289" i="1"/>
  <c r="J9" i="1"/>
  <c r="J319" i="1"/>
  <c r="J452" i="1" s="1"/>
  <c r="I452" i="1" l="1"/>
</calcChain>
</file>

<file path=xl/sharedStrings.xml><?xml version="1.0" encoding="utf-8"?>
<sst xmlns="http://schemas.openxmlformats.org/spreadsheetml/2006/main" count="1300" uniqueCount="333">
  <si>
    <t>Lp.</t>
  </si>
  <si>
    <t>opis towaru</t>
  </si>
  <si>
    <t>jm</t>
  </si>
  <si>
    <t>Ilość</t>
  </si>
  <si>
    <t>cena jednostkowa netto</t>
  </si>
  <si>
    <t>VAT %</t>
  </si>
  <si>
    <t>Wartość netto</t>
  </si>
  <si>
    <t>Wartość VAT</t>
  </si>
  <si>
    <t>Wartość brutto</t>
  </si>
  <si>
    <t>Próbki</t>
  </si>
  <si>
    <t>1.</t>
  </si>
  <si>
    <t>szt</t>
  </si>
  <si>
    <t>2.</t>
  </si>
  <si>
    <t>3.</t>
  </si>
  <si>
    <t>RAZEM</t>
  </si>
  <si>
    <t>szt.</t>
  </si>
  <si>
    <t>4.</t>
  </si>
  <si>
    <t>op</t>
  </si>
  <si>
    <t>5.</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</si>
  <si>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</si>
  <si>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</si>
  <si>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</si>
  <si>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</si>
  <si>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</si>
  <si>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Zestaw do żywienia dojelitowego Flocare PEG CH 10</t>
  </si>
  <si>
    <t>Zestaw do żywienia dojelitowego Flocare Peg CH 14</t>
  </si>
  <si>
    <t>Zestaw do żywienia dojelitowego Flocare Peg CH 18</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</si>
  <si>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</si>
  <si>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</si>
  <si>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</si>
  <si>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</si>
  <si>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</si>
  <si>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0,8x22 a 100szt opis j.w</t>
  </si>
  <si>
    <t>Igła iniekcyjna j.u.  0,8x40 a 100szt opis j.w</t>
  </si>
  <si>
    <t>Igła iniekcyjna j.u.  0,9x40 a 100szt opis j.w</t>
  </si>
  <si>
    <t>Worki do dobowej zbiórki moczu 2 litry jałowe z zaworem spustowym typ T</t>
  </si>
  <si>
    <t>Woreczki do pobierania próbek moczu dla chłopców</t>
  </si>
  <si>
    <t>Woreczki do pobierania próbek moczu dla dziewczynek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</si>
  <si>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</si>
  <si>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</si>
  <si>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</si>
  <si>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</si>
  <si>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</si>
  <si>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</si>
  <si>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</si>
  <si>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</si>
  <si>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</si>
  <si>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</si>
  <si>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</si>
  <si>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</si>
  <si>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</si>
  <si>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</si>
  <si>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</si>
  <si>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</si>
  <si>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</si>
  <si>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</si>
  <si>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</si>
  <si>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Papier do programatora Biotronik EPR 1000, rozm. 125mm x 111mm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</si>
  <si>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</si>
  <si>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</si>
  <si>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Paroprzepuszczalny, transparentny opatrunek z folii poliuretanowej z systemem aplikacji, sterylny, w rozmiarze 15 cm x 20 cm</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</si>
  <si>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</si>
  <si>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</si>
  <si>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</si>
  <si>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</si>
  <si>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</si>
  <si>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</si>
  <si>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</si>
  <si>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</si>
  <si>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</si>
  <si>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Strzykawka j.u. 2ml dwuczęściowa, skala co 0,1ml rozszerzana do 2,5 ml, przezroczysty cylinder, tłok mleczny,  nazwa producenta na pojedynczej strzykawce, a'100szt</t>
  </si>
  <si>
    <t>Strzykawka j.u. 20ml dwuczęściowa, skala co 1 ml rozszerzana do 24ml, przezroczysty cylinder, tłok mleczny,  nazwa producenta na pojedynczej strzykawce, a'100szt</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</si>
  <si>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</si>
  <si>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</si>
  <si>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</si>
  <si>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</si>
  <si>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</si>
  <si>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</si>
  <si>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</si>
  <si>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</si>
  <si>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</si>
  <si>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</si>
  <si>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</si>
  <si>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</si>
  <si>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</si>
  <si>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</si>
  <si>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paracentezy i teracentezy z igłą Veresa, z zaworemjednokierunkowym lun kranikiem trójdrożnym</t>
  </si>
  <si>
    <t>Szyna aluminiowa Zimmera 420x20mm</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</si>
  <si>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</si>
  <si>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</si>
  <si>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</si>
  <si>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</si>
  <si>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</si>
  <si>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</si>
  <si>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</si>
  <si>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</si>
  <si>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</si>
  <si>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</si>
  <si>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Jednorazowe spódniczki ginekologiczne, z gumką, nieprześwitujące</t>
  </si>
  <si>
    <t>Jednorazowe klapki włókninowe, antypoślizgowe, z gumką</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</si>
  <si>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</si>
  <si>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</si>
  <si>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</si>
  <si>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Maska nosowa w rozmiarze XS,S,M,L,XL. Rozmiar w zależności od zapotrzebowań Zamawiającego</t>
  </si>
  <si>
    <t>Układ oddechowy jednorazowego użytku do respiratora FABIAN</t>
  </si>
  <si>
    <t>kpl</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</si>
  <si>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</si>
  <si>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</si>
  <si>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</si>
  <si>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</si>
  <si>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</si>
  <si>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</si>
  <si>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</si>
  <si>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</si>
  <si>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</si>
  <si>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</si>
  <si>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Generator + końcówki donosowe</t>
  </si>
  <si>
    <t>3 szt.</t>
  </si>
  <si>
    <t>Nakładka na palec z haczykiem do amniotomii. Op/100 szt</t>
  </si>
  <si>
    <t>par</t>
  </si>
  <si>
    <t>Ochraniacze na obuwie włókninowe z wkładką antypoślizgową</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</si>
  <si>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</si>
  <si>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</si>
  <si>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1 szt.</t>
  </si>
  <si>
    <t>Cewnik do podawania tlenu przez nos dł. 420 - 500 cm. Miękkie końcówki o gładkich zakończeniach, uniwersalny łącznik, pakowane pojedyńczo</t>
  </si>
  <si>
    <t>Zgłębnik żołądkowy rozm. 30 oraz rozm. 32,  ilości w poszczególnych rozmiarach wg zapotrzebowania Zamawiającego. Długość w zakresie 800-1000 mm</t>
  </si>
  <si>
    <t>Cewnik do żyły pępowinowej, rozm.  4CH oraz 5CH, długość w zakresie 30-40 cm, pakowane w sztywnym opakowaniu, sterylne</t>
  </si>
  <si>
    <t>Kranik trójdroźny z drenem o długości w zakresie 5 - 10 cm</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</si>
  <si>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</si>
  <si>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składek</t>
  </si>
  <si>
    <t>Cewnik do podawania tlenu przez nos dł. 200-210cm. Miękkie końcówki o gładkich zakończeniach, uniwersalny łącznik, pakowane pojedyńczo</t>
  </si>
  <si>
    <t xml:space="preserve">Przedłużacz do pomp infuzyjnych przezroczysty, długość drenu 150-200cm, opakowanie jednostkowe typu blister - pack </t>
  </si>
  <si>
    <t>Przedłużacz do pomp infuzyjnych do leków światłoczułych (nie przezroczysty), Długość w zakresie 150-200 cm.</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</si>
  <si>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</si>
  <si>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</si>
  <si>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</si>
  <si>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</si>
  <si>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Opaski identyfikacyjne dla dorosłych, Wykonane z PVC. Możliwość zapisu danych na kartoniku wsuwanym, zaokrąglone brzegi nie uszkadzające skóry pacjenta. Pakowane po 50 lub 100 szt w opakowaniu</t>
  </si>
  <si>
    <t>Papier do EKG  Hellige Cardio Smart 21 (o wymiarach składki 297mm x210mm, (100 lub 150)arkuszy w składce)</t>
  </si>
  <si>
    <t>Nakłuwacze nożykowe, 1,5mm, pakowane po 100 lub 200 szt.</t>
  </si>
  <si>
    <t>Nakłuwacze nożykowe,  2,0mm, pakowane po 100 lub 200 szt.</t>
  </si>
  <si>
    <t>op=200 szt.</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</si>
  <si>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</si>
  <si>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</si>
  <si>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Zgłebnik żołądkowy z zatyczką (klipsem) długość w zakresie 800-1000 mm, rozm. CH14, CH16 oraz CH18</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</si>
  <si>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</si>
  <si>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PROWADNICA DO RUREK INTUBACYJNYCH  aluminiowa , pokryta PVC, z miękką końcówką ,sterylna , jednorazowego użytku, pełny zakres rozmiarów  2.0 ; 3.0 ; 4.0 ,5.0 w zależności od zapotrzebowań zamawiającego</t>
  </si>
  <si>
    <t>Na żądanie</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</si>
  <si>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</si>
  <si>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</si>
  <si>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</si>
  <si>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Zgłębnik PUR do żywienia dojelitowego CH 12 dł. 110 - 130 cm. Opis jak wyżej.</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</si>
  <si>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</si>
  <si>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Butelka REDON do długotrwałego odsysania ran o pojemności 150-200ml, jednorazowa, sterylna, pakowana papier-folia.</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</si>
  <si>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</si>
  <si>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</si>
  <si>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5 szt.</t>
  </si>
  <si>
    <t>2 szt.</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</si>
  <si>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</si>
  <si>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</si>
  <si>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</si>
  <si>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</si>
  <si>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</si>
  <si>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</si>
  <si>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</si>
  <si>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</si>
  <si>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</si>
  <si>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</si>
  <si>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do PENA 0,25x6mm a' 100</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</si>
  <si>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</si>
  <si>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</si>
  <si>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</si>
  <si>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</si>
  <si>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Pojemnik histopatologiczny z PS ze szczelnym zamknięciem, odporny na formalinę opojemności 100 ml +/- 20%</t>
  </si>
  <si>
    <t>Marker chirurgiczny z wyskalowaną podziałką lub bez podziałki, sterylny</t>
  </si>
  <si>
    <t>Cewnik Couvelair CH 20,  2-bieżny silikonowany lub lateksowy</t>
  </si>
  <si>
    <t>Cewnik Couvelair CH 22,  2-biezny silikonowany lub lateksowy</t>
  </si>
  <si>
    <t>Cewnik Couvelair CH 20,  3-biezny silikonowany lub lateksowy</t>
  </si>
  <si>
    <t>Cewnik Couvelair CH 22,  3-biezny silikonowany lub lateksowy</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</si>
  <si>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</si>
  <si>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Filtr antybakteryjny do ssaka</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</si>
  <si>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</si>
  <si>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</si>
  <si>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</si>
  <si>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op= 200 szt.</t>
  </si>
  <si>
    <t>*Zamawiający przyjął do szacunku zakresu wielkości pakietu, opakowania po 200 szt</t>
  </si>
  <si>
    <t>Kaniula neonatologiczna typu Neoflon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</si>
  <si>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G22 - 0,8 (średnica) x 25 (długość) mm, min. przepływ 31ml/min Opis j.w.</t>
  </si>
  <si>
    <t>Kaniula dożylna neoatologiczna typu Neoflon G26 GA, 0,6x19, min. przepływ 13ml/min, inne parametry j.w.</t>
  </si>
  <si>
    <t>Jednorazowe szczoteczki do chirurgicznego mycia rąk, z zatyczką do czyszczenia paznokci lub bez zatyczki, plastikowe, pakowane pojedyńczo, sterylne.</t>
  </si>
  <si>
    <t>1 op</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</si>
  <si>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</si>
  <si>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 xml:space="preserve"> Czapeczka do umocowania generatora do CPCP - Infant Flow, wykonane z bawełny, przyjemne w dotyku, dobrze przylegające do główki dziecka w rozmiarach: obwód głowy 28-30 cm, 31-33cm, 34-36cm, w jednym lub w trzech kolorach.</t>
  </si>
  <si>
    <t>Maska krtaniowa, jednorazowa , bez lateksu, rozmiar kodowany kolorem, balonik kontrolny umożliwiający identyfikację rozmiaru rurki, z widocznymi znacznikami głębokości.</t>
  </si>
  <si>
    <t xml:space="preserve">Osłonki na głowice USG, pakowane pojedyńczo, sterylne, blister </t>
  </si>
  <si>
    <t>Proszek żelujący, saszetki o pojemności w zakresie 25 do 30 g. rozpuszczalne w wodzie</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</si>
  <si>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</si>
  <si>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</si>
  <si>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Wieszaki na worki do  dobowej zbiórki moczu, z tworzywa bez ftalanów.</t>
  </si>
  <si>
    <t>Tępe igły do bezpiecznego pobierania i rozpuszczania leków, 18G 1  1/2" 1,2 x 40 mm, ze specjalnym ostrzem ściętym pod kątem 45°, zapobiegającym defragmentacji korka chroniącym personel przed ryzykiem zakłucia. Kolor nasadki odpowiadający rozmiarowi igły dla łatwej identyfikacji igły bez filtra.</t>
  </si>
  <si>
    <t>* Zamawiający przyjął do przeliczenia opakowania po 100 szt.</t>
  </si>
  <si>
    <t>op.*</t>
  </si>
  <si>
    <t xml:space="preserve">Zamknięty system do nieinwazyjnego pomiaru ciśnienia śródbrzusznego metodą manometryczną ( fabrycznie połączony zestaw do godzinowej zbiórki moczu z linią pomiarową, sterylny, w jednym opakowaniu co zapewnia utrzymanie systemu zamkniętego), dren manometryczny wyposażony w filtr biologiczny o pojemności od min. 20 ml do max. 25 ml, umieszczony pomiędzy cewnikiem foley, a zestawem do godzinowej zbiórki moczu, zapewniający właściwe odpowietrzenie. Zastawka antyzwrotna wbudowana w łącznik do cewnika foley zapobiega cofaniu się moczu z zestawu do godzinowej zbiórki moczu do linii pomiarowej. Zintegrowany zacisk drenu pozwalający na wyrównanie ciśnień i precyzyjny odczyt wartości ciśnienia śródbrzusznego, bezigłowy port do pobierania próbek, linia pomiarowa wyskalowana w mm Hg, czas użycia do 7 dni.
</t>
  </si>
  <si>
    <t xml:space="preserve">Strzykawka j.u. do pomp infuzyjnych  20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</si>
  <si>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 xml:space="preserve">Strzykawka j.u. do pomp infuzyjnych  10 ml trzyczęściowa, Luer-Lock, tłoczek gumowy, przezroczysty cylinder z polipropylenu, minimalna objetość zalegająca, idealna szczelność i bezskokowy przesuw tłoka w cylindrze, wyraźna, czytelna i trwała skala co 0,5 ml ułatwiająca dawkowanie, kompatybilna z pompami marki Medima, Ascor, które zamawiający posiada, </t>
  </si>
  <si>
    <t xml:space="preserve">Strzykawka j.u. do pomp infuzyjnych 50/60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</si>
  <si>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Podwójny bezigłowy port do zabezpieczania dostępów naczyniowych z drenem, z silikonową membraną kompatybilny ze sprzętem medycznym typu Luer - Lock, z zaciskaczem na drenie, przezroczysty,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</si>
  <si>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stosowany do leków światłoczułych, objętość wypełnienia 0,42ml, zawór wykonany z copolyestru, odporny na lipidy i cytostatyki, długość 10 cm, przepływ 143-145ml/min, wymagana ilośc aktywacji 0d 450 do 500, sterylizowany tlenkiem etylenu,</t>
  </si>
  <si>
    <t>Igła iniekcyjna j.u.  0,7x40 a 100szt opis j.w</t>
  </si>
  <si>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134°C, wyposażony lub nie w zintegrowany z workiem samorozsprężalnym pasek na dłoń zapobiegający przed ześlizgiwaniem się z dłoni i wyrównujący siłę uciśnięć, objetość worka resuscytatora 1400 do 2000 ml</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</si>
  <si>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</si>
  <si>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Łaczniki do drenów typ Y,T i proste. Wykonane z przezroczystego tworzywa, jednorazowe, sterylne, pakowane pojedyńczo, rozmiary kodowane cyframi, oznaczenie na łączniku. Ilości w poszczególnych rozmiarach wg zapotrzebowania Zamawiającego.</t>
  </si>
  <si>
    <t>Cewnik Foley silikonowe wraz z prowadnicą: dwudrożne, wykonane z czystego elastomeru silikonowego, pakowane sterylnie. Rozm. CH14 - CH20. Ilość w poszczególnych rozmiarach wg zapotrzebowań Zamawiającego</t>
  </si>
  <si>
    <t>Opis wymagań  minimalnych i ilość przewidywanego zużycia w okresie 12 miesięcy</t>
  </si>
  <si>
    <t>Dren tlenowy do Ambu długość drenu 200-213 cm</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</si>
  <si>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</si>
  <si>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Kaniula dożylna bezpieczna, rozmiar 1,1mm-20G, długość 25-32mm, przepływ 61 ml/min. ±10%, opis j.w.</t>
  </si>
  <si>
    <t>Kaniula dożylna bezpieczna, rozmiar 1,3mm-18G, długość 45mm, przepływ 96 ml/min. ±10%, opis j.w.</t>
  </si>
  <si>
    <t>Strzykawka 3-częściowa, enteralna, jednorazowego użytku do celów żywienia dojelitowego, pojemność 60 ml, z systemem złączy ENFit - niekompatybilnych z innymi systemami ( luer, enlock), kolor tłoka fioletowy, starylna, pakowana pojedyńczo, końcówka niecentryczna.</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</si>
  <si>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</si>
  <si>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Cewnik do odsysania górnych dróg oddechowych, wykonany z PCW   jednorazowego użytku, gładki , jałowy, sterylizowane tlenkiem etylenu, kolor konektora zgodny kodem średnicy cewnika. W zakresie rozmiarów: CH 06, CH 08, CH 10, CH 12, CH 14, CH 16, CH 18. Ilości w poszczególnych rozmiarach w zależności od zapotrzebowania Zamawiającego. Długość w zakresie 40-50cm.</t>
  </si>
  <si>
    <t>rolek</t>
  </si>
  <si>
    <t xml:space="preserve"> Rękawice diagnostyczne syntetyczne, nitrylowe bezpudrowe, dostępne w rozmiarach XS – XL, powierzchnia zewnętrzna: tekstura biszkoptowa z dodatkową tekstura na końcach palców, pokrycie powierzchni zewnętrznej: polimer (potwierdzone oświadczeniem wytwórcy), powierzchnia wewnętrzna polimeryzowana, chlorowana oraz pokryta kolagenem i alantoiną (potwierdzone oświadczeniem wytwórcy), długość rękawicy   minimum 240 mm, grubość  na palcu 0.11 mm, siła zrywu   minimum przed starzeniem 7N oraz rękawice posiadające AQL 1.0. Rękawice zgodne z EN 455(1-4), EN 420, EN 388, posiadające Certyfikat Badania Typu WE w kategorii III Środków Ochrony Indywidualnej, rękawice przebadane na przenikanie mikroorganizmów zgodnie z ASTM F1671 (potwierdzone raportem badania wykonanym w niezależnym laboratorium), rękawice przebadane na przenikanie cytostatyków zgodnie z ASTM 6978 (badanie z niezależnego laboratorium), rękawice  przebadane na przenikanie substancji chemicznych zgodnie z EN 374-3 (potwierdzone certyfikatem wydanym przez jednostkę notyfikowaną), rękawice odpowiednie do kontaktu z żywnością (potwierdzone deklaracją wytwórcy). Rękawice oznakowane fabrycznie zgodnie z MDD/PPE - rękawice diagnostycznie i ochronne, oznakowany  fabrycznie poziom AQL,  oznakowane datą produkcji, ważności i numerem serii, opakowanie  a’100 sztuk z podziałem kolorystycznym opakowania ze względu na poszczególne rozmiary. Zamawiający dopuszcza opakowania z większą ilością rękawic. Parametry długości, grubości, siły zrywu i AQL- potwierdzone badaniami wytwórcy.
</t>
  </si>
  <si>
    <t>1 szt. rozm. CH12, 1 szt. CH20</t>
  </si>
  <si>
    <t>Dren Redon, sterylne, jednorazowego użytku, rozmiar nr CH10, CH 12, CH14, CH16, CH18, CH20,  wykonany z poliuretanu, termoplastyczny, wolny od PCV oraz ftalanów (DEHP) i lateksu o optymalnym współczynniku twardości, zapewniającym drożność drenu przy jednoczesnym zachowaniu wysokiego stopnia atraumatyczności, naprzemienna perforacja o długości 15 cm zapobiegająca aspiracji i wrastaniu tkanek, specjalnie wyprofilowane atraumatyczne otwory drenujące, atraumatyczne, miękkie zakończenie drenu, pasek kontrastujący w RTG na całej długości drenu
trzystopniowy (co 1 cm) czytnik głębokości w odległości 5 cm od zakończenia perforacji, umożliwiający dokładną identyfikację położenia drenu, długość w zakresie od min. 70 cm do max. 80 cm. pakowany podwójnie (zewnętrzne-papier folia, wewnętrne - folia). Ilości w poszczególnych rozmiarach w zależności od zapotrzebowań Zamawiającego</t>
  </si>
  <si>
    <t>Igła iniekcyjna j.u.  0,5x25 a 100szt  niepirogenne, sterylne, data ważności i produkcji na opakowaniu, nietoksyczne, posiadające kod kolorów na opakowaniu jednostkowym i zbiorczym odpowiadający rozmiarowi igły, zaznaczony rodzaj ścięcia igły na opakowaniu jednostkowym.</t>
  </si>
  <si>
    <t>Tępe igły do bezpiecznego pobierania i rozpuszczania leków, 18G 1  1/2" 1,2 x 40 mm, ze specjalnym ostrzem ściętym pod kątem 45°, zapobiegającym defragmentacji korka chroniącym personel przed ryzykiem zakłucia, z filtrem 5µ dla skutecznej filtracji zanieczyszczeń w tym fragmentów szkła czy plastiku. Kolor nasadki odpowiadający rozmiarowi igły dla łatwej identyfikacji igły z filtrem.</t>
  </si>
  <si>
    <t>Sprawa P/11/02/2020/MED.</t>
  </si>
  <si>
    <t>Wkład workowy z drenem, zestaw gotowy do użycia. Zawiera: dren łączący i wkład workowy w pojedyńczym opakowaniu, pojemność wkładu 2 litry, długość drenu 160 - 180 cm, pakowany pojedyńczo, jednorazowego użytku. Łącznik umożliwiający kontrolę ssania</t>
  </si>
  <si>
    <t>Kaniula dożylna bezpieczna do długotrwałych wlewów dożylnych wykonana z PTFE z filtrem hydrofobowym, posiadające 3-4 paski radiocieniujące, kodowany kolorystycznie samodomykający się korek portu bocznego. Złożona pozycja skrzydełek ułatwiająca trzymanie kaniuli. Specjalny kształt igły aktywujący w czasie wyjmowania igły z kaniuli, plastikowe zabezpieczenie  z metalowym mechanizmem zabezpieczającym, zaciskające się wokół koniuszka igły - chroni przed przypadkowym zakłuciem. Sterylna, niepirogenna, wolna od DEHP. Koreczek z trzpieniem poniżej krawędzi z wyraźnie uwypukloną, prążkowaną kryzą dającą pewny uchwyt w rękawiczkach w trakcie działań ratowniczych. Wyraźna data produkcji i ważności na opakowaniu jednostkowym. Opakowanie typu Tyvec z łatwym otwieraniem. Rozmiar 22G 0,9x25mm, przepływ 33 ml/min. ±10%.</t>
  </si>
  <si>
    <t>Cewnik urologiczny typ Nelaton, wykonany z PCV, odporny na załamania  i skręcanie się, lekko zaokrąglona zamknięta końcówka. Dwa boczne końcowe otwory o łagodnych krawędziach rozmieszczone naprzemiennie, przezroczysty dren umożliwiający kontrolę wzrokową. Długość w zakresie od min. 400 mm do max. 500 mm. Sterylizowany tlenkiem etylenu. W rozmiarach: 6, 8, 10, 12, 14, 16, 18, 20, 22, 24 oznaczone odpowiednio kolorystycznie. Ilości w poszczególnych rozmiarach wg. zapotrzebowania Zamawiającego</t>
  </si>
  <si>
    <t>Igła iniekcyjna j.u.  0,6x30 a'100 szt. Osłonka i nasadka igły wykonane z polipropylenu, nasadki igieł barwione zgognie z kodem ISO ułatwiającym szybkie rozpoznawanie rozmiaru igły, nietoksyczne i niepirogenne.</t>
  </si>
  <si>
    <t>Papier d EKG Ascard w rolkach, rozm. 210mm x 25m</t>
  </si>
  <si>
    <t>Papier do EKG ASCARD A 4, rolki w rozm. 112 x 25</t>
  </si>
  <si>
    <t>Pieluchomajtki M   op=30szt. Opis: dwa anatomiczne ukształtowane wkłady chłonne z pulpy celulozowej z superabsorbentem, osłonki boczne na całej długości pieluchy,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2000-2400 ml.</t>
  </si>
  <si>
    <t>Pieluchomajtki L   op=30szt, opis jak wyżej, obwód w pasie 100-150 cm, chłonność 2000-2700 ml.</t>
  </si>
  <si>
    <t>Pieluchomajtki XL   op=30szt, opis jak wyżej, obwód w pasie 130-170 cm, chłonność 2300-2800 ml.</t>
  </si>
  <si>
    <t>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 Nawilżacz z komorą i z automatycznym pobieraniem wody kompatybilne z układem oddechowym</t>
  </si>
  <si>
    <t>Igła iniekcyjna j.u.   0,6x25 a 100szt opis j.w</t>
  </si>
  <si>
    <t>Nakłuwacze nożykowe rozm. 2,4mm, pakowane po 100 lub 200 szt.</t>
  </si>
  <si>
    <t>Zestaw do wysokociśnieniowego drenażu ran pooperacyjnych w składzie: butelka o pojemności 600 ml z fabrycznie wytworzonym podciśnieniem o wartości początkowej 900 mbar - lekka, przeźroczysta, nietłukąca, z wyraźnym wskaźnikiem zassania podciśnienia, z uniwersalnym systemem podwieszania do ramy łóżka. Dokładny pomiar odsysanej wydzieliny - skala boczna co 10 ml, od 50 do 600 ml, skala numeryczna boczna co 50 ml do 600 ml, skala ukośna numeryczna  10, 20, 30, 40 ml. Dren Łączący o długości125 cm, zakończony uniwersalną silikonową końcówką do drenów Redona o rozmiarach CH6 - CH18, z możliwością docinania oraz łącznikiem large-lock do butelki. Łącznik large-lock umożliwiający odkręcenie drenu łączącego i wymianę butelki na nową. Dwie klemy zaciskowe typu przesuwnego do prózni przy butelce i do wydzieliny na drenie. Zestaw powinien byc sterylny, pakowany podwójnie: opakowanie zewnętrzne papier-folia, wewnętrzne folia.</t>
  </si>
  <si>
    <t xml:space="preserve">1 szt. </t>
  </si>
  <si>
    <t>Wymienna butelka o pojemności 600 ml do zestawu do wysokociśnieniowego drenażu ran pooperacyjnych z fabrycznie wytworzonym podciśnieniem o wartości początkowej 900 mbar - lekka, przeźroczysta, nietłukąca, z wyraźnym wskaźnikiem zassania podciśnienia, z uniwersalnym systemem podwieszania do ramy łóżka. Tłoczona podwójna skala zarówno boczna jak i ukośna. Dokładny pomiar odsysanej wydzieliny - skala boczna co 10 ml, od 50 do 600 ml, skala numeryczna boczna co 50 ml do 600 ml, skala ukośna numeryczna  10, 20, 30, 40 ml. Sterylna, opakowanie papier-folia, kompatybilna z poz. nr 3</t>
  </si>
  <si>
    <t>Dren płucząco ssący. Wykonany ze 100% transparentnego silikonu klasy medycznej. Pasek kontrastujący w promieniach RTG na całej długości drenu. Dren dwuświatłowy umożliwiający jednoczesne płukanie oraz odsysanie płynów. Światło kanału płuczącego zabezpieczone filtrem z łącznikiem luer-lock. Szerokość drenu 17 lub 13 mm. W proksymalnej części drenu 6 lub 9 duzych, owalnych, atraumatycznych otworów drenujących umożliwiających ewakuację gęstej wydzieliny oraz odsysanie fragmentów tkanek. Długość drenu 350mm oraz 500mm, w wersji z 1 oraz 2 kanałami płuczącymi zabezpieczonymi filtrami.</t>
  </si>
  <si>
    <t>Dren płaski. Część drenująca w formir taśmy. Wykonany z 100% silikonu klasy medycznej. Zbudowany z płaskiej części drenującej - perforowanej za pomocą licznych drobnych otworów drenujących (nie zmieniający swojego ułożenia w ranie) oraz zbiorczej. Część drenująca wewnętrznie ożebrowana - odługości 20 cm. Materiał części drenującej w całości kontrastujący w RTG. Długość części zbiorczej - 60 cm. Szerokość części płaskiej: 2 x 4,5 mm, 3 x 7 mm, 4 x 10 mm, 5 x 13 mm. Pakowany podwójnie: zewnętrzne papier-folia, wewnętrzne folia.</t>
  </si>
  <si>
    <t>Dren brzuszny, otrzewnowy. Wykonany ze 100% transparentnego silikonu klasy medycznej.Naprzemienna perforacja - 6 specjalnie wyprofilowanych atraumatycznych otworów drenujących. Przeznaczony do długotrwałego drenażu głównie z okolicy delikatnych narządów. Długość 50 cm. Termo wrażliwy. Pasek kontrastujący w RTG na całej długości drenu. Pakowany podwójnie - zewnętrzne papier-folia, wewnętrzne folia. Rozmiary: CH 15, 18, 20, 21, 24, 26, 27.</t>
  </si>
  <si>
    <t>Dren brzuszny, otrzewnowy. Wykonany ze 100% transparentnego silikonu klasy medycznej.Naprzemienna perforacja - 6 specjalnie wyprofilowanych atraumatycznych otworów drenujących. Przeznaczony do długotrwałego drenażu głównie z okolicy delikatnych narządów. Długość 50 cm. Termo wrażliwy. Pasek kontrastujący w RTG na całej długości drenu. Pakowany podwójnie - zewnętrzne papier-folia, wewnętrzne folia. Rozmiary: CH 30, 33, 36, 39..</t>
  </si>
  <si>
    <t>Butelki na pokarm matki z zakrętką, pojemność od 80 do 100 ml, z podziałko co 10 ml, wykonana z tworzywa do przechowywania żywności, jednorazowe, biologicznie czyste</t>
  </si>
  <si>
    <r>
      <t>Termometry medyczne bezdotykowe, technologia podczerwieni, pomiar na tętnicy skroniowej lub na czoło z odległości 2-6 cm, czas pomiaru 1 sekunda, zakres pomiaru temperatury ciała 32</t>
    </r>
    <r>
      <rPr>
        <sz val="9"/>
        <rFont val="Calibri"/>
        <family val="2"/>
        <charset val="238"/>
      </rPr>
      <t>°C - 42,9°C, zakres pomiaru temperatury powierzchni lub art. spożywczego 0°C - 93,3°C, zakres pomiaru temperatury otoczenia 0°C - 50°C przy wilgotności ≤85%, zasilanie na baterie AA, dokładność pomiaru ±0,2°C, automatyczne wyłączenie po 5 sekundach, instrukcja obsługi w języku polskim, możliwość pomiaru temperatury pokojowej i powierzchni. Próg alarmowy przy temperaturze 38°C  przy pomiarze temperatury ciała. Gwarancja na min. okres trwania umowy. Trwałość termometru 40 000 pomiarów.</t>
    </r>
  </si>
  <si>
    <t>Majtki higieniczne dla pacjentów dorosłych, jednorazowe, z fizeliny o gramaturze w zakresie od min. 50 g/m² do max. 75 g/m², rozm. 2XL oraz 3XL w kolorze granatowym, białym lub innym dopuszczonym przez Zamawiającego</t>
  </si>
  <si>
    <t>Zestaw z pojedyńczą linią do pomiaru ciśnienia krwi metodą krwawą. Dokładność pomiaru dla całości lini od 1,5% do 5 % potwierdzone certyfikatem i oznaczone na opakowaniu. Kompatybilne do monitora DASH 3000</t>
  </si>
  <si>
    <t>Zestaw z podwójnymi liniami do pomiaru ciśnienia krwi metodą krwawą. Dokładność pomiaru dla całości lini od 1,5% do 5 % potwierdzone certyfikatem i oznaczone na opakowaniu. Kompatybilne do monitora DASH 3000.</t>
  </si>
  <si>
    <t>Pojemnik wielorazowego użytku 1000-1200ml na wkłady workowe (nie jałowy), wykonany z przezroczystego tworzywa ze skalą pomiarową co 100 ml, wyposażony w zintegrowany zaczep do mocowania oraz króciec obrotowy, schodkowy, kątowy do przyłączenia próżni, możliwość sterylizacji w temp. 121 st.C, kompatybilny z poz. 1</t>
  </si>
  <si>
    <t>Wkład workowy j.u 1000-1200ml. na wydzielinę z trwale dołączoną spłaszczoną pokrywą, uszczelniający automatycznie po włączeniu ssaka z zastawką zapopiegającą wypływowi wydzieliny do źródła próżni z portem do pobierania próbek lub bez. Całkowicie lub częściowo sprasowany.</t>
  </si>
  <si>
    <t>Wkład workowy j.u 2000-2200ml. na wydzielinę z trwale dołączoną spłaszczoną pokrywą, uszczelniający automatycznie po włączeniu ssaka z zastawką zapopiegającą wypływowi wydzieliny do źródła próżni z portem do pobierania próbek lub bez. Całkowicie lub częściowo sprasowany.</t>
  </si>
  <si>
    <t>Pojemnik wielorazowego użytku 2000-2200ml na wkłady workowe (nie jałowy), wykonany z przezroczystego tworzywa ze skalą pomiarową, wyposażony w zintegrowany zaczep do mocowania oraz króciec obrotowy, schodkowy, kątowy do przyłączenia próżni, możliwość sterylizacji w temp. 121 st.C, kompatybilny z poz. 2</t>
  </si>
  <si>
    <t>Dreny do drenażu klatki piersiowej z trokarem w rozmiarze F16x390mm, F24x390mm, F28x390mm, F30x390mm, F32x390mm. Wykonane z bardzo miękkiego elastycznego PCV zapobiegającego zaginaniu się cewnika, stalowy trokar ułatwiający wprowadzenie cewnika, atraumatyczny otwór końcowy oraz 2 otwory boczne naprzemianległe, skalowany co 2 cm, linia RTG na całej długości cewnika, zintegrowany i uniwersalny łącznik do podłączenia z zestawem do drenażu. Sterylne, pakowane podwójnie. Ilość w poszczególnych rozmiarach wg. zapotrzebowania Zamawiającego.</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</si>
  <si>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 Rozmiar wg bieżącego zapotrzebowania Zamawiającego.</t>
  </si>
  <si>
    <t>Dren wielokanalikowy, wykonany w 100% z białego, w całości kontrastującego w RTG silikonu. Połączone niezależne kapilary drenujące. Możliwość rozdzielenia kanalików w celu zwiększenia obszaru drenażu. Rozmiary: 20mm - 7 kanalików, 25mm - 9 kanalików, 35mm - 12 kanalików, 45mm - 16 kanalików. Długość drenu od 35 do 40 cm. Przeznaczony do długotrwałego drenażu grawitacyjnego. Sterylny, pakowany podwójnie - zewnętrzne papier-folia, wewnętrzne folia perforowana.</t>
  </si>
  <si>
    <t>Pakiet 1 - Prowadnice do rurek intubacyjnych</t>
  </si>
  <si>
    <t>Pakiet 2 - Wkłady workowe</t>
  </si>
  <si>
    <t>Pakiet 3 - Zestaw Yankauer i dren do ssaka</t>
  </si>
  <si>
    <t>Pakiet 4- Torakochirurgia</t>
  </si>
  <si>
    <t>Pakiet 5 - Zestaw kompaktowy do drenazu klatki piersiowej</t>
  </si>
  <si>
    <t>Pakiet 6 - Igły do znieczuleń</t>
  </si>
  <si>
    <t>Pakiet 7- Nakłuwacze</t>
  </si>
  <si>
    <t>Pakiet 8 - Pojemniki na próbki śluzu</t>
  </si>
  <si>
    <t>Pakiet 9 - Igła do znieczuleń splotów</t>
  </si>
  <si>
    <t>Pakiet 10- Zgłębnik do żywienia dojelitowego</t>
  </si>
  <si>
    <t>Pakiet 11- Worek Kangaroo</t>
  </si>
  <si>
    <t>Pakiet 12 - Strzykawki jednorazowe i inny sprzęt jednorazowego użytku</t>
  </si>
  <si>
    <t>Elektrody do EKG, jednorazowe , żelowe, prostokątne 42 x 56mm, z otworem na przewody holterowskie. Op=50 szt.</t>
  </si>
  <si>
    <r>
      <t>Zestaw do podłączenia hemodializy w składzie: rękawice chirurgiczne rozm. S lub M (ilość w poszczególnych rozmiarach wg zapotrzebowania Zamawiającego) - 1 para, serweta z włókniny 38 x 45 cm (tolerancja rozmiaru +/-10%), włóknina o gramaturze w zakresie od 35 do 40 g/m</t>
    </r>
    <r>
      <rPr>
        <sz val="9"/>
        <rFont val="Calibri"/>
        <family val="2"/>
        <charset val="238"/>
      </rPr>
      <t>²</t>
    </r>
    <r>
      <rPr>
        <sz val="9"/>
        <rFont val="Arial"/>
        <family val="2"/>
      </rPr>
      <t>- 1 szt. przylepiec włókninowy z nacięciem umożliwiającym odklejanie 2,5 cm x 15 cm - 2 szt. kompresy gazowe 17 nitkowe, 8 warstw w rozmiarze 7,5 cm x 7,5 cm (dopuszcza się także rozmiary: 7 x 7 cm, 8 x 8 cm) - 4 szt. opatrunek samoprzylepny transparentny PU z ramką rozm. 6 x 7 cm lub 7 x 7 cm lub 6 x 6 cm - 2 szt.         Zestaw do odłączenia hemodializy w składzie:  rękawice chirurgiczne rozm. S lub M (ilość w poszczególnych rozmiarach wg zapotrzebowania Zamawiającego) - 1 para, pojedyńcza rekawiczka diagnostyczna dla pacjęta w rozm. L - 1 szt. kompresy gazowe 17 nitkowe, 8 warstw w rozmiarze 7,5 cm x 7,5 cm (dopuszcza się także rozmiary: 7 x 7 cm, 8 x 8 cm) - 4 szt. opatrunek z włókniny z wkładem chłonnym 5 x 7 cm lub 6 x 7 cm lub 7 x 7 cm - 2 szt.</t>
    </r>
  </si>
  <si>
    <r>
      <t>Bezigłowy przyrząd do przygotowywania i pobierania roztworów z fiolek i butelek przeznaczony do leków cytostatycznych, umożliwiający wielokrotne, aseptyczne pobieranie z pojemnika zbiorczego z kolcem standardowym. Posiada filtr hydrofobowy bakteryjny 0,2  µm i filtr cząsteczkowy  5µm oraz samouszczelniający się  i samo domykający zawór bezigłowy zapobiegający wyciekowi leku po odłączeniu strzykawki. Czas stosowania od min. 3 dni do 7 dni lub  140 aktywacji w zależności co nastąpi pierwsze, przy zachowaniu zasad prawidłowej dezynfekcji. Powierzchnia filtra cząsteczkowego 1cm</t>
    </r>
    <r>
      <rPr>
        <sz val="9"/>
        <rFont val="Calibri"/>
        <family val="2"/>
        <charset val="238"/>
      </rPr>
      <t>²</t>
    </r>
    <r>
      <rPr>
        <sz val="9"/>
        <rFont val="Arial"/>
        <family val="2"/>
      </rPr>
      <t>. Wolny od lateksu i PCV. Objętość wypełnienia całkowita  0,29ml.</t>
    </r>
  </si>
  <si>
    <t>Bezigłowy przyrząd do przygotowywania i pobierania roztworów z fiolek i butelek przeznaczony do leków cytostatycznych, umożliwiający wielokrotne aseptyczne pobieranie z pojemnika zbiorczego ze specjalnie zaprojektowanym kolcem micro- - wzdłużnie ścięty do połowy swej długości, posiada również rynienkę, dzięki której możliwe jest wybranie  bardzo dużej objętości leku. Posiada  filtr hydrofobowy bakteryjny 0,2 µm i filtr  cząsteczkowy  5µm oraz  samouszczelniający się i samodomykający  zawór bezigłowy  zapobiegający  wyciekowi leku po odłączeniu strzykawki.  Czas  stosowania od min. 3 dni do 7 dni lub 140 aktywacji w zależności co nastąpi  pierwsze  przy zachowaniu zasad prawidłowej dezynfekcji.  Powierzchnia filtra cząsteczkowego 1cm2. Wolny od  lateksu i PCV.  Objętość wypełnienia całkowita 0,28ml.</t>
  </si>
  <si>
    <t>Igła iniekcyjna j.u.  0,7x25 lub 0,7 x 30mm a' 100szt opis j.w</t>
  </si>
  <si>
    <t>Zintegrowany bezpieczny dożylny system zamknięty z  fabrycznie zintegrowanym drenem zakończonym podwójnym rozgałęzieniem (jedno zakończone przeźroczystym neutralnym zaworem dostępu naczyniowego z przeźroczystą silikonową  membraną zakończoną równo z konektorem, drugie zakończone koncówką luer-lock z korkiem z filterm hydrofobowym i nasadką luer) osłonka igły chroniąca przed zakłuciem, cewnik wykonany z PUR, min. 3 pasków radiocieniujących, okienko kontrolne na ostrzu igły umożliwiające pojawienie się krwi pomiędzy igłą a cewnikiem - potwierdzający wejście do naczynia podczas kaniulacji, sylikonowe zdejmowalne skrzydełka,rozmiary: 24G, 22G, 20G, 18G - wg potrzeb Zamawiającego, opakowanie sztywne zapobiegające utracie jałowości. System bezftalanowy.</t>
  </si>
  <si>
    <t>po 1  szt. w każdym rozmiarze</t>
  </si>
  <si>
    <t>Przyrząd do pobierania leków i płynów z butelek i worków z bezigłowym zaworem., objętość wypełnienia 0,59ml, długość min.7,5 cm, przepływ min. 315 ml.</t>
  </si>
  <si>
    <t>Strzykawka j.u. Cewnikowa 100ml podwójnie skalowana z dodatkowym łącznikiem luer</t>
  </si>
  <si>
    <t>Strzykawka 3-częściowa luer, jednorazowego użytku, pojemność 10 ml skala rozszerzana do 12ml, skalowanie co 0,5 kolor tłoka mleczny, cylinder przezroczysty sterylna, pakowana pojedyńczo, opakowanie 100 sztuk</t>
  </si>
  <si>
    <t>Strzykawka 3 -częściowa luer , jednorazowego użytku, pojemność 20 ml skala rozszerzona do 22 ml, skalowanie co 1 lm, kolor tłoka mleczny, cylinder przezroczysty, sterylna, pakowana pojedynczo, opakowanie 50 sztuk</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</si>
  <si>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</si>
  <si>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62mm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</si>
  <si>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</si>
  <si>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Nasadka dezynfekująca do bezigłowych zaworów dożylnych zapewniający pasywne odkażenie do 7 dni op. 250 szt.</t>
  </si>
  <si>
    <t>Przyrząd do pobierania leków i płynów z butelek worków i fiolek z bezigłowym zaworem, o przezroczystej obudowie, dwutorowy, z zamykanym o9dpowietrznikiem i wbudowanym filtrem. Długość min. 5,5 cm. Ilość aktywacji 600, nie zawierający ftalanów PCV i lateksu, odporny na lipidy i cytostatyki.</t>
  </si>
  <si>
    <t>Kolec transferowy ze zintegrowanymi skrzydełkami igły zabezpieczone nakładkami długość 6 cm</t>
  </si>
  <si>
    <t xml:space="preserve">Aparat do szybkiego przygotowania kroplówki i bezpiecznej infuzji wyposażony w przeźroczysty mocny kolec (zgodny z normą ISO) ze zintegrowanym filtrem przeciwbakteryjnym, samozamykającym się, elastyczną dolną część komory kroplowej w celu łatwego ustawienia płynu; 15 um filtr zabezpieczający przed większymi cząsteczkami; precyzyjny zacisk rolkowy z miejscem na kolec komory kroplowej po użyciu oraz miejsce do podwieszania drenu; filtr hydrofobowy na końcu drenu, zabezpieczający przed wyciekaniem płynu z drenu podczas jego wypełniania; filtr hydrofilny w komorze kroplowej, zabezpieczający przed dostaniem się powietrza do drenu po opróżnieniu butelki. </t>
  </si>
  <si>
    <t>Strzykawka j.u. 10 ml dwuczęściowa, skala co 0,5 ml rozszerzana do min. 11ml, przezroczysty cylinder, tłok mleczny,  nazwa producenta na pojedynczej strzykawce, a'100szt</t>
  </si>
  <si>
    <t>Pakiet 13 - Strzykawki dwuczęściowe</t>
  </si>
  <si>
    <t>Pakiet 14 - Przyrządy do przetoczeń</t>
  </si>
  <si>
    <t>Pakiet 15- Cewniki do podawania tlenu</t>
  </si>
  <si>
    <t>Pakiet 16- Pojemniki histopatologiczne</t>
  </si>
  <si>
    <t>Pakiet 17 - Butelki na pokarm matki</t>
  </si>
  <si>
    <t>Pakiet 18 - Cewniki urologiczne, cewniki do odsysania, zgłębmiki żołądkowe</t>
  </si>
  <si>
    <t>Pakiet 19 - Woreczki na próbki moczu, Wzierniki ginekologiczne</t>
  </si>
  <si>
    <t>Pakiet 20 - Drobny sprzęt medyczny</t>
  </si>
  <si>
    <t>Pakiet 21 - Drobny sprzęt medyczny</t>
  </si>
  <si>
    <t>Pakiet 22- Elektrody, żele, rejestratory</t>
  </si>
  <si>
    <t>Pakiet 23 - Worki na zwłoki</t>
  </si>
  <si>
    <t>Pakiet 24 - Pieluchomajtki</t>
  </si>
  <si>
    <t>Pakiet 25 - Zestaw do cewnikowania</t>
  </si>
  <si>
    <t>Pakiet 26- Maski medyczne</t>
  </si>
  <si>
    <t>Pakiet 27- Maski medyczne</t>
  </si>
  <si>
    <t>Pakiet 28- Cewnik Couvelair</t>
  </si>
  <si>
    <t>Pakiet 29- Cystofix</t>
  </si>
  <si>
    <t>Pakiet 30- Termometry medyczne</t>
  </si>
  <si>
    <t>Pakiet 31- Osprzęt do urzadzenia Renasys Plus EZ</t>
  </si>
  <si>
    <t>Pakiet 32 - Rękawice dla osób uczulonych</t>
  </si>
  <si>
    <t>Pakiet 33 - Klapki i spódniczki ginekologiczne jednorazowe</t>
  </si>
  <si>
    <t>Pakiet 34 - Akcesoria neonatologiczne</t>
  </si>
  <si>
    <t>Pakiet 35 - Aparat AMBU</t>
  </si>
  <si>
    <t>Pakiet 36 - Worki stomijne</t>
  </si>
  <si>
    <t>Pakiet 37 - Fartuch chirurgiczny</t>
  </si>
  <si>
    <t>Pakiet 38 - Odsysanie ran</t>
  </si>
  <si>
    <t>Pakiet 39 - Linia Art. Line</t>
  </si>
  <si>
    <t>Pakiet 40 - Podkłady</t>
  </si>
  <si>
    <t>Pakiet 41 - System do pomiaru ciśnienia śródbrzusznego</t>
  </si>
  <si>
    <t>Pakiet 42 - Majtki dla pacjenta</t>
  </si>
  <si>
    <t>Pakiet 43 - Protezy naczyniowe</t>
  </si>
  <si>
    <t>Pakiet 44 - Zestawy do podłączenia i odłączenia hemodializy</t>
  </si>
  <si>
    <t>Pakiet 45 - Przyrządy do przygotowywania i pobierania roztworu z przeznaczeniem do leków cytostatycznych</t>
  </si>
  <si>
    <t>Pakiet 46 - Kaniule bezpieczne</t>
  </si>
  <si>
    <t>Pakiet 47 - Maski</t>
  </si>
  <si>
    <t>Półmaska filtrujaca z zaworem wydechowym do ochrony układu oddechowego przed pyłami, aerozolami cząstek stałych i aerolzolami ciekłymi. Część przednia półmaski zapewniająca utrzymanie jej właściwegoi kształtu w trakcie noszenia, bez efektu zapadania się podczas wdechu. Dwupunktowe mocowanie taśmy lub gumki nagłowia, umożliwiające przesuwanie taśmy lub gumki, pozwalające na wygodne jej dopasowanie do kształtu głowy. Miękki materiał umożliwiający dobre przyleganie do twarzy. Zawór wydechowy zmniejszajacy kumulowanie się ciepła i ułatwiający oddychanie. Półmaska klasy FFP3. Produkt medyczny. Środek ochrony indywidualnej.</t>
  </si>
  <si>
    <t>Pakiet 48 - Zestaw do oddychania</t>
  </si>
  <si>
    <t xml:space="preserve">Zestaw do oddychania ogrzewanym powietrzem dla dorosłych i dzieci o wadze powyżej 22 kg, z samonapełniającą się komorą MR290.
Układ oddechowy jednorazowego użytku do  terapii tlenowej wysokim przepływem gazów o długości od min. 60 do max. 175 cm, posiadający spiralną grzałkę w drenie oraz zintegrowany ruchomy klips do mocowania układu.
Przepływ gazów w zakresie 10 – 60 L/min. 
Zakończenie układu o kształcie zapewniającym prawidłowe podłączenie do kaniul nosowych serii OPT 842, 844, 846 i interfejsu do tracheostomii OPT  kompatybilny do nawilżacza opisanego w poz. nr 1. 
Zestaw zawierający adapter z komorą z automatycznym pobieraniem wody i posiadającą dwa pływaki zabezpieczające przed przedostaniem się wody do układu oddechowego. Układ wraz z adapterem i komorą tworzy komplet tzn. znajduje się w jednym opakowaniu.
</t>
  </si>
  <si>
    <t xml:space="preserve">Kaniula donosowa dla dorosłych (S, M, L ) i dzieci powyżej 22 kg (S, M)
Przeznaczone do współpracy z układem oddechowym opisanym w poz. nr 2
</t>
  </si>
  <si>
    <t>Interfejs do tracheostomii przeznaczony do współpracy z układem oddechowym opisanym w poz. nr 2</t>
  </si>
  <si>
    <t>na żądanie</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</si>
  <si>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</si>
  <si>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Pakiet 49 - Osłona na tarczycę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</si>
</sst>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2"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sz val="8"/>
      <name val="Arial"/>
      <family val="2"/>
      <charset val="238"/>
    </font>
    <font>
      <sz val="9"/>
      <name val="Calibri"/>
      <family val="2"/>
      <charset val="238"/>
    </font>
    <font>
      <b/>
      <sz val="8"/>
      <color rgb="FFFF0000"/>
      <name val="Arial"/>
      <family val="2"/>
      <charset val="238"/>
    </font>
    <font>
      <b/>
      <sz val="12"/>
      <name val="Arial"/>
      <family val="2"/>
    </font>
    <font>
      <sz val="10"/>
      <color rgb="FFFF0000"/>
      <name val="Arial"/>
      <family val="2"/>
      <charset val="238"/>
    </font>
    <font>
      <sz val="8"/>
      <color rgb="FFFF0000"/>
      <name val="Arial"/>
      <family val="2"/>
      <charset val="238"/>
    </font>
    <font>
      <sz val="9"/>
      <color rgb="FF000000"/>
      <name val="Arial"/>
      <family val="2"/>
      <charset val="238"/>
    </font>
  </fonts>
  <fills count="6">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4" fillId="0" borderId="0"/>
    <xf numFmtId="0" fontId="16" fillId="0" borderId="0"/>
    <xf numFmtId="43" fontId="16" fillId="0" borderId="0" applyFont="0" applyFill="0" applyBorder="0" applyAlignment="0" applyProtection="0"/>
    <xf numFmtId="0" fontId="16" fillId="0" borderId="0"/>
    <xf numFmtId="0" fontId="2" fillId="0" borderId="0"/>
  </cellStyleXfs>
  <cellXfs count="599">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1" fontId="3" fillId="0" borderId="0" xfId="0" applyNumberFormat="1" applyFont="1" applyBorder="1"/>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vertical="center" wrapText="1"/>
    </xf>
    <xf numFmtId="4" fontId="18" fillId="0" borderId="0" xfId="0" applyNumberFormat="1" applyFont="1"/>
    <xf numFmtId="0" fontId="7" fillId="0" borderId="0" xfId="0" applyFont="1" applyBorder="1" applyAlignment="1">
      <alignment wrapText="1"/>
    </xf>
    <xf numFmtId="1" fontId="7" fillId="0" borderId="0" xfId="0" applyNumberFormat="1" applyFont="1" applyBorder="1"/>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0" fontId="9" fillId="0" borderId="22" xfId="0" applyFont="1" applyFill="1" applyBorder="1" applyAlignment="1">
      <alignment vertical="center"/>
    </xf>
    <xf numFmtId="0" fontId="9" fillId="0" borderId="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4" fontId="20"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1" fontId="19" fillId="0" borderId="0" xfId="0" applyNumberFormat="1" applyFont="1"/>
    <xf numFmtId="4" fontId="19" fillId="0" borderId="0" xfId="0" applyNumberFormat="1" applyFont="1"/>
    <xf numFmtId="4" fontId="21" fillId="0" borderId="0" xfId="0" applyNumberFormat="1" applyFont="1" applyFill="1" applyBorder="1" applyAlignment="1" applyProtection="1">
      <alignment horizontal="center" vertical="center" wrapText="1"/>
    </xf>
    <xf numFmtId="0" fontId="15" fillId="0" borderId="0" xfId="0"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4" fontId="22"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2"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2" fillId="0" borderId="0" xfId="0" applyNumberFormat="1" applyFont="1" applyFill="1" applyBorder="1" applyAlignment="1">
      <alignment horizontal="center" vertical="center"/>
    </xf>
    <xf numFmtId="0" fontId="15" fillId="0" borderId="0" xfId="0" applyFont="1" applyBorder="1" applyAlignment="1">
      <alignment wrapText="1"/>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1" xfId="4" applyFont="1" applyFill="1" applyBorder="1" applyAlignment="1">
      <alignment horizontal="center" vertical="center"/>
    </xf>
    <xf numFmtId="0" fontId="9" fillId="0" borderId="11" xfId="0" applyFont="1" applyFill="1" applyBorder="1" applyAlignment="1">
      <alignment horizontal="center" vertical="center"/>
    </xf>
    <xf numFmtId="4" fontId="19" fillId="0" borderId="0" xfId="1" applyNumberFormat="1" applyFont="1" applyFill="1" applyBorder="1" applyAlignment="1" applyProtection="1">
      <alignment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1" fillId="0" borderId="0" xfId="2" applyNumberFormat="1" applyFont="1" applyFill="1" applyBorder="1" applyAlignment="1" applyProtection="1">
      <alignment horizontal="center" vertical="center"/>
    </xf>
    <xf numFmtId="4" fontId="21" fillId="0" borderId="0"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5" xfId="0" applyNumberFormat="1" applyFont="1" applyFill="1" applyBorder="1" applyAlignment="1">
      <alignment horizontal="center" vertical="center"/>
    </xf>
    <xf numFmtId="4" fontId="22" fillId="0" borderId="0" xfId="0" applyNumberFormat="1" applyFont="1"/>
    <xf numFmtId="4" fontId="22" fillId="0" borderId="0" xfId="0" applyNumberFormat="1" applyFont="1" applyFill="1" applyBorder="1" applyAlignment="1">
      <alignment horizontal="center"/>
    </xf>
    <xf numFmtId="4" fontId="22"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Fill="1" applyBorder="1" applyAlignment="1">
      <alignment wrapText="1"/>
    </xf>
    <xf numFmtId="0" fontId="15" fillId="0" borderId="0" xfId="0" applyFont="1" applyFill="1" applyBorder="1" applyAlignment="1">
      <alignment vertical="top" wrapText="1"/>
    </xf>
    <xf numFmtId="0" fontId="23" fillId="0" borderId="0" xfId="0" applyFont="1" applyAlignment="1">
      <alignment wrapText="1"/>
    </xf>
    <xf numFmtId="0" fontId="9" fillId="0" borderId="5" xfId="0" applyFont="1" applyFill="1" applyBorder="1" applyAlignment="1">
      <alignment vertical="center" wrapText="1"/>
    </xf>
    <xf numFmtId="0" fontId="9" fillId="0" borderId="10" xfId="0" applyFont="1" applyFill="1" applyBorder="1" applyAlignment="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1" fillId="0" borderId="0" xfId="2" applyNumberFormat="1" applyFont="1" applyFill="1" applyBorder="1" applyAlignment="1">
      <alignment horizontal="right" vertical="center"/>
    </xf>
    <xf numFmtId="0" fontId="9" fillId="0" borderId="7"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2" xfId="0" applyNumberFormat="1" applyFont="1" applyFill="1" applyBorder="1" applyAlignment="1" applyProtection="1">
      <alignment horizontal="center" vertical="center" wrapText="1"/>
    </xf>
    <xf numFmtId="4" fontId="5" fillId="0" borderId="0" xfId="0" applyNumberFormat="1" applyFont="1" applyFill="1" applyBorder="1" applyAlignment="1" applyProtection="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5" fillId="0" borderId="0" xfId="0" applyFont="1" applyFill="1" applyBorder="1" applyAlignment="1">
      <alignment wrapText="1"/>
    </xf>
    <xf numFmtId="0" fontId="5" fillId="0" borderId="0" xfId="0" applyFont="1" applyFill="1" applyBorder="1" applyAlignment="1">
      <alignment horizontal="center"/>
    </xf>
    <xf numFmtId="4" fontId="4" fillId="0" borderId="0"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1" fontId="5" fillId="0" borderId="0" xfId="0" applyNumberFormat="1" applyFont="1" applyFill="1" applyBorder="1"/>
    <xf numFmtId="0" fontId="7" fillId="0" borderId="1" xfId="0" applyFont="1" applyFill="1" applyBorder="1" applyAlignment="1">
      <alignment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7" fillId="0" borderId="1" xfId="4" applyFont="1" applyFill="1" applyBorder="1" applyAlignment="1">
      <alignment horizontal="left" vertical="center" wrapText="1"/>
    </xf>
    <xf numFmtId="0" fontId="3" fillId="0" borderId="13" xfId="0" applyFont="1" applyBorder="1"/>
    <xf numFmtId="1" fontId="3" fillId="0" borderId="13" xfId="0" applyNumberFormat="1" applyFont="1" applyBorder="1"/>
    <xf numFmtId="4" fontId="3" fillId="0" borderId="13" xfId="0" applyNumberFormat="1" applyFont="1" applyBorder="1"/>
    <xf numFmtId="4" fontId="3" fillId="0" borderId="13" xfId="0" applyNumberFormat="1" applyFont="1" applyBorder="1" applyAlignment="1">
      <alignment horizontal="right" vertical="center"/>
    </xf>
    <xf numFmtId="0" fontId="3" fillId="0" borderId="1" xfId="0" applyFont="1" applyBorder="1" applyAlignment="1">
      <alignment vertical="center"/>
    </xf>
    <xf numFmtId="0" fontId="3" fillId="0" borderId="1" xfId="0" applyFont="1" applyBorder="1"/>
    <xf numFmtId="166" fontId="7" fillId="0" borderId="8" xfId="1" applyNumberFormat="1" applyFont="1" applyFill="1" applyBorder="1" applyAlignment="1" applyProtection="1">
      <alignment vertical="center"/>
    </xf>
    <xf numFmtId="1" fontId="7"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5" xfId="0" applyFont="1" applyBorder="1" applyAlignment="1">
      <alignment wrapText="1"/>
    </xf>
    <xf numFmtId="166" fontId="7" fillId="0" borderId="1" xfId="1" applyNumberFormat="1" applyFont="1" applyFill="1" applyBorder="1" applyAlignment="1" applyProtection="1">
      <alignment vertical="center"/>
    </xf>
    <xf numFmtId="166" fontId="7" fillId="0" borderId="18" xfId="1" applyNumberFormat="1" applyFont="1" applyFill="1" applyBorder="1" applyAlignment="1" applyProtection="1">
      <alignment vertical="center"/>
    </xf>
    <xf numFmtId="0" fontId="7" fillId="0" borderId="5" xfId="0" applyFont="1" applyBorder="1"/>
    <xf numFmtId="1" fontId="7" fillId="0" borderId="5" xfId="1" applyNumberFormat="1" applyFont="1" applyFill="1" applyBorder="1" applyAlignment="1" applyProtection="1">
      <alignment vertical="center"/>
    </xf>
    <xf numFmtId="4" fontId="4" fillId="0" borderId="0" xfId="1" applyNumberFormat="1" applyFont="1" applyFill="1" applyBorder="1" applyAlignment="1" applyProtection="1"/>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1" fontId="7" fillId="0" borderId="0" xfId="0" applyNumberFormat="1" applyFont="1" applyFill="1" applyBorder="1" applyAlignment="1">
      <alignment horizontal="center" vertical="center"/>
    </xf>
    <xf numFmtId="0" fontId="7" fillId="0" borderId="16" xfId="0" applyFont="1" applyFill="1" applyBorder="1" applyAlignment="1">
      <alignment horizontal="left" vertical="center" wrapText="1"/>
    </xf>
    <xf numFmtId="0" fontId="10" fillId="0" borderId="0" xfId="4" applyFont="1" applyFill="1" applyBorder="1" applyAlignment="1">
      <alignment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20" xfId="0" applyFont="1" applyFill="1" applyBorder="1" applyAlignment="1">
      <alignment vertical="center"/>
    </xf>
    <xf numFmtId="0" fontId="9" fillId="0" borderId="20" xfId="0" applyFont="1" applyFill="1" applyBorder="1" applyAlignment="1">
      <alignment vertical="center" wrapText="1"/>
    </xf>
    <xf numFmtId="0" fontId="9" fillId="0" borderId="5" xfId="0" applyFont="1" applyFill="1" applyBorder="1" applyAlignment="1">
      <alignment horizontal="center" vertical="center"/>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5" xfId="0" applyFont="1" applyFill="1" applyBorder="1"/>
    <xf numFmtId="0" fontId="9" fillId="0" borderId="1" xfId="4" applyFont="1" applyFill="1" applyBorder="1" applyAlignment="1">
      <alignment wrapText="1"/>
    </xf>
    <xf numFmtId="0" fontId="9" fillId="0" borderId="6" xfId="0" applyFont="1" applyFill="1" applyBorder="1"/>
    <xf numFmtId="0" fontId="9" fillId="0" borderId="21" xfId="4" applyFont="1" applyFill="1" applyBorder="1" applyAlignment="1">
      <alignment wrapText="1"/>
    </xf>
    <xf numFmtId="0" fontId="9" fillId="0" borderId="0" xfId="4" applyFont="1" applyFill="1" applyBorder="1" applyAlignment="1">
      <alignment wrapText="1"/>
    </xf>
    <xf numFmtId="4" fontId="11" fillId="0" borderId="1" xfId="2" applyNumberFormat="1" applyFont="1" applyFill="1" applyBorder="1" applyAlignment="1">
      <alignment horizontal="right" vertical="center"/>
    </xf>
    <xf numFmtId="0" fontId="9" fillId="0" borderId="1" xfId="0" applyFont="1" applyFill="1" applyBorder="1"/>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1" fontId="9" fillId="0" borderId="2" xfId="0" applyNumberFormat="1" applyFont="1" applyFill="1" applyBorder="1" applyAlignment="1">
      <alignment horizontal="center" vertical="center"/>
    </xf>
    <xf numFmtId="1" fontId="9" fillId="0" borderId="15" xfId="0" applyNumberFormat="1" applyFont="1" applyFill="1" applyBorder="1" applyAlignment="1">
      <alignment horizontal="center" vertical="center"/>
    </xf>
    <xf numFmtId="0" fontId="9" fillId="0" borderId="20" xfId="4" applyFont="1" applyFill="1" applyBorder="1" applyAlignment="1">
      <alignment horizontal="center" vertical="center" wrapText="1"/>
    </xf>
    <xf numFmtId="1" fontId="9" fillId="0" borderId="16" xfId="0" applyNumberFormat="1" applyFont="1" applyFill="1" applyBorder="1" applyAlignment="1">
      <alignment horizontal="center" vertical="center"/>
    </xf>
    <xf numFmtId="0" fontId="9" fillId="0" borderId="6" xfId="4" applyFont="1" applyFill="1" applyBorder="1" applyAlignment="1">
      <alignment horizontal="center" vertical="center" wrapText="1"/>
    </xf>
    <xf numFmtId="0" fontId="9" fillId="0" borderId="20"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0" xfId="4" applyFont="1" applyFill="1" applyBorder="1" applyAlignment="1">
      <alignment horizontal="center"/>
    </xf>
    <xf numFmtId="0" fontId="5" fillId="0" borderId="20" xfId="0" applyFont="1" applyFill="1" applyBorder="1" applyAlignment="1">
      <alignment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left" wrapText="1"/>
    </xf>
    <xf numFmtId="0" fontId="9" fillId="0" borderId="6" xfId="0" applyFont="1" applyFill="1" applyBorder="1" applyAlignment="1">
      <alignment vertical="center" wrapText="1"/>
    </xf>
    <xf numFmtId="0" fontId="9" fillId="0" borderId="20" xfId="4" applyFont="1" applyFill="1" applyBorder="1" applyAlignment="1">
      <alignment vertical="center" wrapText="1"/>
    </xf>
    <xf numFmtId="0" fontId="9" fillId="0" borderId="6" xfId="4" applyFont="1" applyFill="1" applyBorder="1" applyAlignment="1">
      <alignment vertical="center" wrapText="1"/>
    </xf>
    <xf numFmtId="0" fontId="8" fillId="0" borderId="0" xfId="4" applyFont="1" applyFill="1" applyBorder="1" applyAlignment="1">
      <alignment vertical="center" wrapText="1"/>
    </xf>
    <xf numFmtId="4" fontId="19" fillId="0" borderId="0" xfId="0" applyNumberFormat="1" applyFont="1" applyBorder="1" applyAlignment="1">
      <alignment horizontal="right" vertical="center"/>
    </xf>
    <xf numFmtId="1" fontId="8"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right" vertical="center"/>
    </xf>
    <xf numFmtId="0" fontId="5" fillId="0" borderId="1" xfId="0" applyFont="1" applyFill="1" applyBorder="1" applyAlignment="1">
      <alignment vertical="center"/>
    </xf>
    <xf numFmtId="0" fontId="8" fillId="0" borderId="0" xfId="4" applyFont="1" applyFill="1" applyBorder="1" applyAlignment="1">
      <alignment vertical="top"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0" fontId="7" fillId="0" borderId="0" xfId="4" applyFont="1" applyFill="1" applyBorder="1" applyAlignment="1">
      <alignment wrapText="1"/>
    </xf>
    <xf numFmtId="0" fontId="8" fillId="0" borderId="0" xfId="0" applyFont="1" applyFill="1" applyBorder="1" applyAlignment="1">
      <alignment vertical="top" wrapText="1"/>
    </xf>
    <xf numFmtId="0" fontId="5" fillId="0" borderId="0" xfId="0" applyFont="1" applyFill="1" applyBorder="1" applyAlignment="1">
      <alignment horizontal="center" wrapText="1"/>
    </xf>
    <xf numFmtId="0" fontId="5" fillId="0" borderId="1" xfId="0" applyFont="1" applyFill="1" applyBorder="1"/>
    <xf numFmtId="0" fontId="7" fillId="0" borderId="0" xfId="0" applyFont="1" applyFill="1" applyBorder="1" applyAlignment="1">
      <alignment vertical="top" wrapText="1"/>
    </xf>
    <xf numFmtId="4" fontId="4" fillId="0" borderId="12" xfId="0" applyNumberFormat="1" applyFont="1" applyFill="1" applyBorder="1" applyAlignment="1">
      <alignment horizontal="right" vertical="center"/>
    </xf>
    <xf numFmtId="4" fontId="4" fillId="0" borderId="12" xfId="0" applyNumberFormat="1" applyFont="1" applyBorder="1" applyAlignment="1">
      <alignment horizontal="right" vertical="center"/>
    </xf>
    <xf numFmtId="0" fontId="9"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0" xfId="4" applyFont="1" applyFill="1" applyBorder="1" applyAlignment="1">
      <alignment vertical="center" wrapText="1"/>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0" fontId="9" fillId="0" borderId="1" xfId="0" applyFont="1" applyBorder="1" applyAlignment="1">
      <alignment vertical="center" wrapText="1"/>
    </xf>
    <xf numFmtId="0" fontId="7" fillId="0" borderId="0" xfId="0" applyFont="1" applyBorder="1" applyAlignment="1">
      <alignment horizontal="center" vertical="center" wrapText="1"/>
    </xf>
    <xf numFmtId="0" fontId="10" fillId="0" borderId="0" xfId="0" applyFont="1" applyFill="1" applyBorder="1" applyAlignment="1">
      <alignment horizontal="left" vertical="center"/>
    </xf>
    <xf numFmtId="0" fontId="9" fillId="0" borderId="2" xfId="0" applyFont="1" applyFill="1" applyBorder="1" applyAlignment="1">
      <alignment horizontal="center" vertical="center"/>
    </xf>
    <xf numFmtId="0" fontId="7" fillId="0" borderId="5" xfId="0" applyNumberFormat="1" applyFont="1" applyBorder="1" applyAlignment="1">
      <alignment vertical="center" wrapText="1"/>
    </xf>
    <xf numFmtId="0" fontId="7" fillId="0" borderId="1" xfId="0" applyNumberFormat="1" applyFont="1" applyBorder="1" applyAlignment="1">
      <alignment vertical="center" wrapText="1"/>
    </xf>
    <xf numFmtId="0" fontId="7" fillId="0" borderId="5" xfId="0" applyFont="1" applyBorder="1" applyAlignment="1">
      <alignment vertical="center"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3" fillId="0" borderId="1" xfId="0" applyNumberFormat="1" applyFont="1" applyBorder="1"/>
    <xf numFmtId="4" fontId="6" fillId="0" borderId="1" xfId="0" applyNumberFormat="1" applyFont="1" applyFill="1" applyBorder="1" applyAlignment="1" applyProtection="1">
      <alignment horizontal="center" vertical="center" wrapText="1"/>
    </xf>
    <xf numFmtId="4" fontId="11" fillId="0" borderId="1" xfId="1" applyNumberFormat="1" applyFont="1" applyFill="1" applyBorder="1" applyAlignment="1" applyProtection="1">
      <alignment horizontal="right" vertical="center"/>
    </xf>
    <xf numFmtId="4" fontId="11" fillId="0" borderId="1" xfId="2" applyNumberFormat="1" applyFont="1" applyFill="1" applyBorder="1" applyAlignment="1" applyProtection="1">
      <alignment horizontal="right" vertical="center"/>
    </xf>
    <xf numFmtId="4" fontId="11" fillId="0" borderId="12" xfId="1" applyNumberFormat="1" applyFont="1" applyFill="1" applyBorder="1" applyAlignment="1" applyProtection="1">
      <alignment horizontal="right" vertical="center"/>
    </xf>
    <xf numFmtId="4" fontId="4" fillId="0" borderId="12" xfId="1"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4" fontId="19" fillId="0" borderId="0" xfId="0" applyNumberFormat="1" applyFont="1" applyAlignment="1">
      <alignment horizontal="right" vertical="center"/>
    </xf>
    <xf numFmtId="0" fontId="19" fillId="0" borderId="0" xfId="0" applyFont="1" applyAlignment="1">
      <alignment horizontal="center" vertical="center" wrapText="1"/>
    </xf>
    <xf numFmtId="4" fontId="20" fillId="0" borderId="0" xfId="1" applyNumberFormat="1" applyFont="1" applyFill="1" applyBorder="1" applyAlignment="1" applyProtection="1">
      <alignment horizontal="center" vertical="center"/>
    </xf>
    <xf numFmtId="4" fontId="20" fillId="0" borderId="0" xfId="0" applyNumberFormat="1" applyFont="1" applyFill="1" applyBorder="1" applyAlignment="1">
      <alignment horizontal="right" vertical="center"/>
    </xf>
    <xf numFmtId="1" fontId="15" fillId="0" borderId="0" xfId="0" applyNumberFormat="1" applyFont="1" applyBorder="1"/>
    <xf numFmtId="4" fontId="20" fillId="0" borderId="0" xfId="1" applyNumberFormat="1" applyFont="1" applyFill="1" applyBorder="1" applyAlignment="1" applyProtection="1"/>
    <xf numFmtId="4" fontId="19" fillId="0" borderId="9" xfId="0" applyNumberFormat="1" applyFont="1" applyBorder="1"/>
    <xf numFmtId="4" fontId="19" fillId="0" borderId="9" xfId="0" applyNumberFormat="1" applyFont="1" applyBorder="1" applyAlignment="1">
      <alignment horizontal="right" vertical="center"/>
    </xf>
    <xf numFmtId="4" fontId="13" fillId="0" borderId="0" xfId="1" applyNumberFormat="1" applyFont="1" applyFill="1" applyBorder="1" applyAlignment="1" applyProtection="1"/>
    <xf numFmtId="4" fontId="13" fillId="0" borderId="0" xfId="0" applyNumberFormat="1" applyFont="1" applyFill="1" applyBorder="1" applyAlignment="1">
      <alignment horizontal="right" vertical="center"/>
    </xf>
    <xf numFmtId="1" fontId="13" fillId="0" borderId="0" xfId="0" applyNumberFormat="1" applyFont="1" applyFill="1" applyBorder="1"/>
    <xf numFmtId="4" fontId="14" fillId="0" borderId="0" xfId="0" applyNumberFormat="1" applyFont="1" applyFill="1" applyBorder="1" applyAlignment="1">
      <alignment vertical="center"/>
    </xf>
    <xf numFmtId="4" fontId="20" fillId="0" borderId="0" xfId="1" applyNumberFormat="1" applyFont="1" applyFill="1" applyBorder="1" applyAlignment="1" applyProtection="1">
      <alignment horizontal="right" vertical="center"/>
    </xf>
    <xf numFmtId="4" fontId="14" fillId="0" borderId="0" xfId="1" applyNumberFormat="1" applyFont="1" applyFill="1" applyBorder="1" applyAlignment="1" applyProtection="1">
      <alignment horizontal="center"/>
    </xf>
    <xf numFmtId="4" fontId="14" fillId="0" borderId="0" xfId="0" applyNumberFormat="1" applyFont="1" applyFill="1" applyBorder="1" applyAlignment="1">
      <alignment horizontal="center"/>
    </xf>
    <xf numFmtId="4" fontId="14" fillId="0" borderId="0" xfId="0" applyNumberFormat="1" applyFont="1" applyFill="1" applyBorder="1" applyAlignment="1">
      <alignment horizontal="right" vertical="center"/>
    </xf>
    <xf numFmtId="4" fontId="20" fillId="0" borderId="0" xfId="1" applyNumberFormat="1" applyFont="1" applyFill="1" applyBorder="1" applyAlignment="1" applyProtection="1">
      <alignment horizontal="center"/>
    </xf>
    <xf numFmtId="4" fontId="20" fillId="0" borderId="0" xfId="0" applyNumberFormat="1" applyFont="1" applyFill="1" applyBorder="1" applyAlignment="1">
      <alignment horizontal="center"/>
    </xf>
    <xf numFmtId="0" fontId="15" fillId="0" borderId="0" xfId="0" applyFont="1" applyFill="1" applyBorder="1" applyAlignment="1">
      <alignment wrapText="1"/>
    </xf>
    <xf numFmtId="0" fontId="17" fillId="0" borderId="0" xfId="4" applyFont="1" applyFill="1" applyBorder="1" applyAlignment="1">
      <alignment vertical="center" wrapText="1"/>
    </xf>
    <xf numFmtId="0" fontId="17" fillId="0" borderId="0" xfId="0" applyFont="1" applyFill="1" applyBorder="1" applyAlignment="1">
      <alignment horizontal="center" vertical="center"/>
    </xf>
    <xf numFmtId="4" fontId="21" fillId="0" borderId="0" xfId="1" applyNumberFormat="1" applyFont="1" applyFill="1" applyBorder="1" applyAlignment="1" applyProtection="1">
      <alignment horizontal="center" vertical="center"/>
    </xf>
    <xf numFmtId="4"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right" vertical="center"/>
    </xf>
    <xf numFmtId="1" fontId="17" fillId="0" borderId="0" xfId="0" applyNumberFormat="1" applyFont="1" applyFill="1" applyBorder="1" applyAlignment="1">
      <alignment horizontal="center"/>
    </xf>
    <xf numFmtId="0" fontId="17" fillId="0" borderId="0" xfId="4" applyFont="1" applyFill="1" applyBorder="1" applyAlignment="1">
      <alignment wrapText="1"/>
    </xf>
    <xf numFmtId="0" fontId="15" fillId="0" borderId="5" xfId="0" applyFont="1" applyBorder="1" applyAlignment="1">
      <alignment horizontal="center" vertical="center" wrapText="1"/>
    </xf>
    <xf numFmtId="0" fontId="17" fillId="0" borderId="0" xfId="4" applyFont="1" applyFill="1" applyBorder="1" applyAlignment="1">
      <alignment horizontal="center" vertical="center"/>
    </xf>
    <xf numFmtId="4" fontId="21" fillId="0" borderId="0" xfId="2" applyNumberFormat="1" applyFont="1" applyFill="1" applyBorder="1" applyAlignment="1" applyProtection="1">
      <alignment horizontal="right" vertical="center"/>
    </xf>
    <xf numFmtId="0" fontId="17" fillId="0" borderId="0" xfId="4" applyFont="1" applyFill="1" applyBorder="1" applyAlignment="1">
      <alignment horizontal="center"/>
    </xf>
    <xf numFmtId="4" fontId="22" fillId="0" borderId="0" xfId="2" applyNumberFormat="1" applyFont="1" applyFill="1" applyBorder="1" applyAlignment="1" applyProtection="1"/>
    <xf numFmtId="4" fontId="22" fillId="0" borderId="0" xfId="2" applyNumberFormat="1" applyFont="1" applyFill="1" applyBorder="1"/>
    <xf numFmtId="4" fontId="22" fillId="0" borderId="0" xfId="2" applyNumberFormat="1" applyFont="1" applyFill="1" applyBorder="1" applyAlignment="1">
      <alignment horizontal="right" vertical="center"/>
    </xf>
    <xf numFmtId="0" fontId="17" fillId="0" borderId="0" xfId="0" applyFont="1" applyAlignment="1">
      <alignment horizontal="center" vertical="center" wrapText="1"/>
    </xf>
    <xf numFmtId="4" fontId="17" fillId="0" borderId="0" xfId="2" applyNumberFormat="1" applyFont="1" applyFill="1" applyBorder="1" applyAlignment="1" applyProtection="1"/>
    <xf numFmtId="4" fontId="17" fillId="0" borderId="0" xfId="2" applyNumberFormat="1" applyFont="1" applyFill="1" applyBorder="1" applyAlignment="1">
      <alignment horizontal="right" vertical="center"/>
    </xf>
    <xf numFmtId="4" fontId="21" fillId="0" borderId="0" xfId="2" applyNumberFormat="1" applyFont="1" applyFill="1" applyBorder="1" applyAlignment="1" applyProtection="1"/>
    <xf numFmtId="4" fontId="21" fillId="0" borderId="0" xfId="2" applyNumberFormat="1" applyFont="1" applyFill="1" applyBorder="1"/>
    <xf numFmtId="0" fontId="17" fillId="0" borderId="0" xfId="0" applyFont="1" applyBorder="1" applyAlignment="1">
      <alignment horizontal="center" vertical="center" wrapText="1"/>
    </xf>
    <xf numFmtId="4" fontId="22" fillId="0" borderId="0" xfId="0" applyNumberFormat="1" applyFont="1" applyAlignment="1">
      <alignment horizontal="right"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3" fillId="0" borderId="0" xfId="2" applyNumberFormat="1" applyFont="1" applyFill="1" applyBorder="1" applyAlignment="1">
      <alignment horizontal="right" vertical="center"/>
    </xf>
    <xf numFmtId="4" fontId="27" fillId="0" borderId="0" xfId="2" applyNumberFormat="1" applyFont="1" applyFill="1" applyBorder="1" applyAlignment="1" applyProtection="1">
      <alignment horizontal="center" vertical="center"/>
    </xf>
    <xf numFmtId="4" fontId="27" fillId="0" borderId="0" xfId="2" applyNumberFormat="1" applyFont="1" applyFill="1" applyBorder="1" applyAlignment="1">
      <alignment horizontal="center" vertical="center"/>
    </xf>
    <xf numFmtId="4" fontId="27" fillId="0" borderId="0" xfId="2" applyNumberFormat="1" applyFont="1" applyFill="1" applyBorder="1" applyAlignment="1">
      <alignment horizontal="right" vertical="center"/>
    </xf>
    <xf numFmtId="4" fontId="15" fillId="0" borderId="0" xfId="3" applyNumberFormat="1" applyFont="1" applyFill="1" applyBorder="1" applyAlignment="1">
      <alignment horizontal="center" vertical="center"/>
    </xf>
    <xf numFmtId="4" fontId="15" fillId="0" borderId="0" xfId="2" applyNumberFormat="1" applyFont="1" applyFill="1" applyBorder="1" applyAlignment="1" applyProtection="1">
      <alignment horizontal="center" vertical="center"/>
    </xf>
    <xf numFmtId="4" fontId="15" fillId="0" borderId="0" xfId="2" applyNumberFormat="1" applyFont="1" applyFill="1" applyBorder="1" applyAlignment="1">
      <alignment horizontal="center" vertical="center"/>
    </xf>
    <xf numFmtId="4" fontId="15" fillId="0" borderId="0" xfId="2" applyNumberFormat="1" applyFont="1" applyFill="1" applyBorder="1" applyAlignment="1">
      <alignment horizontal="right" vertical="center"/>
    </xf>
    <xf numFmtId="0" fontId="15" fillId="0" borderId="0" xfId="4" applyFont="1" applyFill="1" applyBorder="1" applyAlignment="1">
      <alignment horizontal="center"/>
    </xf>
    <xf numFmtId="1" fontId="15" fillId="0" borderId="0" xfId="0" applyNumberFormat="1" applyFont="1" applyFill="1" applyBorder="1" applyAlignment="1">
      <alignment horizontal="center"/>
    </xf>
    <xf numFmtId="4" fontId="20" fillId="0" borderId="0" xfId="0" applyNumberFormat="1" applyFont="1" applyFill="1" applyBorder="1" applyAlignment="1" applyProtection="1">
      <alignment horizontal="center" vertical="center" wrapText="1"/>
    </xf>
    <xf numFmtId="4" fontId="20" fillId="0" borderId="0" xfId="2" applyNumberFormat="1" applyFont="1" applyFill="1" applyBorder="1" applyAlignment="1" applyProtection="1"/>
    <xf numFmtId="4" fontId="20" fillId="0" borderId="0" xfId="2" applyNumberFormat="1" applyFont="1" applyFill="1" applyBorder="1"/>
    <xf numFmtId="0" fontId="15" fillId="0" borderId="0" xfId="0" applyFont="1" applyBorder="1" applyAlignment="1">
      <alignment horizontal="center" vertical="center" wrapText="1"/>
    </xf>
    <xf numFmtId="0" fontId="7" fillId="0" borderId="0" xfId="4" applyFont="1" applyFill="1" applyBorder="1" applyAlignment="1">
      <alignment vertical="center"/>
    </xf>
    <xf numFmtId="0" fontId="9" fillId="0" borderId="14"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0" fontId="9" fillId="0" borderId="16" xfId="0" applyFont="1" applyFill="1" applyBorder="1" applyAlignment="1">
      <alignment vertical="center" wrapText="1"/>
    </xf>
    <xf numFmtId="1" fontId="10" fillId="0" borderId="1"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25" fillId="0" borderId="1" xfId="0" applyFont="1" applyFill="1" applyBorder="1" applyAlignment="1">
      <alignment horizontal="center" vertical="center"/>
    </xf>
    <xf numFmtId="0" fontId="9" fillId="0" borderId="1" xfId="4" applyFont="1" applyFill="1" applyBorder="1" applyAlignment="1">
      <alignment horizontal="left" vertical="center" wrapText="1"/>
    </xf>
    <xf numFmtId="4" fontId="11" fillId="0" borderId="0" xfId="1" applyNumberFormat="1" applyFont="1" applyFill="1" applyBorder="1" applyAlignment="1" applyProtection="1">
      <alignment horizontal="right" vertical="center"/>
    </xf>
    <xf numFmtId="0" fontId="9" fillId="0" borderId="10" xfId="0" applyFont="1" applyFill="1" applyBorder="1" applyAlignment="1">
      <alignment horizontal="left" vertical="center" wrapText="1"/>
    </xf>
    <xf numFmtId="0" fontId="9" fillId="0" borderId="7" xfId="0" applyFont="1" applyFill="1" applyBorder="1" applyAlignment="1">
      <alignment vertical="center" wrapText="1"/>
    </xf>
    <xf numFmtId="0" fontId="9" fillId="0" borderId="19" xfId="0" applyFont="1" applyFill="1" applyBorder="1" applyAlignment="1">
      <alignment vertical="center" wrapText="1"/>
    </xf>
    <xf numFmtId="0" fontId="9" fillId="0" borderId="8" xfId="4" applyFont="1" applyFill="1" applyBorder="1" applyAlignment="1">
      <alignment vertical="center" wrapText="1"/>
    </xf>
    <xf numFmtId="1" fontId="9" fillId="0" borderId="1" xfId="0" applyNumberFormat="1" applyFont="1" applyBorder="1" applyAlignment="1">
      <alignment vertical="center"/>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2" applyNumberFormat="1" applyFont="1" applyFill="1" applyBorder="1" applyAlignment="1">
      <alignment horizontal="right" vertical="center"/>
    </xf>
    <xf numFmtId="1" fontId="9" fillId="0" borderId="1" xfId="0" applyNumberFormat="1" applyFont="1" applyFill="1" applyBorder="1" applyAlignment="1">
      <alignment vertical="center"/>
    </xf>
    <xf numFmtId="4" fontId="0" fillId="0" borderId="1" xfId="0" applyNumberFormat="1" applyFont="1" applyBorder="1"/>
    <xf numFmtId="4" fontId="11" fillId="0" borderId="1" xfId="0" applyNumberFormat="1" applyFont="1" applyBorder="1" applyAlignment="1">
      <alignment horizontal="right" vertical="center"/>
    </xf>
    <xf numFmtId="0" fontId="8" fillId="0" borderId="0" xfId="0" applyFont="1" applyBorder="1" applyAlignment="1">
      <alignment vertical="center" wrapText="1"/>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0" fontId="9" fillId="0" borderId="1" xfId="0" applyFont="1" applyBorder="1" applyAlignment="1">
      <alignment vertical="center"/>
    </xf>
    <xf numFmtId="0" fontId="9" fillId="0" borderId="0" xfId="0" applyFont="1" applyAlignment="1">
      <alignment wrapText="1"/>
    </xf>
    <xf numFmtId="4" fontId="0" fillId="0" borderId="0" xfId="0" applyNumberFormat="1" applyFont="1"/>
    <xf numFmtId="1" fontId="7" fillId="0" borderId="0" xfId="0" applyNumberFormat="1" applyFont="1"/>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8" applyFont="1" applyBorder="1" applyAlignment="1">
      <alignment vertical="center" wrapText="1"/>
    </xf>
    <xf numFmtId="0" fontId="7" fillId="0" borderId="1" xfId="0" applyFont="1" applyBorder="1" applyAlignment="1">
      <alignment horizontal="center" vertical="center"/>
    </xf>
    <xf numFmtId="1" fontId="7" fillId="0" borderId="1" xfId="0" applyNumberFormat="1" applyFont="1" applyBorder="1" applyAlignment="1">
      <alignment vertical="center"/>
    </xf>
    <xf numFmtId="0" fontId="7" fillId="0" borderId="1" xfId="8" applyFont="1" applyBorder="1" applyAlignment="1">
      <alignment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4" fontId="4" fillId="0" borderId="12" xfId="2" applyNumberFormat="1" applyFont="1" applyFill="1" applyBorder="1" applyAlignment="1" applyProtection="1">
      <alignment horizontal="right" vertical="center"/>
    </xf>
    <xf numFmtId="4" fontId="4" fillId="0" borderId="12" xfId="2" applyNumberFormat="1" applyFont="1" applyFill="1" applyBorder="1" applyAlignment="1">
      <alignment horizontal="right" vertical="center"/>
    </xf>
    <xf numFmtId="1" fontId="3" fillId="0" borderId="1" xfId="0" applyNumberFormat="1" applyFont="1" applyBorder="1"/>
    <xf numFmtId="1" fontId="7" fillId="0" borderId="1" xfId="0" applyNumberFormat="1" applyFont="1" applyBorder="1"/>
    <xf numFmtId="4" fontId="0" fillId="0" borderId="0" xfId="3"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4" fontId="4" fillId="0" borderId="0" xfId="2" applyNumberFormat="1" applyFont="1" applyFill="1" applyBorder="1" applyAlignment="1" applyProtection="1">
      <alignment horizontal="right" vertical="center"/>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4" fontId="9" fillId="0" borderId="0" xfId="1" applyNumberFormat="1" applyFont="1" applyFill="1" applyBorder="1" applyAlignment="1" applyProtection="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3" fillId="0" borderId="0" xfId="0" applyNumberFormat="1" applyFont="1" applyBorder="1"/>
    <xf numFmtId="4" fontId="22" fillId="0" borderId="0" xfId="0" applyNumberFormat="1" applyFont="1" applyAlignment="1">
      <alignment horizontal="center" vertical="center"/>
    </xf>
    <xf numFmtId="4" fontId="22" fillId="0" borderId="13" xfId="0" applyNumberFormat="1" applyFont="1" applyBorder="1"/>
    <xf numFmtId="4" fontId="17" fillId="0" borderId="0" xfId="0" applyNumberFormat="1" applyFont="1" applyFill="1" applyBorder="1" applyAlignment="1">
      <alignment horizontal="center"/>
    </xf>
    <xf numFmtId="0" fontId="22" fillId="0" borderId="0" xfId="0" applyFont="1"/>
    <xf numFmtId="4" fontId="11" fillId="0" borderId="12" xfId="2" applyNumberFormat="1" applyFont="1" applyFill="1" applyBorder="1" applyAlignment="1" applyProtection="1">
      <alignment horizontal="right" vertical="center"/>
    </xf>
    <xf numFmtId="4" fontId="11" fillId="0" borderId="12" xfId="2" applyNumberFormat="1" applyFont="1" applyFill="1" applyBorder="1" applyAlignment="1">
      <alignment horizontal="right" vertical="center"/>
    </xf>
    <xf numFmtId="0" fontId="9" fillId="0" borderId="5" xfId="0" applyFont="1" applyFill="1" applyBorder="1" applyAlignment="1">
      <alignment horizontal="center" vertical="center" wrapText="1"/>
    </xf>
    <xf numFmtId="0" fontId="28" fillId="0" borderId="0" xfId="0" applyFont="1" applyBorder="1"/>
    <xf numFmtId="4" fontId="22" fillId="0" borderId="0" xfId="0" applyNumberFormat="1" applyFont="1" applyAlignment="1">
      <alignment vertical="center"/>
    </xf>
    <xf numFmtId="4" fontId="11" fillId="0" borderId="0" xfId="0" applyNumberFormat="1" applyFont="1" applyAlignment="1">
      <alignment horizontal="left" vertical="center"/>
    </xf>
    <xf numFmtId="0" fontId="9" fillId="0" borderId="6" xfId="4" applyFont="1" applyFill="1" applyBorder="1" applyAlignment="1">
      <alignment vertical="center"/>
    </xf>
    <xf numFmtId="0" fontId="9" fillId="0" borderId="1" xfId="0" applyFont="1" applyFill="1" applyBorder="1" applyAlignment="1">
      <alignment wrapText="1"/>
    </xf>
    <xf numFmtId="4" fontId="4" fillId="0" borderId="0" xfId="0" applyNumberFormat="1" applyFont="1" applyBorder="1" applyAlignment="1">
      <alignment horizontal="right" vertical="center"/>
    </xf>
    <xf numFmtId="9" fontId="17" fillId="0" borderId="0" xfId="0" applyNumberFormat="1" applyFont="1" applyFill="1" applyBorder="1" applyAlignment="1">
      <alignment horizontal="center" vertical="center"/>
    </xf>
    <xf numFmtId="4" fontId="27" fillId="0" borderId="0" xfId="0" applyNumberFormat="1" applyFont="1" applyFill="1" applyBorder="1" applyAlignment="1" applyProtection="1">
      <alignment horizontal="center" vertical="center" wrapText="1"/>
    </xf>
    <xf numFmtId="4" fontId="22" fillId="0" borderId="0" xfId="0" applyNumberFormat="1" applyFont="1" applyBorder="1"/>
    <xf numFmtId="4" fontId="22" fillId="0" borderId="0" xfId="1" applyNumberFormat="1" applyFont="1" applyFill="1" applyBorder="1" applyAlignment="1" applyProtection="1">
      <alignment vertical="center"/>
    </xf>
    <xf numFmtId="4" fontId="22" fillId="0" borderId="9" xfId="0" applyNumberFormat="1" applyFont="1" applyBorder="1"/>
    <xf numFmtId="9" fontId="30" fillId="0" borderId="0" xfId="0" applyNumberFormat="1" applyFont="1" applyFill="1" applyBorder="1" applyAlignment="1">
      <alignment horizontal="center" vertical="center"/>
    </xf>
    <xf numFmtId="9" fontId="21" fillId="0" borderId="0" xfId="0" applyNumberFormat="1" applyFont="1" applyFill="1" applyBorder="1" applyAlignment="1">
      <alignment horizontal="center" vertical="center"/>
    </xf>
    <xf numFmtId="0" fontId="22" fillId="0" borderId="0" xfId="4" applyFont="1" applyFill="1" applyBorder="1" applyAlignment="1">
      <alignment wrapText="1"/>
    </xf>
    <xf numFmtId="9" fontId="29" fillId="0" borderId="0" xfId="3" applyFont="1" applyFill="1" applyBorder="1" applyAlignment="1">
      <alignment horizontal="center" vertical="center"/>
    </xf>
    <xf numFmtId="9" fontId="30" fillId="0" borderId="0" xfId="3" applyFont="1" applyFill="1" applyBorder="1" applyAlignment="1">
      <alignment horizontal="center" vertical="center"/>
    </xf>
    <xf numFmtId="1" fontId="30" fillId="0" borderId="0" xfId="3" applyNumberFormat="1" applyFont="1" applyFill="1" applyBorder="1" applyAlignment="1">
      <alignment horizontal="center" vertical="center"/>
    </xf>
    <xf numFmtId="9" fontId="17" fillId="0" borderId="0" xfId="3" applyFont="1" applyFill="1" applyBorder="1" applyAlignment="1">
      <alignment horizontal="center" vertical="center"/>
    </xf>
    <xf numFmtId="0" fontId="29" fillId="0" borderId="0" xfId="0" applyFont="1" applyAlignment="1">
      <alignment horizontal="center" vertical="center"/>
    </xf>
    <xf numFmtId="4" fontId="30" fillId="0" borderId="0" xfId="0" applyNumberFormat="1" applyFont="1" applyFill="1" applyBorder="1" applyAlignment="1" applyProtection="1">
      <alignment horizontal="center" vertical="center" wrapText="1"/>
    </xf>
    <xf numFmtId="0" fontId="29" fillId="0" borderId="0" xfId="0" applyFont="1" applyBorder="1" applyAlignment="1">
      <alignment horizontal="center" vertical="center"/>
    </xf>
    <xf numFmtId="0" fontId="29" fillId="0" borderId="13" xfId="0" applyFont="1" applyBorder="1" applyAlignment="1">
      <alignment horizontal="center" vertical="center"/>
    </xf>
    <xf numFmtId="166" fontId="29" fillId="0" borderId="0" xfId="1" applyNumberFormat="1" applyFont="1" applyFill="1" applyBorder="1" applyAlignment="1" applyProtection="1">
      <alignment horizontal="center" vertical="center"/>
    </xf>
    <xf numFmtId="0" fontId="29" fillId="0" borderId="9" xfId="0" applyFont="1" applyBorder="1" applyAlignment="1">
      <alignment horizontal="center" vertical="center"/>
    </xf>
    <xf numFmtId="165" fontId="27" fillId="0" borderId="0" xfId="0" applyNumberFormat="1" applyFont="1" applyFill="1" applyBorder="1" applyAlignment="1">
      <alignment horizontal="center" vertical="center"/>
    </xf>
    <xf numFmtId="4" fontId="17" fillId="0" borderId="0" xfId="0" applyNumberFormat="1" applyFont="1" applyFill="1" applyBorder="1" applyAlignment="1" applyProtection="1">
      <alignment horizontal="center" vertical="center" wrapText="1"/>
    </xf>
    <xf numFmtId="0" fontId="22" fillId="0" borderId="0" xfId="4" applyFont="1" applyFill="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left" vertical="center" wrapText="1"/>
    </xf>
    <xf numFmtId="164" fontId="10" fillId="2" borderId="1" xfId="0" applyNumberFormat="1" applyFont="1" applyFill="1" applyBorder="1" applyAlignment="1">
      <alignment horizontal="center" vertical="center"/>
    </xf>
    <xf numFmtId="4" fontId="10" fillId="0" borderId="9" xfId="0" applyNumberFormat="1" applyFont="1" applyFill="1" applyBorder="1" applyAlignment="1" applyProtection="1">
      <alignment vertical="center" wrapText="1"/>
    </xf>
    <xf numFmtId="9" fontId="9" fillId="0" borderId="11" xfId="1" applyNumberFormat="1" applyFont="1" applyFill="1" applyBorder="1" applyAlignment="1" applyProtection="1">
      <alignment horizontal="center" vertical="center"/>
    </xf>
    <xf numFmtId="4" fontId="10"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4" fontId="8" fillId="0" borderId="0" xfId="0" applyNumberFormat="1" applyFont="1" applyFill="1" applyBorder="1" applyAlignment="1">
      <alignment horizontal="center" vertical="center"/>
    </xf>
    <xf numFmtId="9" fontId="5" fillId="0" borderId="0" xfId="3" applyFont="1" applyFill="1" applyBorder="1" applyAlignment="1">
      <alignment horizontal="center" vertical="center"/>
    </xf>
    <xf numFmtId="164" fontId="8" fillId="2"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9" fontId="5" fillId="0" borderId="1" xfId="3" applyFont="1" applyFill="1" applyBorder="1" applyAlignment="1">
      <alignment horizontal="center" vertical="center"/>
    </xf>
    <xf numFmtId="4" fontId="8" fillId="0" borderId="1" xfId="0" applyNumberFormat="1" applyFont="1" applyFill="1" applyBorder="1" applyAlignment="1" applyProtection="1">
      <alignment horizontal="center" vertical="center" wrapText="1"/>
    </xf>
    <xf numFmtId="9" fontId="3" fillId="0" borderId="0" xfId="3" applyFont="1" applyFill="1" applyBorder="1" applyAlignment="1">
      <alignment horizontal="center" vertical="center"/>
    </xf>
    <xf numFmtId="4" fontId="10" fillId="0" borderId="1" xfId="0" applyNumberFormat="1" applyFont="1" applyFill="1" applyBorder="1" applyAlignment="1" applyProtection="1">
      <alignment vertical="center" wrapText="1"/>
    </xf>
    <xf numFmtId="9" fontId="9" fillId="0" borderId="1" xfId="1" applyNumberFormat="1" applyFont="1" applyFill="1" applyBorder="1" applyAlignment="1" applyProtection="1">
      <alignment horizontal="center" vertical="center"/>
    </xf>
    <xf numFmtId="1" fontId="7" fillId="0" borderId="1" xfId="4" applyNumberFormat="1" applyFont="1" applyFill="1" applyBorder="1" applyAlignment="1">
      <alignment horizontal="center" vertical="center"/>
    </xf>
    <xf numFmtId="0" fontId="7" fillId="0" borderId="19" xfId="0" applyFont="1" applyFill="1" applyBorder="1" applyAlignment="1">
      <alignment horizontal="center" vertical="center"/>
    </xf>
    <xf numFmtId="1" fontId="7" fillId="0" borderId="15" xfId="0" applyNumberFormat="1" applyFont="1" applyFill="1" applyBorder="1" applyAlignment="1">
      <alignment horizontal="right" vertical="center"/>
    </xf>
    <xf numFmtId="0" fontId="7" fillId="0" borderId="5" xfId="0" applyFont="1" applyFill="1" applyBorder="1" applyAlignment="1">
      <alignment horizontal="center" vertical="center"/>
    </xf>
    <xf numFmtId="1" fontId="7" fillId="0" borderId="5" xfId="0" applyNumberFormat="1" applyFont="1" applyFill="1" applyBorder="1" applyAlignment="1">
      <alignment horizontal="center" vertical="center"/>
    </xf>
    <xf numFmtId="4" fontId="10" fillId="0" borderId="19" xfId="0" applyNumberFormat="1" applyFont="1" applyFill="1" applyBorder="1" applyAlignment="1" applyProtection="1">
      <alignment horizontal="center" vertical="center" wrapText="1"/>
    </xf>
    <xf numFmtId="9" fontId="9" fillId="0" borderId="17" xfId="0" applyNumberFormat="1" applyFont="1" applyFill="1" applyBorder="1" applyAlignment="1">
      <alignment horizontal="center" vertical="center"/>
    </xf>
    <xf numFmtId="9" fontId="9" fillId="0" borderId="18" xfId="0" applyNumberFormat="1" applyFont="1" applyFill="1" applyBorder="1" applyAlignment="1">
      <alignment horizontal="center" vertical="center"/>
    </xf>
    <xf numFmtId="4" fontId="10" fillId="0" borderId="8" xfId="0" applyNumberFormat="1" applyFont="1" applyFill="1" applyBorder="1" applyAlignment="1" applyProtection="1">
      <alignment horizontal="center" vertical="center" wrapText="1"/>
    </xf>
    <xf numFmtId="9" fontId="9" fillId="0" borderId="5" xfId="0" applyNumberFormat="1" applyFont="1" applyFill="1" applyBorder="1" applyAlignment="1">
      <alignment horizontal="center" vertical="center"/>
    </xf>
    <xf numFmtId="9" fontId="9" fillId="0" borderId="0"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9" fontId="9" fillId="0" borderId="2" xfId="0" applyNumberFormat="1" applyFont="1" applyFill="1" applyBorder="1" applyAlignment="1">
      <alignment horizontal="center" vertical="center"/>
    </xf>
    <xf numFmtId="4" fontId="10" fillId="0" borderId="3" xfId="0" applyNumberFormat="1" applyFont="1" applyFill="1" applyBorder="1" applyAlignment="1" applyProtection="1">
      <alignment horizontal="center" vertical="center" wrapText="1"/>
    </xf>
    <xf numFmtId="4" fontId="11" fillId="0" borderId="3" xfId="0" applyNumberFormat="1" applyFont="1" applyFill="1" applyBorder="1" applyAlignment="1" applyProtection="1">
      <alignment horizontal="center" vertical="center" wrapText="1"/>
    </xf>
    <xf numFmtId="4" fontId="10" fillId="0" borderId="5" xfId="0" applyNumberFormat="1" applyFont="1" applyFill="1" applyBorder="1" applyAlignment="1" applyProtection="1">
      <alignment horizontal="center" vertical="center" wrapText="1"/>
    </xf>
    <xf numFmtId="4" fontId="10" fillId="0" borderId="1" xfId="0" applyNumberFormat="1" applyFont="1" applyFill="1" applyBorder="1" applyAlignment="1">
      <alignment horizontal="center" vertical="center"/>
    </xf>
    <xf numFmtId="9" fontId="9" fillId="0" borderId="1" xfId="3" applyFont="1" applyFill="1" applyBorder="1" applyAlignment="1">
      <alignment horizontal="center" vertical="center"/>
    </xf>
    <xf numFmtId="9" fontId="0" fillId="0" borderId="0" xfId="3" applyFont="1" applyFill="1" applyBorder="1" applyAlignment="1">
      <alignment horizontal="center" vertical="center"/>
    </xf>
    <xf numFmtId="0" fontId="9" fillId="0" borderId="5" xfId="0" applyFont="1" applyFill="1" applyBorder="1" applyAlignment="1">
      <alignment horizontal="center" vertical="center" wrapText="1"/>
    </xf>
    <xf numFmtId="4" fontId="10" fillId="0" borderId="1" xfId="2" applyNumberFormat="1" applyFont="1" applyFill="1" applyBorder="1" applyAlignment="1">
      <alignment vertical="center"/>
    </xf>
    <xf numFmtId="4" fontId="10" fillId="0" borderId="12" xfId="0" applyNumberFormat="1" applyFont="1" applyFill="1" applyBorder="1" applyAlignment="1" applyProtection="1">
      <alignment horizontal="center" vertical="center" wrapText="1"/>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9" fontId="7" fillId="0" borderId="0" xfId="0" applyNumberFormat="1" applyFont="1" applyFill="1" applyBorder="1" applyAlignment="1">
      <alignment vertical="center"/>
    </xf>
    <xf numFmtId="4" fontId="10" fillId="0" borderId="0" xfId="0" applyNumberFormat="1" applyFont="1" applyFill="1" applyBorder="1" applyAlignment="1">
      <alignment horizontal="center" vertical="center"/>
    </xf>
    <xf numFmtId="4" fontId="10" fillId="4"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xf>
    <xf numFmtId="9" fontId="9" fillId="0" borderId="14" xfId="0" applyNumberFormat="1" applyFont="1" applyFill="1" applyBorder="1" applyAlignment="1">
      <alignment horizontal="center" vertical="center"/>
    </xf>
    <xf numFmtId="9" fontId="11" fillId="0" borderId="1" xfId="0" applyNumberFormat="1" applyFont="1" applyFill="1" applyBorder="1" applyAlignment="1">
      <alignment horizontal="center" vertical="center"/>
    </xf>
    <xf numFmtId="9" fontId="25" fillId="0" borderId="1" xfId="0" applyNumberFormat="1" applyFont="1" applyFill="1" applyBorder="1" applyAlignment="1">
      <alignment horizontal="center" vertical="center"/>
    </xf>
    <xf numFmtId="9" fontId="25" fillId="0" borderId="5" xfId="0" applyNumberFormat="1" applyFont="1" applyFill="1" applyBorder="1" applyAlignment="1">
      <alignment horizontal="center" vertical="center"/>
    </xf>
    <xf numFmtId="9" fontId="9" fillId="0" borderId="3" xfId="3"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4" fontId="10" fillId="0" borderId="5" xfId="0" applyNumberFormat="1" applyFont="1" applyFill="1" applyBorder="1" applyAlignment="1">
      <alignment horizontal="center" vertical="center"/>
    </xf>
    <xf numFmtId="4" fontId="10" fillId="0" borderId="0" xfId="0" applyNumberFormat="1" applyFont="1"/>
    <xf numFmtId="0" fontId="9" fillId="0" borderId="0" xfId="0" applyFont="1" applyAlignment="1">
      <alignment horizontal="center" vertical="center"/>
    </xf>
    <xf numFmtId="4" fontId="10" fillId="0" borderId="1" xfId="1" applyNumberFormat="1" applyFont="1" applyBorder="1" applyAlignment="1">
      <alignment horizontal="center" vertical="center" wrapText="1"/>
    </xf>
    <xf numFmtId="164" fontId="11"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0" fillId="0" borderId="0" xfId="0" applyFont="1" applyAlignment="1">
      <alignment horizontal="center" vertical="center"/>
    </xf>
    <xf numFmtId="0" fontId="7" fillId="0" borderId="0" xfId="0" applyFont="1" applyAlignment="1">
      <alignment horizontal="center" vertical="center"/>
    </xf>
    <xf numFmtId="9" fontId="7" fillId="0" borderId="1" xfId="3" applyFont="1" applyFill="1" applyBorder="1" applyAlignment="1">
      <alignment horizontal="center" vertical="center"/>
    </xf>
    <xf numFmtId="1" fontId="0" fillId="0" borderId="0" xfId="3" applyNumberFormat="1" applyFont="1" applyFill="1" applyBorder="1" applyAlignment="1">
      <alignment horizontal="center" vertical="center"/>
    </xf>
    <xf numFmtId="4" fontId="8" fillId="0" borderId="0" xfId="0" applyNumberFormat="1" applyFont="1" applyFill="1" applyBorder="1" applyAlignment="1">
      <alignment horizontal="center"/>
    </xf>
    <xf numFmtId="4" fontId="5" fillId="0" borderId="0" xfId="0" applyNumberFormat="1" applyFont="1" applyFill="1" applyBorder="1" applyAlignment="1" applyProtection="1">
      <alignment horizontal="center" vertical="center" wrapText="1"/>
    </xf>
    <xf numFmtId="0" fontId="7" fillId="0" borderId="5" xfId="4" applyFont="1" applyFill="1" applyBorder="1" applyAlignment="1">
      <alignment wrapText="1"/>
    </xf>
    <xf numFmtId="4" fontId="8" fillId="0" borderId="23" xfId="0" applyNumberFormat="1" applyFont="1" applyFill="1" applyBorder="1" applyAlignment="1" applyProtection="1">
      <alignment vertical="center" wrapText="1"/>
    </xf>
    <xf numFmtId="9" fontId="7" fillId="0" borderId="11" xfId="1" applyNumberFormat="1" applyFont="1" applyFill="1" applyBorder="1" applyAlignment="1" applyProtection="1">
      <alignment horizontal="center" vertical="center"/>
    </xf>
    <xf numFmtId="4" fontId="8" fillId="0" borderId="1" xfId="0" applyNumberFormat="1" applyFont="1" applyFill="1" applyBorder="1" applyAlignment="1" applyProtection="1">
      <alignment vertical="center" wrapText="1"/>
    </xf>
    <xf numFmtId="9" fontId="7" fillId="0" borderId="1" xfId="1" applyNumberFormat="1" applyFont="1" applyFill="1" applyBorder="1" applyAlignment="1" applyProtection="1">
      <alignment horizontal="center" vertical="center"/>
    </xf>
    <xf numFmtId="4" fontId="8" fillId="0" borderId="1" xfId="2" applyNumberFormat="1" applyFont="1" applyFill="1" applyBorder="1" applyAlignment="1">
      <alignment vertical="center"/>
    </xf>
    <xf numFmtId="4" fontId="8" fillId="0" borderId="12" xfId="0" applyNumberFormat="1" applyFont="1" applyFill="1" applyBorder="1" applyAlignment="1" applyProtection="1">
      <alignment horizontal="center" vertical="center" wrapText="1"/>
    </xf>
    <xf numFmtId="4" fontId="4" fillId="0" borderId="12" xfId="0" applyNumberFormat="1" applyFont="1" applyFill="1" applyBorder="1" applyAlignment="1" applyProtection="1">
      <alignment horizontal="center" vertical="center" wrapText="1"/>
    </xf>
    <xf numFmtId="4" fontId="8" fillId="0" borderId="0" xfId="0" applyNumberFormat="1" applyFont="1" applyFill="1" applyBorder="1" applyAlignment="1" applyProtection="1">
      <alignment horizontal="center" vertical="center" wrapText="1"/>
    </xf>
    <xf numFmtId="0" fontId="7" fillId="0" borderId="5" xfId="0" applyFont="1" applyBorder="1" applyAlignment="1">
      <alignment horizontal="center" vertical="center" wrapText="1"/>
    </xf>
    <xf numFmtId="0" fontId="7" fillId="0" borderId="1" xfId="0" applyFont="1" applyFill="1" applyBorder="1"/>
    <xf numFmtId="0" fontId="7" fillId="0" borderId="6" xfId="0" applyFont="1" applyFill="1" applyBorder="1" applyAlignment="1">
      <alignment wrapText="1"/>
    </xf>
    <xf numFmtId="0" fontId="7" fillId="0" borderId="6" xfId="0" applyFont="1" applyFill="1" applyBorder="1" applyAlignment="1">
      <alignment horizontal="center" vertical="center" wrapText="1"/>
    </xf>
    <xf numFmtId="1" fontId="7" fillId="0" borderId="15" xfId="0" applyNumberFormat="1" applyFont="1" applyFill="1" applyBorder="1" applyAlignment="1">
      <alignment horizontal="center" vertical="center"/>
    </xf>
    <xf numFmtId="9" fontId="7" fillId="0" borderId="3" xfId="3" applyFont="1" applyFill="1" applyBorder="1" applyAlignment="1">
      <alignment horizontal="center" vertical="center"/>
    </xf>
    <xf numFmtId="4" fontId="10" fillId="0" borderId="1" xfId="0" applyNumberFormat="1" applyFont="1" applyFill="1" applyBorder="1" applyAlignment="1" applyProtection="1">
      <alignment horizontal="right" vertical="center" wrapText="1"/>
    </xf>
    <xf numFmtId="1" fontId="8" fillId="2" borderId="2" xfId="0" applyNumberFormat="1" applyFont="1" applyFill="1" applyBorder="1" applyAlignment="1">
      <alignment horizontal="center" vertical="center" wrapText="1"/>
    </xf>
    <xf numFmtId="1" fontId="7" fillId="0" borderId="11" xfId="1" applyNumberFormat="1" applyFont="1" applyFill="1" applyBorder="1" applyAlignment="1" applyProtection="1">
      <alignment vertical="center"/>
    </xf>
    <xf numFmtId="1" fontId="7" fillId="0" borderId="2" xfId="1" applyNumberFormat="1" applyFont="1" applyFill="1" applyBorder="1" applyAlignment="1" applyProtection="1">
      <alignment vertical="center"/>
    </xf>
    <xf numFmtId="4" fontId="10" fillId="0" borderId="1" xfId="1" applyNumberFormat="1" applyFont="1" applyFill="1" applyBorder="1" applyAlignment="1" applyProtection="1">
      <alignment vertical="center"/>
    </xf>
    <xf numFmtId="4" fontId="10" fillId="0" borderId="1" xfId="1" applyNumberFormat="1" applyFont="1" applyFill="1" applyBorder="1" applyAlignment="1" applyProtection="1">
      <alignment horizontal="center" vertical="center"/>
    </xf>
    <xf numFmtId="166" fontId="0" fillId="0" borderId="1" xfId="1" applyNumberFormat="1" applyFont="1" applyFill="1" applyBorder="1" applyAlignment="1" applyProtection="1">
      <alignment horizontal="center" vertical="center"/>
    </xf>
    <xf numFmtId="4" fontId="10" fillId="0" borderId="12" xfId="1" applyNumberFormat="1" applyFont="1" applyFill="1" applyBorder="1" applyAlignment="1" applyProtection="1">
      <alignment horizontal="center" vertical="center"/>
    </xf>
    <xf numFmtId="4" fontId="10" fillId="0" borderId="8" xfId="1" applyNumberFormat="1" applyFont="1" applyFill="1" applyBorder="1" applyAlignment="1" applyProtection="1">
      <alignment vertical="center"/>
    </xf>
    <xf numFmtId="166" fontId="11" fillId="0" borderId="8" xfId="1" applyNumberFormat="1" applyFont="1" applyFill="1" applyBorder="1" applyAlignment="1" applyProtection="1">
      <alignment horizontal="center" vertical="center"/>
    </xf>
    <xf numFmtId="2" fontId="12" fillId="5" borderId="1" xfId="13" applyNumberFormat="1" applyFont="1" applyFill="1" applyBorder="1" applyAlignment="1">
      <alignment horizontal="right" vertical="center"/>
    </xf>
    <xf numFmtId="9" fontId="9" fillId="0" borderId="18" xfId="1" applyNumberFormat="1" applyFont="1" applyFill="1" applyBorder="1" applyAlignment="1" applyProtection="1">
      <alignment horizontal="center" vertical="center"/>
    </xf>
    <xf numFmtId="0" fontId="7" fillId="0" borderId="1" xfId="0" applyFont="1" applyBorder="1" applyAlignment="1">
      <alignment vertical="top"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4" fontId="6" fillId="0" borderId="1" xfId="0" applyNumberFormat="1" applyFont="1" applyFill="1" applyBorder="1" applyAlignment="1">
      <alignment vertical="center"/>
    </xf>
    <xf numFmtId="0" fontId="7" fillId="0" borderId="5" xfId="0" applyFont="1" applyFill="1" applyBorder="1"/>
    <xf numFmtId="0" fontId="7" fillId="0" borderId="26" xfId="0" applyFont="1" applyFill="1" applyBorder="1" applyAlignment="1">
      <alignment wrapText="1"/>
    </xf>
    <xf numFmtId="0" fontId="7" fillId="0" borderId="5" xfId="0" applyFont="1" applyFill="1" applyBorder="1" applyAlignment="1">
      <alignment vertical="center"/>
    </xf>
    <xf numFmtId="0" fontId="7" fillId="0" borderId="5" xfId="0" applyFont="1" applyFill="1" applyBorder="1" applyAlignment="1">
      <alignment vertical="center" wrapText="1"/>
    </xf>
    <xf numFmtId="0" fontId="7" fillId="0" borderId="23" xfId="0" applyFont="1" applyFill="1" applyBorder="1" applyAlignment="1">
      <alignment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8" fillId="0" borderId="0" xfId="0" applyFont="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1" fontId="8" fillId="4" borderId="1"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4" fontId="7" fillId="4" borderId="1" xfId="0" applyNumberFormat="1" applyFont="1" applyFill="1" applyBorder="1" applyAlignment="1">
      <alignment horizontal="center" vertical="center"/>
    </xf>
    <xf numFmtId="4" fontId="7" fillId="4" borderId="1" xfId="1" applyNumberFormat="1" applyFont="1" applyFill="1" applyBorder="1" applyAlignment="1" applyProtection="1">
      <alignment horizontal="center" vertical="center"/>
    </xf>
    <xf numFmtId="4" fontId="7" fillId="4" borderId="1" xfId="0" applyNumberFormat="1" applyFont="1" applyFill="1" applyBorder="1" applyAlignment="1">
      <alignment horizontal="right" vertical="center"/>
    </xf>
    <xf numFmtId="0" fontId="7" fillId="4"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vertical="center" wrapText="1"/>
    </xf>
    <xf numFmtId="1" fontId="7" fillId="4" borderId="1" xfId="0" applyNumberFormat="1" applyFont="1" applyFill="1" applyBorder="1" applyAlignment="1">
      <alignment horizontal="center" vertical="center"/>
    </xf>
    <xf numFmtId="4" fontId="10" fillId="4" borderId="1" xfId="2" applyNumberFormat="1" applyFont="1" applyFill="1" applyBorder="1" applyAlignment="1">
      <alignment vertical="center"/>
    </xf>
    <xf numFmtId="9" fontId="9" fillId="4" borderId="1" xfId="3" applyFont="1" applyFill="1" applyBorder="1" applyAlignment="1">
      <alignment horizontal="center" vertical="center"/>
    </xf>
    <xf numFmtId="0" fontId="31" fillId="4" borderId="1" xfId="0" applyFont="1" applyFill="1" applyBorder="1" applyAlignment="1">
      <alignment wrapText="1"/>
    </xf>
    <xf numFmtId="9" fontId="7" fillId="4"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7" fillId="4" borderId="1" xfId="0" applyFont="1" applyFill="1" applyBorder="1" applyAlignment="1">
      <alignment vertical="center"/>
    </xf>
    <xf numFmtId="0" fontId="5" fillId="0" borderId="2" xfId="0" applyFont="1" applyFill="1" applyBorder="1" applyAlignment="1">
      <alignment horizontal="center" vertical="center"/>
    </xf>
    <xf numFmtId="0" fontId="7" fillId="0" borderId="1" xfId="4"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4" borderId="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5" xfId="0" applyFont="1" applyFill="1" applyBorder="1" applyAlignment="1">
      <alignment horizontal="center" vertical="center" wrapText="1"/>
    </xf>
  </cellXfs>
  <cellStyles count="14">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Normalny_Wycena stawka VAT" xfId="13"/>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4"/>
  <sheetViews>
    <sheetView tabSelected="1" topLeftCell="A433" zoomScaleNormal="100" zoomScaleSheetLayoutView="100" workbookViewId="0">
      <selection activeCell="B449" sqref="B449:D449"/>
    </sheetView>
  </sheetViews>
  <sheetFormatPr defaultRowHeight="12.75" x14ac:dyDescent="0.2"/>
  <cols>
    <col min="1" max="1" width="2.85546875" style="1" customWidth="1"/>
    <col min="2" max="2" width="63.85546875" style="21" customWidth="1"/>
    <col min="3" max="3" width="8" style="1" customWidth="1"/>
    <col min="4" max="4" width="6.7109375" style="2" customWidth="1"/>
    <col min="5" max="5" width="10" style="427" customWidth="1"/>
    <col min="6" max="6" width="8.42578125" style="452" customWidth="1"/>
    <col min="7" max="7" width="11.28515625" style="3" customWidth="1"/>
    <col min="8" max="8" width="11.7109375" style="150" customWidth="1"/>
    <col min="9" max="9" width="10.85546875" style="150" customWidth="1"/>
    <col min="10" max="10" width="12.42578125" style="150" customWidth="1"/>
    <col min="11" max="11" width="8.7109375" style="254" customWidth="1"/>
    <col min="12" max="12" width="9.140625" style="1"/>
    <col min="13" max="13" width="10.7109375" style="1" bestFit="1" customWidth="1"/>
    <col min="14" max="16384" width="9.140625" style="1"/>
  </cols>
  <sheetData>
    <row r="1" spans="1:11" x14ac:dyDescent="0.2">
      <c r="A1" s="1" t="s">
        <v>227</v>
      </c>
      <c r="I1" s="436"/>
    </row>
    <row r="2" spans="1:11" x14ac:dyDescent="0.2">
      <c r="E2" s="131"/>
      <c r="H2" s="3"/>
      <c r="I2" s="3"/>
    </row>
    <row r="3" spans="1:11" ht="15.75" x14ac:dyDescent="0.25">
      <c r="A3" s="4"/>
      <c r="B3" s="434" t="s">
        <v>213</v>
      </c>
      <c r="E3" s="131"/>
      <c r="H3" s="3"/>
      <c r="I3" s="3"/>
    </row>
    <row r="4" spans="1:11" x14ac:dyDescent="0.2">
      <c r="A4" s="4"/>
      <c r="E4" s="131"/>
      <c r="H4" s="3"/>
      <c r="I4" s="3"/>
    </row>
    <row r="5" spans="1:11" x14ac:dyDescent="0.2">
      <c r="A5" s="5"/>
      <c r="B5" s="144" t="s">
        <v>259</v>
      </c>
      <c r="C5" s="183"/>
      <c r="D5" s="184"/>
      <c r="E5" s="132"/>
      <c r="F5" s="453"/>
      <c r="G5" s="169"/>
      <c r="H5" s="7"/>
      <c r="I5" s="8"/>
      <c r="J5" s="151"/>
      <c r="K5" s="183"/>
    </row>
    <row r="6" spans="1:11" ht="36" x14ac:dyDescent="0.2">
      <c r="A6" s="138" t="s">
        <v>0</v>
      </c>
      <c r="B6" s="138" t="s">
        <v>1</v>
      </c>
      <c r="C6" s="138" t="s">
        <v>2</v>
      </c>
      <c r="D6" s="164" t="s">
        <v>3</v>
      </c>
      <c r="E6" s="45" t="s">
        <v>4</v>
      </c>
      <c r="F6" s="465" t="s">
        <v>5</v>
      </c>
      <c r="G6" s="10" t="s">
        <v>74</v>
      </c>
      <c r="H6" s="166" t="s">
        <v>6</v>
      </c>
      <c r="I6" s="165" t="s">
        <v>7</v>
      </c>
      <c r="J6" s="165" t="s">
        <v>8</v>
      </c>
      <c r="K6" s="167" t="s">
        <v>9</v>
      </c>
    </row>
    <row r="7" spans="1:11" ht="60" x14ac:dyDescent="0.2">
      <c r="A7" s="584">
        <v>1</v>
      </c>
      <c r="B7" s="185" t="s">
        <v>179</v>
      </c>
      <c r="C7" s="173" t="s">
        <v>11</v>
      </c>
      <c r="D7" s="171">
        <v>50</v>
      </c>
      <c r="E7" s="540"/>
      <c r="F7" s="490"/>
      <c r="G7" s="12">
        <f t="shared" ref="G7:G8" si="0">E7*F7+E7</f>
        <v>0</v>
      </c>
      <c r="H7" s="11">
        <f t="shared" ref="H7:H8" si="1">D7*E7</f>
        <v>0</v>
      </c>
      <c r="I7" s="12">
        <f t="shared" ref="I7:I8" si="2">J7-H7</f>
        <v>0</v>
      </c>
      <c r="J7" s="149">
        <f t="shared" ref="J7:J8" si="3">D7*G7</f>
        <v>0</v>
      </c>
      <c r="K7" s="306" t="s">
        <v>147</v>
      </c>
    </row>
    <row r="8" spans="1:11" ht="36" x14ac:dyDescent="0.2">
      <c r="A8" s="584">
        <v>2</v>
      </c>
      <c r="B8" s="185" t="s">
        <v>146</v>
      </c>
      <c r="C8" s="173" t="s">
        <v>15</v>
      </c>
      <c r="D8" s="171">
        <v>150</v>
      </c>
      <c r="E8" s="540"/>
      <c r="F8" s="490"/>
      <c r="G8" s="12">
        <f t="shared" si="0"/>
        <v>0</v>
      </c>
      <c r="H8" s="11">
        <f t="shared" si="1"/>
        <v>0</v>
      </c>
      <c r="I8" s="12">
        <f t="shared" si="2"/>
        <v>0</v>
      </c>
      <c r="J8" s="149">
        <f t="shared" si="3"/>
        <v>0</v>
      </c>
      <c r="K8" s="306" t="s">
        <v>147</v>
      </c>
    </row>
    <row r="9" spans="1:11" x14ac:dyDescent="0.2">
      <c r="C9" s="180"/>
      <c r="D9" s="181"/>
      <c r="E9" s="468" t="s">
        <v>14</v>
      </c>
      <c r="F9" s="299"/>
      <c r="G9" s="290"/>
      <c r="H9" s="268">
        <f>SUM(H7:H8)</f>
        <v>0</v>
      </c>
      <c r="I9" s="177">
        <f>SUM(I7:I8)</f>
        <v>0</v>
      </c>
      <c r="J9" s="177">
        <f>SUM(J7:J8)</f>
        <v>0</v>
      </c>
      <c r="K9" s="255"/>
    </row>
    <row r="10" spans="1:11" x14ac:dyDescent="0.2">
      <c r="E10" s="99"/>
      <c r="F10" s="441"/>
      <c r="G10" s="18"/>
      <c r="H10" s="19"/>
      <c r="I10" s="20"/>
      <c r="J10" s="154"/>
      <c r="K10" s="255"/>
    </row>
    <row r="11" spans="1:11" s="24" customFormat="1" x14ac:dyDescent="0.2">
      <c r="A11" s="81"/>
      <c r="B11" s="72"/>
      <c r="C11" s="81"/>
      <c r="D11" s="82"/>
      <c r="E11" s="442"/>
      <c r="F11" s="454"/>
      <c r="G11" s="83"/>
      <c r="H11" s="83"/>
      <c r="I11" s="83"/>
      <c r="J11" s="266"/>
      <c r="K11" s="257"/>
    </row>
    <row r="12" spans="1:11" x14ac:dyDescent="0.2">
      <c r="A12" s="24"/>
      <c r="B12" s="144" t="s">
        <v>260</v>
      </c>
      <c r="C12" s="186"/>
      <c r="D12" s="187"/>
      <c r="E12" s="428"/>
      <c r="F12" s="455"/>
      <c r="G12" s="188"/>
      <c r="H12" s="188"/>
      <c r="I12" s="188"/>
      <c r="J12" s="189"/>
    </row>
    <row r="13" spans="1:11" ht="36" x14ac:dyDescent="0.2">
      <c r="A13" s="138" t="s">
        <v>0</v>
      </c>
      <c r="B13" s="138" t="s">
        <v>1</v>
      </c>
      <c r="C13" s="138" t="s">
        <v>2</v>
      </c>
      <c r="D13" s="541" t="s">
        <v>3</v>
      </c>
      <c r="E13" s="45" t="s">
        <v>4</v>
      </c>
      <c r="F13" s="465" t="s">
        <v>5</v>
      </c>
      <c r="G13" s="10" t="s">
        <v>74</v>
      </c>
      <c r="H13" s="166" t="s">
        <v>6</v>
      </c>
      <c r="I13" s="165" t="s">
        <v>7</v>
      </c>
      <c r="J13" s="165" t="s">
        <v>8</v>
      </c>
      <c r="K13" s="167" t="s">
        <v>9</v>
      </c>
    </row>
    <row r="14" spans="1:11" ht="48" x14ac:dyDescent="0.2">
      <c r="A14" s="190">
        <v>1</v>
      </c>
      <c r="B14" s="38" t="s">
        <v>253</v>
      </c>
      <c r="C14" s="192" t="s">
        <v>11</v>
      </c>
      <c r="D14" s="542">
        <v>600</v>
      </c>
      <c r="E14" s="544"/>
      <c r="F14" s="478"/>
      <c r="G14" s="12">
        <f t="shared" ref="G14:G20" si="4">E14*F14+E14</f>
        <v>0</v>
      </c>
      <c r="H14" s="11">
        <f t="shared" ref="H14:H20" si="5">D14*E14</f>
        <v>0</v>
      </c>
      <c r="I14" s="12">
        <f t="shared" ref="I14:I20" si="6">J14-H14</f>
        <v>0</v>
      </c>
      <c r="J14" s="149">
        <f t="shared" ref="J14:J20" si="7">D14*G14</f>
        <v>0</v>
      </c>
      <c r="K14" s="129" t="s">
        <v>147</v>
      </c>
    </row>
    <row r="15" spans="1:11" ht="48" x14ac:dyDescent="0.2">
      <c r="A15" s="190">
        <v>2</v>
      </c>
      <c r="B15" s="38" t="s">
        <v>254</v>
      </c>
      <c r="C15" s="192" t="s">
        <v>11</v>
      </c>
      <c r="D15" s="542">
        <v>5000</v>
      </c>
      <c r="E15" s="544"/>
      <c r="F15" s="478"/>
      <c r="G15" s="12">
        <f t="shared" si="4"/>
        <v>0</v>
      </c>
      <c r="H15" s="11">
        <f t="shared" si="5"/>
        <v>0</v>
      </c>
      <c r="I15" s="12">
        <f t="shared" si="6"/>
        <v>0</v>
      </c>
      <c r="J15" s="149">
        <f t="shared" si="7"/>
        <v>0</v>
      </c>
      <c r="K15" s="129" t="s">
        <v>147</v>
      </c>
    </row>
    <row r="16" spans="1:11" x14ac:dyDescent="0.2">
      <c r="A16" s="190">
        <v>3</v>
      </c>
      <c r="B16" s="297" t="s">
        <v>180</v>
      </c>
      <c r="C16" s="192" t="s">
        <v>11</v>
      </c>
      <c r="D16" s="542">
        <v>50</v>
      </c>
      <c r="E16" s="544"/>
      <c r="F16" s="478"/>
      <c r="G16" s="12">
        <f t="shared" si="4"/>
        <v>0</v>
      </c>
      <c r="H16" s="11">
        <f t="shared" si="5"/>
        <v>0</v>
      </c>
      <c r="I16" s="12">
        <f t="shared" si="6"/>
        <v>0</v>
      </c>
      <c r="J16" s="149">
        <f t="shared" si="7"/>
        <v>0</v>
      </c>
      <c r="K16" s="310"/>
    </row>
    <row r="17" spans="1:11" ht="60" x14ac:dyDescent="0.2">
      <c r="A17" s="190">
        <v>4</v>
      </c>
      <c r="B17" s="295" t="s">
        <v>252</v>
      </c>
      <c r="C17" s="198" t="s">
        <v>11</v>
      </c>
      <c r="D17" s="543">
        <v>30</v>
      </c>
      <c r="E17" s="544"/>
      <c r="F17" s="478"/>
      <c r="G17" s="12">
        <f t="shared" si="4"/>
        <v>0</v>
      </c>
      <c r="H17" s="11">
        <f t="shared" si="5"/>
        <v>0</v>
      </c>
      <c r="I17" s="12">
        <f t="shared" si="6"/>
        <v>0</v>
      </c>
      <c r="J17" s="149">
        <f t="shared" si="7"/>
        <v>0</v>
      </c>
      <c r="K17" s="310" t="s">
        <v>147</v>
      </c>
    </row>
    <row r="18" spans="1:11" ht="48" x14ac:dyDescent="0.2">
      <c r="A18" s="190">
        <v>5</v>
      </c>
      <c r="B18" s="295" t="s">
        <v>228</v>
      </c>
      <c r="C18" s="198" t="s">
        <v>15</v>
      </c>
      <c r="D18" s="543">
        <v>960</v>
      </c>
      <c r="E18" s="544"/>
      <c r="F18" s="478"/>
      <c r="G18" s="12">
        <f t="shared" si="4"/>
        <v>0</v>
      </c>
      <c r="H18" s="11">
        <f t="shared" si="5"/>
        <v>0</v>
      </c>
      <c r="I18" s="12">
        <f t="shared" si="6"/>
        <v>0</v>
      </c>
      <c r="J18" s="149">
        <f t="shared" si="7"/>
        <v>0</v>
      </c>
      <c r="K18" s="310" t="s">
        <v>123</v>
      </c>
    </row>
    <row r="19" spans="1:11" ht="24" x14ac:dyDescent="0.2">
      <c r="A19" s="190">
        <v>6</v>
      </c>
      <c r="B19" s="295" t="s">
        <v>195</v>
      </c>
      <c r="C19" s="198" t="s">
        <v>11</v>
      </c>
      <c r="D19" s="543">
        <v>960</v>
      </c>
      <c r="E19" s="544"/>
      <c r="F19" s="478"/>
      <c r="G19" s="12">
        <f t="shared" si="4"/>
        <v>0</v>
      </c>
      <c r="H19" s="11">
        <f t="shared" si="5"/>
        <v>0</v>
      </c>
      <c r="I19" s="12">
        <f t="shared" si="6"/>
        <v>0</v>
      </c>
      <c r="J19" s="149">
        <f t="shared" si="7"/>
        <v>0</v>
      </c>
      <c r="K19" s="310" t="s">
        <v>123</v>
      </c>
    </row>
    <row r="20" spans="1:11" ht="60" x14ac:dyDescent="0.2">
      <c r="A20" s="190">
        <v>7</v>
      </c>
      <c r="B20" s="296" t="s">
        <v>255</v>
      </c>
      <c r="C20" s="198" t="s">
        <v>11</v>
      </c>
      <c r="D20" s="543">
        <v>30</v>
      </c>
      <c r="E20" s="544"/>
      <c r="F20" s="478"/>
      <c r="G20" s="12">
        <f t="shared" si="4"/>
        <v>0</v>
      </c>
      <c r="H20" s="11">
        <f t="shared" si="5"/>
        <v>0</v>
      </c>
      <c r="I20" s="12">
        <f t="shared" si="6"/>
        <v>0</v>
      </c>
      <c r="J20" s="149">
        <f t="shared" si="7"/>
        <v>0</v>
      </c>
      <c r="K20" s="129" t="s">
        <v>147</v>
      </c>
    </row>
    <row r="21" spans="1:11" x14ac:dyDescent="0.2">
      <c r="A21" s="24"/>
      <c r="B21" s="40"/>
      <c r="C21" s="194"/>
      <c r="D21" s="195"/>
      <c r="E21" s="545" t="s">
        <v>14</v>
      </c>
      <c r="F21" s="546"/>
      <c r="G21" s="196"/>
      <c r="H21" s="268">
        <f>SUM(H14:H20)</f>
        <v>0</v>
      </c>
      <c r="I21" s="177">
        <f>SUM(I14:I20)</f>
        <v>0</v>
      </c>
      <c r="J21" s="177">
        <f>SUM(J14:J20)</f>
        <v>0</v>
      </c>
      <c r="K21" s="256"/>
    </row>
    <row r="22" spans="1:11" x14ac:dyDescent="0.2">
      <c r="A22" s="81"/>
      <c r="B22" s="109"/>
      <c r="C22" s="84"/>
      <c r="D22" s="85"/>
      <c r="E22" s="443"/>
      <c r="F22" s="456"/>
      <c r="G22" s="119"/>
      <c r="H22" s="315"/>
      <c r="I22" s="73"/>
      <c r="J22" s="316"/>
      <c r="K22" s="257"/>
    </row>
    <row r="23" spans="1:11" x14ac:dyDescent="0.2">
      <c r="A23" s="24"/>
      <c r="B23" s="144" t="s">
        <v>261</v>
      </c>
      <c r="C23" s="186"/>
      <c r="D23" s="187"/>
      <c r="E23" s="428"/>
      <c r="F23" s="455"/>
      <c r="G23" s="188"/>
      <c r="H23" s="188"/>
      <c r="I23" s="188"/>
      <c r="J23" s="189"/>
    </row>
    <row r="24" spans="1:11" ht="36" x14ac:dyDescent="0.2">
      <c r="A24" s="138" t="s">
        <v>0</v>
      </c>
      <c r="B24" s="138" t="s">
        <v>1</v>
      </c>
      <c r="C24" s="138" t="s">
        <v>2</v>
      </c>
      <c r="D24" s="164" t="s">
        <v>3</v>
      </c>
      <c r="E24" s="45" t="s">
        <v>4</v>
      </c>
      <c r="F24" s="465" t="s">
        <v>5</v>
      </c>
      <c r="G24" s="10" t="s">
        <v>74</v>
      </c>
      <c r="H24" s="166" t="s">
        <v>6</v>
      </c>
      <c r="I24" s="165" t="s">
        <v>7</v>
      </c>
      <c r="J24" s="165" t="s">
        <v>8</v>
      </c>
      <c r="K24" s="167" t="s">
        <v>9</v>
      </c>
    </row>
    <row r="25" spans="1:11" ht="25.5" x14ac:dyDescent="0.2">
      <c r="A25" s="191">
        <v>1</v>
      </c>
      <c r="B25" s="23" t="s">
        <v>134</v>
      </c>
      <c r="C25" s="198" t="s">
        <v>11</v>
      </c>
      <c r="D25" s="193">
        <v>5500</v>
      </c>
      <c r="E25" s="544"/>
      <c r="F25" s="467"/>
      <c r="G25" s="12">
        <f t="shared" ref="G25:G26" si="8">E25*F25+E25</f>
        <v>0</v>
      </c>
      <c r="H25" s="11">
        <f t="shared" ref="H25:H26" si="9">D25*E25</f>
        <v>0</v>
      </c>
      <c r="I25" s="12">
        <f t="shared" ref="I25:I26" si="10">J25-H25</f>
        <v>0</v>
      </c>
      <c r="J25" s="149">
        <f t="shared" ref="J25:J26" si="11">D25*G25</f>
        <v>0</v>
      </c>
      <c r="K25" s="129" t="s">
        <v>147</v>
      </c>
    </row>
    <row r="26" spans="1:11" ht="25.5" x14ac:dyDescent="0.2">
      <c r="A26" s="191">
        <v>2</v>
      </c>
      <c r="B26" s="23" t="s">
        <v>135</v>
      </c>
      <c r="C26" s="198" t="s">
        <v>11</v>
      </c>
      <c r="D26" s="193">
        <v>1000</v>
      </c>
      <c r="E26" s="544"/>
      <c r="F26" s="467"/>
      <c r="G26" s="12">
        <f t="shared" si="8"/>
        <v>0</v>
      </c>
      <c r="H26" s="11">
        <f t="shared" si="9"/>
        <v>0</v>
      </c>
      <c r="I26" s="12">
        <f t="shared" si="10"/>
        <v>0</v>
      </c>
      <c r="J26" s="149">
        <f t="shared" si="11"/>
        <v>0</v>
      </c>
      <c r="K26" s="129" t="s">
        <v>147</v>
      </c>
    </row>
    <row r="27" spans="1:11" x14ac:dyDescent="0.2">
      <c r="A27" s="24"/>
      <c r="B27" s="40"/>
      <c r="C27" s="194"/>
      <c r="D27" s="195"/>
      <c r="E27" s="547" t="s">
        <v>14</v>
      </c>
      <c r="F27" s="546"/>
      <c r="G27" s="196"/>
      <c r="H27" s="268">
        <f>SUM(H25:H26)</f>
        <v>0</v>
      </c>
      <c r="I27" s="177">
        <f>SUM(I25:I26)</f>
        <v>0</v>
      </c>
      <c r="J27" s="177">
        <f>SUM(J25:J26)</f>
        <v>0</v>
      </c>
      <c r="K27" s="255"/>
    </row>
    <row r="28" spans="1:11" ht="36" x14ac:dyDescent="0.2">
      <c r="A28" s="81"/>
      <c r="B28" s="40" t="s">
        <v>73</v>
      </c>
      <c r="C28" s="84"/>
      <c r="D28" s="85"/>
      <c r="E28" s="443"/>
      <c r="F28" s="456"/>
      <c r="G28" s="119"/>
      <c r="H28" s="315"/>
      <c r="I28" s="73"/>
      <c r="J28" s="316"/>
      <c r="K28" s="257"/>
    </row>
    <row r="29" spans="1:11" x14ac:dyDescent="0.2">
      <c r="A29" s="81"/>
      <c r="B29" s="109"/>
      <c r="C29" s="84"/>
      <c r="D29" s="85"/>
      <c r="E29" s="443"/>
      <c r="F29" s="456"/>
      <c r="G29" s="119"/>
      <c r="H29" s="315"/>
      <c r="I29" s="73"/>
      <c r="J29" s="316"/>
      <c r="K29" s="257"/>
    </row>
    <row r="30" spans="1:11" x14ac:dyDescent="0.2">
      <c r="A30" s="81"/>
      <c r="B30" s="109"/>
      <c r="C30" s="81"/>
      <c r="D30" s="82"/>
      <c r="E30" s="442"/>
      <c r="F30" s="454"/>
      <c r="G30" s="83"/>
      <c r="H30" s="83"/>
      <c r="I30" s="83"/>
      <c r="J30" s="266"/>
      <c r="K30" s="314"/>
    </row>
    <row r="31" spans="1:11" x14ac:dyDescent="0.2">
      <c r="A31" s="24"/>
      <c r="B31" s="142" t="s">
        <v>262</v>
      </c>
      <c r="C31" s="186"/>
      <c r="D31" s="187"/>
      <c r="E31" s="428"/>
      <c r="F31" s="455"/>
      <c r="G31" s="188"/>
      <c r="H31" s="188"/>
      <c r="I31" s="188"/>
      <c r="J31" s="189"/>
    </row>
    <row r="32" spans="1:11" ht="36" x14ac:dyDescent="0.2">
      <c r="A32" s="138" t="s">
        <v>0</v>
      </c>
      <c r="B32" s="138" t="s">
        <v>1</v>
      </c>
      <c r="C32" s="138" t="s">
        <v>2</v>
      </c>
      <c r="D32" s="164" t="s">
        <v>3</v>
      </c>
      <c r="E32" s="45" t="s">
        <v>4</v>
      </c>
      <c r="F32" s="465" t="s">
        <v>5</v>
      </c>
      <c r="G32" s="10" t="s">
        <v>74</v>
      </c>
      <c r="H32" s="166" t="s">
        <v>6</v>
      </c>
      <c r="I32" s="165" t="s">
        <v>7</v>
      </c>
      <c r="J32" s="165" t="s">
        <v>8</v>
      </c>
      <c r="K32" s="167" t="s">
        <v>9</v>
      </c>
    </row>
    <row r="33" spans="1:11" ht="96" x14ac:dyDescent="0.2">
      <c r="A33" s="200">
        <v>1</v>
      </c>
      <c r="B33" s="297" t="s">
        <v>256</v>
      </c>
      <c r="C33" s="199" t="s">
        <v>15</v>
      </c>
      <c r="D33" s="201">
        <v>50</v>
      </c>
      <c r="E33" s="548"/>
      <c r="F33" s="467"/>
      <c r="G33" s="12">
        <f t="shared" ref="G33:G35" si="12">E33*F33+E33</f>
        <v>0</v>
      </c>
      <c r="H33" s="11">
        <f t="shared" ref="H33:H35" si="13">D33*E33</f>
        <v>0</v>
      </c>
      <c r="I33" s="12">
        <f t="shared" ref="I33:I35" si="14">J33-H33</f>
        <v>0</v>
      </c>
      <c r="J33" s="149">
        <f t="shared" ref="J33:J35" si="15">D33*G33</f>
        <v>0</v>
      </c>
      <c r="K33" s="252" t="s">
        <v>123</v>
      </c>
    </row>
    <row r="34" spans="1:11" ht="36" x14ac:dyDescent="0.2">
      <c r="A34" s="200">
        <v>2</v>
      </c>
      <c r="B34" s="197" t="s">
        <v>83</v>
      </c>
      <c r="C34" s="199" t="s">
        <v>11</v>
      </c>
      <c r="D34" s="201">
        <v>50</v>
      </c>
      <c r="E34" s="548"/>
      <c r="F34" s="467"/>
      <c r="G34" s="12">
        <f t="shared" si="12"/>
        <v>0</v>
      </c>
      <c r="H34" s="11">
        <f t="shared" si="13"/>
        <v>0</v>
      </c>
      <c r="I34" s="12">
        <f t="shared" si="14"/>
        <v>0</v>
      </c>
      <c r="J34" s="149">
        <f t="shared" si="15"/>
        <v>0</v>
      </c>
      <c r="K34" s="252" t="s">
        <v>123</v>
      </c>
    </row>
    <row r="35" spans="1:11" ht="24" x14ac:dyDescent="0.2">
      <c r="A35" s="25">
        <v>3</v>
      </c>
      <c r="B35" s="23" t="s">
        <v>86</v>
      </c>
      <c r="C35" s="198" t="s">
        <v>11</v>
      </c>
      <c r="D35" s="193">
        <v>50</v>
      </c>
      <c r="E35" s="548"/>
      <c r="F35" s="467"/>
      <c r="G35" s="12">
        <f t="shared" si="12"/>
        <v>0</v>
      </c>
      <c r="H35" s="11">
        <f t="shared" si="13"/>
        <v>0</v>
      </c>
      <c r="I35" s="12">
        <f t="shared" si="14"/>
        <v>0</v>
      </c>
      <c r="J35" s="149">
        <f t="shared" si="15"/>
        <v>0</v>
      </c>
      <c r="K35" s="252" t="s">
        <v>147</v>
      </c>
    </row>
    <row r="36" spans="1:11" x14ac:dyDescent="0.2">
      <c r="A36" s="22"/>
      <c r="B36" s="22"/>
      <c r="C36" s="22"/>
      <c r="D36" s="41"/>
      <c r="E36" s="545" t="s">
        <v>14</v>
      </c>
      <c r="F36" s="549"/>
      <c r="G36" s="202"/>
      <c r="H36" s="268">
        <f>SUM(H33:H35)</f>
        <v>0</v>
      </c>
      <c r="I36" s="177">
        <f>SUM(I33:I35)</f>
        <v>0</v>
      </c>
      <c r="J36" s="177">
        <f>SUM(J33:J35)</f>
        <v>0</v>
      </c>
      <c r="K36" s="252"/>
    </row>
    <row r="37" spans="1:11" s="24" customFormat="1" x14ac:dyDescent="0.2">
      <c r="A37" s="81"/>
      <c r="B37" s="109"/>
      <c r="C37" s="81"/>
      <c r="D37" s="82"/>
      <c r="E37" s="444"/>
      <c r="F37" s="457"/>
      <c r="G37" s="319"/>
      <c r="H37" s="319"/>
      <c r="I37" s="319"/>
      <c r="J37" s="320"/>
      <c r="K37" s="257"/>
    </row>
    <row r="38" spans="1:11" s="24" customFormat="1" x14ac:dyDescent="0.2">
      <c r="A38" s="81"/>
      <c r="B38" s="109"/>
      <c r="C38" s="81"/>
      <c r="D38" s="82"/>
      <c r="E38" s="442"/>
      <c r="F38" s="454"/>
      <c r="G38" s="83"/>
      <c r="H38" s="83"/>
      <c r="I38" s="83"/>
      <c r="J38" s="266"/>
      <c r="K38" s="257"/>
    </row>
    <row r="39" spans="1:11" s="24" customFormat="1" x14ac:dyDescent="0.2">
      <c r="B39" s="144" t="s">
        <v>263</v>
      </c>
      <c r="C39" s="186"/>
      <c r="D39" s="187"/>
      <c r="E39" s="428"/>
      <c r="F39" s="455"/>
      <c r="G39" s="188"/>
      <c r="H39" s="188"/>
      <c r="I39" s="188"/>
      <c r="J39" s="189"/>
      <c r="K39" s="254"/>
    </row>
    <row r="40" spans="1:11" s="24" customFormat="1" ht="36" x14ac:dyDescent="0.2">
      <c r="A40" s="138" t="s">
        <v>0</v>
      </c>
      <c r="B40" s="138" t="s">
        <v>1</v>
      </c>
      <c r="C40" s="138" t="s">
        <v>2</v>
      </c>
      <c r="D40" s="164" t="s">
        <v>3</v>
      </c>
      <c r="E40" s="45" t="s">
        <v>4</v>
      </c>
      <c r="F40" s="465" t="s">
        <v>5</v>
      </c>
      <c r="G40" s="10" t="s">
        <v>74</v>
      </c>
      <c r="H40" s="166" t="s">
        <v>6</v>
      </c>
      <c r="I40" s="165" t="s">
        <v>7</v>
      </c>
      <c r="J40" s="165" t="s">
        <v>8</v>
      </c>
      <c r="K40" s="167" t="s">
        <v>9</v>
      </c>
    </row>
    <row r="41" spans="1:11" s="24" customFormat="1" ht="138.75" customHeight="1" x14ac:dyDescent="0.2">
      <c r="A41" s="190">
        <v>1</v>
      </c>
      <c r="B41" s="38" t="s">
        <v>148</v>
      </c>
      <c r="C41" s="198" t="s">
        <v>11</v>
      </c>
      <c r="D41" s="193">
        <v>40</v>
      </c>
      <c r="E41" s="550"/>
      <c r="F41" s="551"/>
      <c r="G41" s="12">
        <f>E41*F41+E41</f>
        <v>0</v>
      </c>
      <c r="H41" s="11">
        <f>D41*E41</f>
        <v>0</v>
      </c>
      <c r="I41" s="12">
        <f>J41-H41</f>
        <v>0</v>
      </c>
      <c r="J41" s="149">
        <f>D41*G41</f>
        <v>0</v>
      </c>
      <c r="K41" s="129" t="s">
        <v>147</v>
      </c>
    </row>
    <row r="42" spans="1:11" s="24" customFormat="1" x14ac:dyDescent="0.2">
      <c r="B42" s="40"/>
      <c r="C42" s="194"/>
      <c r="D42" s="195"/>
      <c r="E42" s="547" t="s">
        <v>14</v>
      </c>
      <c r="F42" s="546"/>
      <c r="G42" s="196"/>
      <c r="H42" s="268">
        <f>SUM(H41:H41)</f>
        <v>0</v>
      </c>
      <c r="I42" s="177">
        <f>SUM(I41:I41)</f>
        <v>0</v>
      </c>
      <c r="J42" s="177">
        <f>SUM(J41:J41)</f>
        <v>0</v>
      </c>
      <c r="K42" s="255"/>
    </row>
    <row r="43" spans="1:11" s="24" customFormat="1" x14ac:dyDescent="0.2">
      <c r="A43" s="81"/>
      <c r="B43" s="109"/>
      <c r="C43" s="81"/>
      <c r="D43" s="82"/>
      <c r="E43" s="442"/>
      <c r="F43" s="454"/>
      <c r="G43" s="83"/>
      <c r="H43" s="83"/>
      <c r="I43" s="83"/>
      <c r="J43" s="266"/>
      <c r="K43" s="257"/>
    </row>
    <row r="44" spans="1:11" s="9" customFormat="1" ht="12" x14ac:dyDescent="0.2">
      <c r="A44" s="5"/>
      <c r="B44" s="142" t="s">
        <v>264</v>
      </c>
      <c r="C44" s="174"/>
      <c r="D44" s="178"/>
      <c r="E44" s="523"/>
      <c r="F44" s="524"/>
      <c r="G44" s="169"/>
      <c r="H44" s="7"/>
      <c r="I44" s="8"/>
      <c r="J44" s="151"/>
      <c r="K44" s="298"/>
    </row>
    <row r="45" spans="1:11" s="15" customFormat="1" ht="36" x14ac:dyDescent="0.2">
      <c r="A45" s="138" t="s">
        <v>0</v>
      </c>
      <c r="B45" s="138" t="s">
        <v>1</v>
      </c>
      <c r="C45" s="138" t="s">
        <v>2</v>
      </c>
      <c r="D45" s="164" t="s">
        <v>3</v>
      </c>
      <c r="E45" s="165" t="s">
        <v>4</v>
      </c>
      <c r="F45" s="472" t="s">
        <v>5</v>
      </c>
      <c r="G45" s="10" t="s">
        <v>74</v>
      </c>
      <c r="H45" s="166" t="s">
        <v>6</v>
      </c>
      <c r="I45" s="165" t="s">
        <v>7</v>
      </c>
      <c r="J45" s="165" t="s">
        <v>8</v>
      </c>
      <c r="K45" s="167" t="s">
        <v>9</v>
      </c>
    </row>
    <row r="46" spans="1:11" s="9" customFormat="1" ht="72" x14ac:dyDescent="0.2">
      <c r="A46" s="269">
        <v>1</v>
      </c>
      <c r="B46" s="552" t="s">
        <v>149</v>
      </c>
      <c r="C46" s="170" t="s">
        <v>11</v>
      </c>
      <c r="D46" s="171">
        <v>50</v>
      </c>
      <c r="E46" s="528"/>
      <c r="F46" s="527"/>
      <c r="G46" s="12">
        <f t="shared" ref="G46:G52" si="16">E46*F46+E46</f>
        <v>0</v>
      </c>
      <c r="H46" s="11">
        <f t="shared" ref="H46:H52" si="17">D46*E46</f>
        <v>0</v>
      </c>
      <c r="I46" s="12">
        <f t="shared" ref="I46:I52" si="18">J46-H46</f>
        <v>0</v>
      </c>
      <c r="J46" s="149">
        <f t="shared" ref="J46:J52" si="19">D46*G46</f>
        <v>0</v>
      </c>
      <c r="K46" s="425" t="s">
        <v>147</v>
      </c>
    </row>
    <row r="47" spans="1:11" s="9" customFormat="1" ht="72" x14ac:dyDescent="0.2">
      <c r="A47" s="269">
        <v>2</v>
      </c>
      <c r="B47" s="552" t="s">
        <v>19</v>
      </c>
      <c r="C47" s="170" t="s">
        <v>11</v>
      </c>
      <c r="D47" s="171">
        <v>50</v>
      </c>
      <c r="E47" s="528"/>
      <c r="F47" s="527"/>
      <c r="G47" s="12">
        <f t="shared" si="16"/>
        <v>0</v>
      </c>
      <c r="H47" s="11">
        <f t="shared" si="17"/>
        <v>0</v>
      </c>
      <c r="I47" s="12">
        <f t="shared" si="18"/>
        <v>0</v>
      </c>
      <c r="J47" s="149">
        <f t="shared" si="19"/>
        <v>0</v>
      </c>
      <c r="K47" s="425" t="s">
        <v>123</v>
      </c>
    </row>
    <row r="48" spans="1:11" s="9" customFormat="1" ht="72" x14ac:dyDescent="0.2">
      <c r="A48" s="269">
        <v>3</v>
      </c>
      <c r="B48" s="552" t="s">
        <v>20</v>
      </c>
      <c r="C48" s="170" t="s">
        <v>11</v>
      </c>
      <c r="D48" s="171">
        <v>50</v>
      </c>
      <c r="E48" s="528"/>
      <c r="F48" s="527"/>
      <c r="G48" s="12">
        <f t="shared" si="16"/>
        <v>0</v>
      </c>
      <c r="H48" s="11">
        <f t="shared" si="17"/>
        <v>0</v>
      </c>
      <c r="I48" s="12">
        <f t="shared" si="18"/>
        <v>0</v>
      </c>
      <c r="J48" s="149">
        <f t="shared" si="19"/>
        <v>0</v>
      </c>
      <c r="K48" s="425" t="s">
        <v>123</v>
      </c>
    </row>
    <row r="49" spans="1:11" s="9" customFormat="1" ht="72" x14ac:dyDescent="0.2">
      <c r="A49" s="269">
        <v>4</v>
      </c>
      <c r="B49" s="552" t="s">
        <v>21</v>
      </c>
      <c r="C49" s="170" t="s">
        <v>11</v>
      </c>
      <c r="D49" s="171">
        <v>50</v>
      </c>
      <c r="E49" s="528"/>
      <c r="F49" s="527"/>
      <c r="G49" s="12">
        <f t="shared" si="16"/>
        <v>0</v>
      </c>
      <c r="H49" s="11">
        <f t="shared" si="17"/>
        <v>0</v>
      </c>
      <c r="I49" s="12">
        <f t="shared" si="18"/>
        <v>0</v>
      </c>
      <c r="J49" s="149">
        <f t="shared" si="19"/>
        <v>0</v>
      </c>
      <c r="K49" s="425" t="s">
        <v>147</v>
      </c>
    </row>
    <row r="50" spans="1:11" s="9" customFormat="1" ht="72" x14ac:dyDescent="0.2">
      <c r="A50" s="269">
        <v>5</v>
      </c>
      <c r="B50" s="552" t="s">
        <v>22</v>
      </c>
      <c r="C50" s="170" t="s">
        <v>11</v>
      </c>
      <c r="D50" s="171">
        <v>50</v>
      </c>
      <c r="E50" s="528"/>
      <c r="F50" s="527"/>
      <c r="G50" s="12">
        <f t="shared" si="16"/>
        <v>0</v>
      </c>
      <c r="H50" s="11">
        <f t="shared" si="17"/>
        <v>0</v>
      </c>
      <c r="I50" s="12">
        <f t="shared" si="18"/>
        <v>0</v>
      </c>
      <c r="J50" s="149">
        <f t="shared" si="19"/>
        <v>0</v>
      </c>
      <c r="K50" s="425" t="s">
        <v>147</v>
      </c>
    </row>
    <row r="51" spans="1:11" s="9" customFormat="1" ht="72" x14ac:dyDescent="0.2">
      <c r="A51" s="269">
        <v>6</v>
      </c>
      <c r="B51" s="552" t="s">
        <v>72</v>
      </c>
      <c r="C51" s="170" t="s">
        <v>11</v>
      </c>
      <c r="D51" s="171">
        <v>2000</v>
      </c>
      <c r="E51" s="528"/>
      <c r="F51" s="527"/>
      <c r="G51" s="12">
        <f t="shared" si="16"/>
        <v>0</v>
      </c>
      <c r="H51" s="11">
        <f t="shared" si="17"/>
        <v>0</v>
      </c>
      <c r="I51" s="12">
        <f t="shared" si="18"/>
        <v>0</v>
      </c>
      <c r="J51" s="149">
        <f t="shared" si="19"/>
        <v>0</v>
      </c>
      <c r="K51" s="425" t="s">
        <v>123</v>
      </c>
    </row>
    <row r="52" spans="1:11" s="9" customFormat="1" ht="72" x14ac:dyDescent="0.2">
      <c r="A52" s="269">
        <v>7</v>
      </c>
      <c r="B52" s="552" t="s">
        <v>23</v>
      </c>
      <c r="C52" s="170" t="s">
        <v>11</v>
      </c>
      <c r="D52" s="171">
        <v>50</v>
      </c>
      <c r="E52" s="528"/>
      <c r="F52" s="527"/>
      <c r="G52" s="12">
        <f t="shared" si="16"/>
        <v>0</v>
      </c>
      <c r="H52" s="11">
        <f t="shared" si="17"/>
        <v>0</v>
      </c>
      <c r="I52" s="12">
        <f t="shared" si="18"/>
        <v>0</v>
      </c>
      <c r="J52" s="149">
        <f t="shared" si="19"/>
        <v>0</v>
      </c>
      <c r="K52" s="425" t="s">
        <v>123</v>
      </c>
    </row>
    <row r="53" spans="1:11" s="9" customFormat="1" ht="16.5" customHeight="1" x14ac:dyDescent="0.2">
      <c r="A53" s="553"/>
      <c r="B53" s="36"/>
      <c r="C53" s="554"/>
      <c r="D53" s="555"/>
      <c r="E53" s="475" t="s">
        <v>14</v>
      </c>
      <c r="F53" s="556"/>
      <c r="G53" s="557"/>
      <c r="H53" s="268">
        <f>SUM(H46:H52)</f>
        <v>0</v>
      </c>
      <c r="I53" s="268">
        <f>SUM(I46:I52)</f>
        <v>0</v>
      </c>
      <c r="J53" s="268">
        <f>SUM(J46:J52)</f>
        <v>0</v>
      </c>
      <c r="K53" s="425"/>
    </row>
    <row r="54" spans="1:11" s="9" customFormat="1" ht="16.5" customHeight="1" x14ac:dyDescent="0.2">
      <c r="A54" s="86"/>
      <c r="B54" s="93"/>
      <c r="C54" s="87"/>
      <c r="D54" s="88"/>
      <c r="E54" s="133"/>
      <c r="F54" s="458"/>
      <c r="G54" s="324"/>
      <c r="H54" s="318"/>
      <c r="I54" s="318"/>
      <c r="J54" s="325"/>
      <c r="K54" s="94"/>
    </row>
    <row r="55" spans="1:11" s="9" customFormat="1" ht="12" x14ac:dyDescent="0.2">
      <c r="A55" s="5"/>
      <c r="B55" s="142" t="s">
        <v>265</v>
      </c>
      <c r="C55" s="174"/>
      <c r="D55" s="178"/>
      <c r="E55" s="132"/>
      <c r="F55" s="453"/>
      <c r="G55" s="169"/>
      <c r="H55" s="7"/>
      <c r="I55" s="8"/>
      <c r="J55" s="151"/>
      <c r="K55" s="298"/>
    </row>
    <row r="56" spans="1:11" s="9" customFormat="1" ht="36" x14ac:dyDescent="0.2">
      <c r="A56" s="138" t="s">
        <v>0</v>
      </c>
      <c r="B56" s="138" t="s">
        <v>1</v>
      </c>
      <c r="C56" s="138" t="s">
        <v>2</v>
      </c>
      <c r="D56" s="164" t="s">
        <v>3</v>
      </c>
      <c r="E56" s="45" t="s">
        <v>4</v>
      </c>
      <c r="F56" s="465" t="s">
        <v>5</v>
      </c>
      <c r="G56" s="10" t="s">
        <v>74</v>
      </c>
      <c r="H56" s="166" t="s">
        <v>6</v>
      </c>
      <c r="I56" s="165" t="s">
        <v>7</v>
      </c>
      <c r="J56" s="165" t="s">
        <v>8</v>
      </c>
      <c r="K56" s="167" t="s">
        <v>9</v>
      </c>
    </row>
    <row r="57" spans="1:11" s="9" customFormat="1" ht="32.25" customHeight="1" x14ac:dyDescent="0.2">
      <c r="A57" s="269">
        <v>1</v>
      </c>
      <c r="B57" s="172" t="s">
        <v>139</v>
      </c>
      <c r="C57" s="585" t="s">
        <v>141</v>
      </c>
      <c r="D57" s="479">
        <v>100</v>
      </c>
      <c r="E57" s="477"/>
      <c r="F57" s="478"/>
      <c r="G57" s="12">
        <f t="shared" ref="G57:G60" si="20">E57*F57+E57</f>
        <v>0</v>
      </c>
      <c r="H57" s="11">
        <f t="shared" ref="H57:H60" si="21">D57*E57</f>
        <v>0</v>
      </c>
      <c r="I57" s="12">
        <f t="shared" ref="I57:I60" si="22">J57-H57</f>
        <v>0</v>
      </c>
      <c r="J57" s="149">
        <f t="shared" ref="J57:J60" si="23">D57*G57</f>
        <v>0</v>
      </c>
      <c r="K57" s="306" t="s">
        <v>157</v>
      </c>
    </row>
    <row r="58" spans="1:11" s="9" customFormat="1" ht="33.75" customHeight="1" x14ac:dyDescent="0.2">
      <c r="A58" s="269">
        <v>2</v>
      </c>
      <c r="B58" s="172" t="s">
        <v>140</v>
      </c>
      <c r="C58" s="585" t="s">
        <v>141</v>
      </c>
      <c r="D58" s="479">
        <v>50</v>
      </c>
      <c r="E58" s="477"/>
      <c r="F58" s="478"/>
      <c r="G58" s="12">
        <f t="shared" si="20"/>
        <v>0</v>
      </c>
      <c r="H58" s="11">
        <f t="shared" si="21"/>
        <v>0</v>
      </c>
      <c r="I58" s="12">
        <f t="shared" si="22"/>
        <v>0</v>
      </c>
      <c r="J58" s="149">
        <f t="shared" si="23"/>
        <v>0</v>
      </c>
      <c r="K58" s="306" t="s">
        <v>157</v>
      </c>
    </row>
    <row r="59" spans="1:11" s="9" customFormat="1" ht="33.75" customHeight="1" x14ac:dyDescent="0.2">
      <c r="A59" s="269">
        <v>3</v>
      </c>
      <c r="B59" s="172" t="s">
        <v>239</v>
      </c>
      <c r="C59" s="585" t="s">
        <v>141</v>
      </c>
      <c r="D59" s="479">
        <v>6</v>
      </c>
      <c r="E59" s="477"/>
      <c r="F59" s="478"/>
      <c r="G59" s="12">
        <f t="shared" ref="G59" si="24">E59*F59+E59</f>
        <v>0</v>
      </c>
      <c r="H59" s="11">
        <f t="shared" ref="H59" si="25">D59*E59</f>
        <v>0</v>
      </c>
      <c r="I59" s="12">
        <f t="shared" ref="I59" si="26">J59-H59</f>
        <v>0</v>
      </c>
      <c r="J59" s="149">
        <f t="shared" ref="J59" si="27">D59*G59</f>
        <v>0</v>
      </c>
      <c r="K59" s="425" t="s">
        <v>157</v>
      </c>
    </row>
    <row r="60" spans="1:11" s="9" customFormat="1" ht="52.5" customHeight="1" x14ac:dyDescent="0.2">
      <c r="A60" s="269">
        <v>3</v>
      </c>
      <c r="B60" s="172" t="s">
        <v>142</v>
      </c>
      <c r="C60" s="585" t="s">
        <v>184</v>
      </c>
      <c r="D60" s="479">
        <v>100</v>
      </c>
      <c r="E60" s="477"/>
      <c r="F60" s="478"/>
      <c r="G60" s="12">
        <f t="shared" si="20"/>
        <v>0</v>
      </c>
      <c r="H60" s="11">
        <f t="shared" si="21"/>
        <v>0</v>
      </c>
      <c r="I60" s="12">
        <f t="shared" si="22"/>
        <v>0</v>
      </c>
      <c r="J60" s="149">
        <f t="shared" si="23"/>
        <v>0</v>
      </c>
      <c r="K60" s="306" t="s">
        <v>157</v>
      </c>
    </row>
    <row r="61" spans="1:11" s="9" customFormat="1" x14ac:dyDescent="0.2">
      <c r="A61" s="5"/>
      <c r="B61" s="369" t="s">
        <v>185</v>
      </c>
      <c r="C61" s="27"/>
      <c r="D61" s="6"/>
      <c r="E61" s="468" t="s">
        <v>14</v>
      </c>
      <c r="F61" s="469"/>
      <c r="G61" s="301"/>
      <c r="H61" s="268">
        <f>SUM(H57:H60)</f>
        <v>0</v>
      </c>
      <c r="I61" s="177">
        <f>SUM(I57:I60)</f>
        <v>0</v>
      </c>
      <c r="J61" s="177">
        <f>SUM(J57:J60)</f>
        <v>0</v>
      </c>
      <c r="K61" s="306"/>
    </row>
    <row r="62" spans="1:11" s="9" customFormat="1" x14ac:dyDescent="0.2">
      <c r="A62" s="28"/>
      <c r="B62" s="140"/>
      <c r="C62" s="89"/>
      <c r="D62" s="30"/>
      <c r="E62" s="99"/>
      <c r="F62" s="441"/>
      <c r="G62" s="31"/>
      <c r="H62" s="325"/>
      <c r="I62" s="316"/>
      <c r="J62" s="316"/>
      <c r="K62" s="94"/>
    </row>
    <row r="63" spans="1:11" s="9" customFormat="1" x14ac:dyDescent="0.2">
      <c r="A63" s="28"/>
      <c r="B63" s="140"/>
      <c r="C63" s="89"/>
      <c r="D63" s="30"/>
      <c r="E63" s="99"/>
      <c r="F63" s="441"/>
      <c r="G63" s="31"/>
      <c r="H63" s="325"/>
      <c r="I63" s="316"/>
      <c r="J63" s="316"/>
      <c r="K63" s="94"/>
    </row>
    <row r="64" spans="1:11" s="9" customFormat="1" x14ac:dyDescent="0.2">
      <c r="A64" s="5"/>
      <c r="B64" s="265" t="s">
        <v>266</v>
      </c>
      <c r="C64" s="27"/>
      <c r="D64" s="6"/>
      <c r="E64" s="133"/>
      <c r="F64" s="441"/>
      <c r="G64" s="18"/>
      <c r="H64" s="134"/>
      <c r="I64" s="135"/>
      <c r="J64" s="155"/>
      <c r="K64" s="298"/>
    </row>
    <row r="65" spans="1:11" s="9" customFormat="1" ht="36" x14ac:dyDescent="0.2">
      <c r="A65" s="138" t="s">
        <v>0</v>
      </c>
      <c r="B65" s="138" t="s">
        <v>1</v>
      </c>
      <c r="C65" s="138" t="s">
        <v>2</v>
      </c>
      <c r="D65" s="164" t="s">
        <v>3</v>
      </c>
      <c r="E65" s="45" t="s">
        <v>4</v>
      </c>
      <c r="F65" s="465" t="s">
        <v>5</v>
      </c>
      <c r="G65" s="10" t="s">
        <v>74</v>
      </c>
      <c r="H65" s="166" t="s">
        <v>6</v>
      </c>
      <c r="I65" s="165" t="s">
        <v>7</v>
      </c>
      <c r="J65" s="165" t="s">
        <v>8</v>
      </c>
      <c r="K65" s="167" t="s">
        <v>9</v>
      </c>
    </row>
    <row r="66" spans="1:11" s="9" customFormat="1" ht="84" x14ac:dyDescent="0.2">
      <c r="A66" s="250">
        <v>1</v>
      </c>
      <c r="B66" s="212" t="s">
        <v>219</v>
      </c>
      <c r="C66" s="480" t="s">
        <v>11</v>
      </c>
      <c r="D66" s="481">
        <v>250</v>
      </c>
      <c r="E66" s="477"/>
      <c r="F66" s="478"/>
      <c r="G66" s="12">
        <f>E66*F66+E66</f>
        <v>0</v>
      </c>
      <c r="H66" s="11">
        <f>D66*E66</f>
        <v>0</v>
      </c>
      <c r="I66" s="12">
        <f>J66-H66</f>
        <v>0</v>
      </c>
      <c r="J66" s="149">
        <f>D66*G66</f>
        <v>0</v>
      </c>
      <c r="K66" s="251" t="s">
        <v>123</v>
      </c>
    </row>
    <row r="67" spans="1:11" s="9" customFormat="1" x14ac:dyDescent="0.2">
      <c r="A67" s="5"/>
      <c r="B67" s="139"/>
      <c r="C67" s="27"/>
      <c r="D67" s="6"/>
      <c r="E67" s="468" t="s">
        <v>14</v>
      </c>
      <c r="F67" s="469"/>
      <c r="G67" s="301"/>
      <c r="H67" s="268">
        <f>SUM(H64:H66)</f>
        <v>0</v>
      </c>
      <c r="I67" s="177">
        <f>SUM(I64:I66)</f>
        <v>0</v>
      </c>
      <c r="J67" s="177">
        <f>SUM(J64:J66)</f>
        <v>0</v>
      </c>
      <c r="K67" s="298"/>
    </row>
    <row r="68" spans="1:11" s="9" customFormat="1" x14ac:dyDescent="0.2">
      <c r="A68" s="28"/>
      <c r="B68" s="140"/>
      <c r="C68" s="89"/>
      <c r="D68" s="30"/>
      <c r="E68" s="133"/>
      <c r="F68" s="441"/>
      <c r="G68" s="31"/>
      <c r="H68" s="329"/>
      <c r="I68" s="330"/>
      <c r="J68" s="316"/>
      <c r="K68" s="94"/>
    </row>
    <row r="69" spans="1:11" s="9" customFormat="1" ht="12" x14ac:dyDescent="0.2">
      <c r="A69" s="28"/>
      <c r="B69" s="145"/>
      <c r="C69" s="29"/>
      <c r="D69" s="30"/>
      <c r="E69" s="99"/>
      <c r="F69" s="441"/>
      <c r="G69" s="31"/>
      <c r="H69" s="326"/>
      <c r="I69" s="327"/>
      <c r="J69" s="328"/>
      <c r="K69" s="94"/>
    </row>
    <row r="70" spans="1:11" s="9" customFormat="1" ht="12" x14ac:dyDescent="0.2">
      <c r="A70" s="5"/>
      <c r="B70" s="277" t="s">
        <v>267</v>
      </c>
      <c r="C70" s="278"/>
      <c r="D70" s="6"/>
      <c r="E70" s="132"/>
      <c r="F70" s="453"/>
      <c r="G70" s="169"/>
      <c r="H70" s="7"/>
      <c r="I70" s="8"/>
      <c r="J70" s="151"/>
      <c r="K70" s="298"/>
    </row>
    <row r="71" spans="1:11" s="9" customFormat="1" ht="36" x14ac:dyDescent="0.2">
      <c r="A71" s="138" t="s">
        <v>0</v>
      </c>
      <c r="B71" s="138" t="s">
        <v>1</v>
      </c>
      <c r="C71" s="138" t="s">
        <v>2</v>
      </c>
      <c r="D71" s="164" t="s">
        <v>3</v>
      </c>
      <c r="E71" s="45" t="s">
        <v>4</v>
      </c>
      <c r="F71" s="465" t="s">
        <v>5</v>
      </c>
      <c r="G71" s="10" t="s">
        <v>74</v>
      </c>
      <c r="H71" s="166" t="s">
        <v>6</v>
      </c>
      <c r="I71" s="165" t="s">
        <v>7</v>
      </c>
      <c r="J71" s="165" t="s">
        <v>8</v>
      </c>
      <c r="K71" s="167" t="s">
        <v>9</v>
      </c>
    </row>
    <row r="72" spans="1:11" s="9" customFormat="1" ht="48" x14ac:dyDescent="0.2">
      <c r="A72" s="279">
        <v>1</v>
      </c>
      <c r="B72" s="172" t="s">
        <v>111</v>
      </c>
      <c r="C72" s="173" t="s">
        <v>11</v>
      </c>
      <c r="D72" s="171">
        <v>100</v>
      </c>
      <c r="E72" s="477"/>
      <c r="F72" s="478"/>
      <c r="G72" s="12">
        <f t="shared" ref="G72:G74" si="28">E72*F72+E72</f>
        <v>0</v>
      </c>
      <c r="H72" s="11">
        <f t="shared" ref="H72:H74" si="29">D72*E72</f>
        <v>0</v>
      </c>
      <c r="I72" s="12">
        <f t="shared" ref="I72:I74" si="30">J72-H72</f>
        <v>0</v>
      </c>
      <c r="J72" s="149">
        <f t="shared" ref="J72:J74" si="31">D72*G72</f>
        <v>0</v>
      </c>
      <c r="K72" s="251" t="s">
        <v>147</v>
      </c>
    </row>
    <row r="73" spans="1:11" s="9" customFormat="1" ht="144" x14ac:dyDescent="0.2">
      <c r="A73" s="279">
        <v>2</v>
      </c>
      <c r="B73" s="185" t="s">
        <v>152</v>
      </c>
      <c r="C73" s="173" t="s">
        <v>11</v>
      </c>
      <c r="D73" s="171">
        <v>50</v>
      </c>
      <c r="E73" s="477"/>
      <c r="F73" s="478"/>
      <c r="G73" s="12">
        <f t="shared" si="28"/>
        <v>0</v>
      </c>
      <c r="H73" s="11">
        <f t="shared" si="29"/>
        <v>0</v>
      </c>
      <c r="I73" s="12">
        <f t="shared" si="30"/>
        <v>0</v>
      </c>
      <c r="J73" s="149">
        <f t="shared" si="31"/>
        <v>0</v>
      </c>
      <c r="K73" s="251" t="s">
        <v>147</v>
      </c>
    </row>
    <row r="74" spans="1:11" s="9" customFormat="1" ht="36" x14ac:dyDescent="0.2">
      <c r="A74" s="279">
        <v>3</v>
      </c>
      <c r="B74" s="172" t="s">
        <v>85</v>
      </c>
      <c r="C74" s="173" t="s">
        <v>11</v>
      </c>
      <c r="D74" s="171">
        <v>240</v>
      </c>
      <c r="E74" s="477"/>
      <c r="F74" s="478"/>
      <c r="G74" s="12">
        <f t="shared" si="28"/>
        <v>0</v>
      </c>
      <c r="H74" s="11">
        <f t="shared" si="29"/>
        <v>0</v>
      </c>
      <c r="I74" s="12">
        <f t="shared" si="30"/>
        <v>0</v>
      </c>
      <c r="J74" s="149">
        <f t="shared" si="31"/>
        <v>0</v>
      </c>
      <c r="K74" s="251" t="s">
        <v>147</v>
      </c>
    </row>
    <row r="75" spans="1:11" s="9" customFormat="1" x14ac:dyDescent="0.2">
      <c r="A75" s="5"/>
      <c r="B75" s="280"/>
      <c r="C75" s="175"/>
      <c r="D75" s="6"/>
      <c r="E75" s="500" t="s">
        <v>14</v>
      </c>
      <c r="F75" s="469"/>
      <c r="G75" s="301"/>
      <c r="H75" s="305">
        <f>SUM(H72:H74)</f>
        <v>0</v>
      </c>
      <c r="I75" s="281">
        <f>SUM(I72:I74)</f>
        <v>0</v>
      </c>
      <c r="J75" s="281">
        <f>SUM(J72:J74)</f>
        <v>0</v>
      </c>
      <c r="K75" s="298"/>
    </row>
    <row r="76" spans="1:11" s="9" customFormat="1" ht="12" x14ac:dyDescent="0.2">
      <c r="A76" s="28"/>
      <c r="B76" s="145"/>
      <c r="C76" s="29"/>
      <c r="D76" s="30"/>
      <c r="E76" s="99"/>
      <c r="F76" s="441"/>
      <c r="G76" s="31"/>
      <c r="H76" s="326"/>
      <c r="I76" s="327"/>
      <c r="J76" s="328"/>
      <c r="K76" s="94"/>
    </row>
    <row r="77" spans="1:11" s="9" customFormat="1" ht="12" x14ac:dyDescent="0.2">
      <c r="A77" s="28"/>
      <c r="B77" s="145"/>
      <c r="C77" s="90"/>
      <c r="D77" s="30"/>
      <c r="E77" s="132"/>
      <c r="F77" s="441"/>
      <c r="G77" s="31"/>
      <c r="H77" s="31"/>
      <c r="I77" s="321"/>
      <c r="J77" s="322"/>
      <c r="K77" s="94"/>
    </row>
    <row r="78" spans="1:11" s="9" customFormat="1" ht="12" x14ac:dyDescent="0.2">
      <c r="A78" s="5"/>
      <c r="B78" s="270" t="s">
        <v>268</v>
      </c>
      <c r="C78" s="271"/>
      <c r="D78" s="272"/>
      <c r="E78" s="132"/>
      <c r="F78" s="453"/>
      <c r="G78" s="169"/>
      <c r="H78" s="7"/>
      <c r="I78" s="8"/>
      <c r="J78" s="151"/>
      <c r="K78" s="298"/>
    </row>
    <row r="79" spans="1:11" s="15" customFormat="1" ht="36" x14ac:dyDescent="0.2">
      <c r="A79" s="138" t="s">
        <v>0</v>
      </c>
      <c r="B79" s="138" t="s">
        <v>1</v>
      </c>
      <c r="C79" s="138" t="s">
        <v>2</v>
      </c>
      <c r="D79" s="164" t="s">
        <v>3</v>
      </c>
      <c r="E79" s="45" t="s">
        <v>4</v>
      </c>
      <c r="F79" s="465" t="s">
        <v>5</v>
      </c>
      <c r="G79" s="10" t="s">
        <v>74</v>
      </c>
      <c r="H79" s="166" t="s">
        <v>6</v>
      </c>
      <c r="I79" s="165" t="s">
        <v>7</v>
      </c>
      <c r="J79" s="165" t="s">
        <v>8</v>
      </c>
      <c r="K79" s="167" t="s">
        <v>9</v>
      </c>
    </row>
    <row r="80" spans="1:11" s="9" customFormat="1" ht="22.5" customHeight="1" x14ac:dyDescent="0.2">
      <c r="A80" s="274">
        <v>1</v>
      </c>
      <c r="B80" s="185" t="s">
        <v>25</v>
      </c>
      <c r="C80" s="173" t="s">
        <v>11</v>
      </c>
      <c r="D80" s="171">
        <v>10</v>
      </c>
      <c r="E80" s="466"/>
      <c r="F80" s="467"/>
      <c r="G80" s="12">
        <f t="shared" ref="G80:G84" si="32">E80*F80+E80</f>
        <v>0</v>
      </c>
      <c r="H80" s="11">
        <f t="shared" ref="H80:H84" si="33">D80*E80</f>
        <v>0</v>
      </c>
      <c r="I80" s="12">
        <f t="shared" ref="I80:I84" si="34">J80-H80</f>
        <v>0</v>
      </c>
      <c r="J80" s="149">
        <f t="shared" ref="J80:J84" si="35">D80*G80</f>
        <v>0</v>
      </c>
      <c r="K80" s="420" t="s">
        <v>147</v>
      </c>
    </row>
    <row r="81" spans="1:11" s="9" customFormat="1" ht="22.5" customHeight="1" x14ac:dyDescent="0.2">
      <c r="A81" s="274">
        <v>2</v>
      </c>
      <c r="B81" s="185" t="s">
        <v>26</v>
      </c>
      <c r="C81" s="173" t="s">
        <v>11</v>
      </c>
      <c r="D81" s="171">
        <v>10</v>
      </c>
      <c r="E81" s="466"/>
      <c r="F81" s="467"/>
      <c r="G81" s="12">
        <f t="shared" si="32"/>
        <v>0</v>
      </c>
      <c r="H81" s="11">
        <f t="shared" si="33"/>
        <v>0</v>
      </c>
      <c r="I81" s="12">
        <f t="shared" si="34"/>
        <v>0</v>
      </c>
      <c r="J81" s="149">
        <f t="shared" si="35"/>
        <v>0</v>
      </c>
      <c r="K81" s="306" t="s">
        <v>147</v>
      </c>
    </row>
    <row r="82" spans="1:11" s="9" customFormat="1" ht="22.5" customHeight="1" x14ac:dyDescent="0.2">
      <c r="A82" s="274">
        <v>3</v>
      </c>
      <c r="B82" s="185" t="s">
        <v>24</v>
      </c>
      <c r="C82" s="173" t="s">
        <v>11</v>
      </c>
      <c r="D82" s="171">
        <v>10</v>
      </c>
      <c r="E82" s="466"/>
      <c r="F82" s="467"/>
      <c r="G82" s="12">
        <f t="shared" si="32"/>
        <v>0</v>
      </c>
      <c r="H82" s="11">
        <f t="shared" si="33"/>
        <v>0</v>
      </c>
      <c r="I82" s="12">
        <f t="shared" si="34"/>
        <v>0</v>
      </c>
      <c r="J82" s="149">
        <f t="shared" si="35"/>
        <v>0</v>
      </c>
      <c r="K82" s="420" t="s">
        <v>147</v>
      </c>
    </row>
    <row r="83" spans="1:11" s="9" customFormat="1" ht="60" x14ac:dyDescent="0.2">
      <c r="A83" s="274">
        <v>4</v>
      </c>
      <c r="B83" s="185" t="s">
        <v>150</v>
      </c>
      <c r="C83" s="173" t="s">
        <v>11</v>
      </c>
      <c r="D83" s="171">
        <v>20</v>
      </c>
      <c r="E83" s="466"/>
      <c r="F83" s="467"/>
      <c r="G83" s="12">
        <f t="shared" si="32"/>
        <v>0</v>
      </c>
      <c r="H83" s="11">
        <f t="shared" si="33"/>
        <v>0</v>
      </c>
      <c r="I83" s="12">
        <f t="shared" si="34"/>
        <v>0</v>
      </c>
      <c r="J83" s="149">
        <f t="shared" si="35"/>
        <v>0</v>
      </c>
      <c r="K83" s="306" t="s">
        <v>147</v>
      </c>
    </row>
    <row r="84" spans="1:11" s="9" customFormat="1" ht="22.5" customHeight="1" x14ac:dyDescent="0.2">
      <c r="A84" s="274">
        <v>5</v>
      </c>
      <c r="B84" s="185" t="s">
        <v>151</v>
      </c>
      <c r="C84" s="173" t="s">
        <v>11</v>
      </c>
      <c r="D84" s="171">
        <v>40</v>
      </c>
      <c r="E84" s="466"/>
      <c r="F84" s="467"/>
      <c r="G84" s="12">
        <f t="shared" si="32"/>
        <v>0</v>
      </c>
      <c r="H84" s="11">
        <f t="shared" si="33"/>
        <v>0</v>
      </c>
      <c r="I84" s="12">
        <f t="shared" si="34"/>
        <v>0</v>
      </c>
      <c r="J84" s="149">
        <f t="shared" si="35"/>
        <v>0</v>
      </c>
      <c r="K84" s="420" t="s">
        <v>147</v>
      </c>
    </row>
    <row r="85" spans="1:11" s="9" customFormat="1" x14ac:dyDescent="0.2">
      <c r="A85" s="5"/>
      <c r="B85" s="276"/>
      <c r="C85" s="175"/>
      <c r="D85" s="6"/>
      <c r="E85" s="468" t="s">
        <v>14</v>
      </c>
      <c r="F85" s="469"/>
      <c r="G85" s="301"/>
      <c r="H85" s="268">
        <f>SUM(H80:H84)</f>
        <v>0</v>
      </c>
      <c r="I85" s="177">
        <f>SUM(I80:I84)</f>
        <v>0</v>
      </c>
      <c r="J85" s="177">
        <f>SUM(J80:J84)</f>
        <v>0</v>
      </c>
      <c r="K85" s="306"/>
    </row>
    <row r="86" spans="1:11" s="9" customFormat="1" ht="12" x14ac:dyDescent="0.2">
      <c r="A86" s="28"/>
      <c r="B86" s="141"/>
      <c r="C86" s="29"/>
      <c r="D86" s="30"/>
      <c r="E86" s="99"/>
      <c r="F86" s="441"/>
      <c r="G86" s="31"/>
      <c r="H86" s="326"/>
      <c r="I86" s="327"/>
      <c r="J86" s="328"/>
      <c r="K86" s="94"/>
    </row>
    <row r="87" spans="1:11" s="9" customFormat="1" ht="12" x14ac:dyDescent="0.2">
      <c r="A87" s="28"/>
      <c r="B87" s="141"/>
      <c r="C87" s="29"/>
      <c r="D87" s="30"/>
      <c r="E87" s="99"/>
      <c r="F87" s="441"/>
      <c r="G87" s="31"/>
      <c r="H87" s="326"/>
      <c r="I87" s="327"/>
      <c r="J87" s="328"/>
      <c r="K87" s="94"/>
    </row>
    <row r="88" spans="1:11" s="9" customFormat="1" ht="12" x14ac:dyDescent="0.2">
      <c r="A88" s="5"/>
      <c r="B88" s="270" t="s">
        <v>269</v>
      </c>
      <c r="C88" s="271"/>
      <c r="D88" s="272"/>
      <c r="E88" s="523"/>
      <c r="F88" s="524"/>
      <c r="G88" s="169"/>
      <c r="H88" s="7"/>
      <c r="I88" s="8"/>
      <c r="J88" s="151"/>
      <c r="K88" s="298"/>
    </row>
    <row r="89" spans="1:11" s="9" customFormat="1" ht="36" x14ac:dyDescent="0.2">
      <c r="A89" s="138" t="s">
        <v>0</v>
      </c>
      <c r="B89" s="138" t="s">
        <v>1</v>
      </c>
      <c r="C89" s="138" t="s">
        <v>2</v>
      </c>
      <c r="D89" s="164" t="s">
        <v>3</v>
      </c>
      <c r="E89" s="165" t="s">
        <v>4</v>
      </c>
      <c r="F89" s="472" t="s">
        <v>5</v>
      </c>
      <c r="G89" s="10" t="s">
        <v>74</v>
      </c>
      <c r="H89" s="166" t="s">
        <v>6</v>
      </c>
      <c r="I89" s="165" t="s">
        <v>7</v>
      </c>
      <c r="J89" s="165" t="s">
        <v>8</v>
      </c>
      <c r="K89" s="167" t="s">
        <v>9</v>
      </c>
    </row>
    <row r="90" spans="1:11" s="9" customFormat="1" ht="84" x14ac:dyDescent="0.2">
      <c r="A90" s="273" t="s">
        <v>10</v>
      </c>
      <c r="B90" s="525" t="s">
        <v>196</v>
      </c>
      <c r="C90" s="482" t="s">
        <v>11</v>
      </c>
      <c r="D90" s="483">
        <v>300</v>
      </c>
      <c r="E90" s="526"/>
      <c r="F90" s="527"/>
      <c r="G90" s="12">
        <f t="shared" ref="G90:G91" si="36">E90*F90+E90</f>
        <v>0</v>
      </c>
      <c r="H90" s="11">
        <f t="shared" ref="H90:H91" si="37">D90*E90</f>
        <v>0</v>
      </c>
      <c r="I90" s="12">
        <f t="shared" ref="I90:I91" si="38">J90-H90</f>
        <v>0</v>
      </c>
      <c r="J90" s="149">
        <f t="shared" ref="J90:J91" si="39">D90*G90</f>
        <v>0</v>
      </c>
      <c r="K90" s="306" t="s">
        <v>123</v>
      </c>
    </row>
    <row r="91" spans="1:11" s="9" customFormat="1" ht="60" x14ac:dyDescent="0.2">
      <c r="A91" s="274" t="s">
        <v>12</v>
      </c>
      <c r="B91" s="275" t="s">
        <v>197</v>
      </c>
      <c r="C91" s="173" t="s">
        <v>11</v>
      </c>
      <c r="D91" s="171">
        <v>30</v>
      </c>
      <c r="E91" s="528"/>
      <c r="F91" s="529"/>
      <c r="G91" s="12">
        <f t="shared" si="36"/>
        <v>0</v>
      </c>
      <c r="H91" s="11">
        <f t="shared" si="37"/>
        <v>0</v>
      </c>
      <c r="I91" s="12">
        <f t="shared" si="38"/>
        <v>0</v>
      </c>
      <c r="J91" s="149">
        <f t="shared" si="39"/>
        <v>0</v>
      </c>
      <c r="K91" s="306" t="s">
        <v>147</v>
      </c>
    </row>
    <row r="92" spans="1:11" s="9" customFormat="1" x14ac:dyDescent="0.2">
      <c r="A92" s="5"/>
      <c r="B92" s="276"/>
      <c r="C92" s="175"/>
      <c r="D92" s="6"/>
      <c r="E92" s="475" t="s">
        <v>14</v>
      </c>
      <c r="F92" s="301"/>
      <c r="G92" s="301"/>
      <c r="H92" s="268">
        <f>SUM(H90:H91)</f>
        <v>0</v>
      </c>
      <c r="I92" s="177">
        <f>SUM(I90:I91)</f>
        <v>0</v>
      </c>
      <c r="J92" s="177">
        <f>SUM(J90:J91)</f>
        <v>0</v>
      </c>
      <c r="K92" s="306"/>
    </row>
    <row r="93" spans="1:11" s="9" customFormat="1" ht="12" x14ac:dyDescent="0.2">
      <c r="A93" s="28"/>
      <c r="B93" s="331"/>
      <c r="C93" s="29"/>
      <c r="D93" s="323"/>
      <c r="E93" s="132"/>
      <c r="F93" s="441"/>
      <c r="G93" s="31"/>
      <c r="H93" s="31"/>
      <c r="I93" s="321"/>
      <c r="J93" s="322"/>
      <c r="K93" s="94"/>
    </row>
    <row r="94" spans="1:11" x14ac:dyDescent="0.2">
      <c r="A94" s="71"/>
      <c r="B94" s="80"/>
      <c r="C94" s="71"/>
      <c r="D94" s="77"/>
      <c r="E94" s="131"/>
      <c r="G94" s="78"/>
      <c r="H94" s="78"/>
      <c r="I94" s="78"/>
      <c r="J94" s="313"/>
      <c r="K94" s="314"/>
    </row>
    <row r="95" spans="1:11" s="33" customFormat="1" x14ac:dyDescent="0.2">
      <c r="A95" s="203"/>
      <c r="B95" s="204" t="s">
        <v>270</v>
      </c>
      <c r="C95" s="32"/>
      <c r="D95" s="205"/>
      <c r="E95" s="96"/>
      <c r="F95" s="445"/>
      <c r="G95" s="37"/>
      <c r="H95" s="206"/>
      <c r="I95" s="207"/>
      <c r="J95" s="151"/>
      <c r="K95" s="253"/>
    </row>
    <row r="96" spans="1:11" s="32" customFormat="1" ht="36" x14ac:dyDescent="0.2">
      <c r="A96" s="138" t="s">
        <v>0</v>
      </c>
      <c r="B96" s="138" t="s">
        <v>1</v>
      </c>
      <c r="C96" s="138" t="s">
        <v>2</v>
      </c>
      <c r="D96" s="164" t="s">
        <v>3</v>
      </c>
      <c r="E96" s="45" t="s">
        <v>4</v>
      </c>
      <c r="F96" s="465" t="s">
        <v>5</v>
      </c>
      <c r="G96" s="10" t="s">
        <v>74</v>
      </c>
      <c r="H96" s="166" t="s">
        <v>6</v>
      </c>
      <c r="I96" s="165" t="s">
        <v>7</v>
      </c>
      <c r="J96" s="165" t="s">
        <v>8</v>
      </c>
      <c r="K96" s="167" t="s">
        <v>9</v>
      </c>
    </row>
    <row r="97" spans="1:11" s="34" customFormat="1" ht="77.25" customHeight="1" x14ac:dyDescent="0.2">
      <c r="A97" s="208">
        <v>1</v>
      </c>
      <c r="B97" s="567" t="s">
        <v>186</v>
      </c>
      <c r="C97" s="568" t="s">
        <v>11</v>
      </c>
      <c r="D97" s="569">
        <v>400</v>
      </c>
      <c r="E97" s="505"/>
      <c r="F97" s="570"/>
      <c r="G97" s="571">
        <f t="shared" ref="G97:G116" si="40">E97*F97+E97</f>
        <v>0</v>
      </c>
      <c r="H97" s="572">
        <f t="shared" ref="H97:H115" si="41">D97*E97</f>
        <v>0</v>
      </c>
      <c r="I97" s="571">
        <f t="shared" ref="I97:I116" si="42">J97-H97</f>
        <v>0</v>
      </c>
      <c r="J97" s="573">
        <f t="shared" ref="J97:J116" si="43">D97*G97</f>
        <v>0</v>
      </c>
      <c r="K97" s="574" t="s">
        <v>117</v>
      </c>
    </row>
    <row r="98" spans="1:11" s="34" customFormat="1" ht="54.75" customHeight="1" x14ac:dyDescent="0.2">
      <c r="A98" s="208">
        <v>2</v>
      </c>
      <c r="B98" s="567" t="s">
        <v>187</v>
      </c>
      <c r="C98" s="568" t="s">
        <v>11</v>
      </c>
      <c r="D98" s="569">
        <v>1500</v>
      </c>
      <c r="E98" s="505"/>
      <c r="F98" s="570"/>
      <c r="G98" s="571">
        <f t="shared" si="40"/>
        <v>0</v>
      </c>
      <c r="H98" s="572">
        <f t="shared" si="41"/>
        <v>0</v>
      </c>
      <c r="I98" s="571">
        <f t="shared" si="42"/>
        <v>0</v>
      </c>
      <c r="J98" s="573">
        <f t="shared" si="43"/>
        <v>0</v>
      </c>
      <c r="K98" s="574" t="s">
        <v>117</v>
      </c>
    </row>
    <row r="99" spans="1:11" s="34" customFormat="1" ht="54" customHeight="1" x14ac:dyDescent="0.2">
      <c r="A99" s="208">
        <v>3</v>
      </c>
      <c r="B99" s="567" t="s">
        <v>188</v>
      </c>
      <c r="C99" s="568" t="s">
        <v>11</v>
      </c>
      <c r="D99" s="569">
        <v>400</v>
      </c>
      <c r="E99" s="505"/>
      <c r="F99" s="570"/>
      <c r="G99" s="571">
        <f t="shared" si="40"/>
        <v>0</v>
      </c>
      <c r="H99" s="572">
        <f t="shared" si="41"/>
        <v>0</v>
      </c>
      <c r="I99" s="571">
        <f t="shared" si="42"/>
        <v>0</v>
      </c>
      <c r="J99" s="573">
        <f t="shared" si="43"/>
        <v>0</v>
      </c>
      <c r="K99" s="574" t="s">
        <v>117</v>
      </c>
    </row>
    <row r="100" spans="1:11" s="34" customFormat="1" ht="12" x14ac:dyDescent="0.2">
      <c r="A100" s="208">
        <v>4</v>
      </c>
      <c r="B100" s="567" t="s">
        <v>168</v>
      </c>
      <c r="C100" s="568" t="s">
        <v>17</v>
      </c>
      <c r="D100" s="569">
        <v>200</v>
      </c>
      <c r="E100" s="505"/>
      <c r="F100" s="570"/>
      <c r="G100" s="571">
        <f t="shared" si="40"/>
        <v>0</v>
      </c>
      <c r="H100" s="572">
        <f t="shared" si="41"/>
        <v>0</v>
      </c>
      <c r="I100" s="571">
        <f t="shared" si="42"/>
        <v>0</v>
      </c>
      <c r="J100" s="573">
        <f t="shared" si="43"/>
        <v>0</v>
      </c>
      <c r="K100" s="575" t="s">
        <v>123</v>
      </c>
    </row>
    <row r="101" spans="1:11" s="34" customFormat="1" ht="48" x14ac:dyDescent="0.2">
      <c r="A101" s="208">
        <v>5</v>
      </c>
      <c r="B101" s="567" t="s">
        <v>225</v>
      </c>
      <c r="C101" s="568" t="s">
        <v>17</v>
      </c>
      <c r="D101" s="569">
        <v>250</v>
      </c>
      <c r="E101" s="505"/>
      <c r="F101" s="570"/>
      <c r="G101" s="571">
        <f t="shared" si="40"/>
        <v>0</v>
      </c>
      <c r="H101" s="572">
        <f t="shared" si="41"/>
        <v>0</v>
      </c>
      <c r="I101" s="571">
        <f t="shared" si="42"/>
        <v>0</v>
      </c>
      <c r="J101" s="573">
        <f t="shared" si="43"/>
        <v>0</v>
      </c>
      <c r="K101" s="575" t="s">
        <v>123</v>
      </c>
    </row>
    <row r="102" spans="1:11" s="34" customFormat="1" ht="12" x14ac:dyDescent="0.2">
      <c r="A102" s="208">
        <v>6</v>
      </c>
      <c r="B102" s="567" t="s">
        <v>67</v>
      </c>
      <c r="C102" s="568" t="s">
        <v>17</v>
      </c>
      <c r="D102" s="569">
        <v>200</v>
      </c>
      <c r="E102" s="505"/>
      <c r="F102" s="570"/>
      <c r="G102" s="571">
        <f t="shared" si="40"/>
        <v>0</v>
      </c>
      <c r="H102" s="572">
        <f t="shared" si="41"/>
        <v>0</v>
      </c>
      <c r="I102" s="571">
        <f t="shared" si="42"/>
        <v>0</v>
      </c>
      <c r="J102" s="573">
        <f t="shared" si="43"/>
        <v>0</v>
      </c>
      <c r="K102" s="575" t="s">
        <v>123</v>
      </c>
    </row>
    <row r="103" spans="1:11" s="34" customFormat="1" ht="12" x14ac:dyDescent="0.2">
      <c r="A103" s="208">
        <v>7</v>
      </c>
      <c r="B103" s="567" t="s">
        <v>68</v>
      </c>
      <c r="C103" s="568" t="s">
        <v>17</v>
      </c>
      <c r="D103" s="569">
        <v>150</v>
      </c>
      <c r="E103" s="505"/>
      <c r="F103" s="570"/>
      <c r="G103" s="571">
        <f t="shared" si="40"/>
        <v>0</v>
      </c>
      <c r="H103" s="572">
        <f t="shared" si="41"/>
        <v>0</v>
      </c>
      <c r="I103" s="571">
        <f t="shared" si="42"/>
        <v>0</v>
      </c>
      <c r="J103" s="573">
        <f t="shared" si="43"/>
        <v>0</v>
      </c>
      <c r="K103" s="575" t="s">
        <v>123</v>
      </c>
    </row>
    <row r="104" spans="1:11" s="34" customFormat="1" ht="72" x14ac:dyDescent="0.2">
      <c r="A104" s="208">
        <v>8</v>
      </c>
      <c r="B104" s="576" t="s">
        <v>226</v>
      </c>
      <c r="C104" s="568" t="s">
        <v>17</v>
      </c>
      <c r="D104" s="569">
        <v>250</v>
      </c>
      <c r="E104" s="505"/>
      <c r="F104" s="570"/>
      <c r="G104" s="571">
        <f t="shared" si="40"/>
        <v>0</v>
      </c>
      <c r="H104" s="572">
        <f t="shared" si="41"/>
        <v>0</v>
      </c>
      <c r="I104" s="571">
        <f t="shared" si="42"/>
        <v>0</v>
      </c>
      <c r="J104" s="573">
        <f t="shared" si="43"/>
        <v>0</v>
      </c>
      <c r="K104" s="575" t="s">
        <v>123</v>
      </c>
    </row>
    <row r="105" spans="1:11" s="34" customFormat="1" ht="48" x14ac:dyDescent="0.2">
      <c r="A105" s="208">
        <v>9</v>
      </c>
      <c r="B105" s="567" t="s">
        <v>199</v>
      </c>
      <c r="C105" s="568" t="s">
        <v>28</v>
      </c>
      <c r="D105" s="569">
        <v>1000</v>
      </c>
      <c r="E105" s="505"/>
      <c r="F105" s="570"/>
      <c r="G105" s="571">
        <f t="shared" si="40"/>
        <v>0</v>
      </c>
      <c r="H105" s="572">
        <f t="shared" si="41"/>
        <v>0</v>
      </c>
      <c r="I105" s="571">
        <f t="shared" si="42"/>
        <v>0</v>
      </c>
      <c r="J105" s="573">
        <f t="shared" si="43"/>
        <v>0</v>
      </c>
      <c r="K105" s="575" t="s">
        <v>123</v>
      </c>
    </row>
    <row r="106" spans="1:11" s="34" customFormat="1" ht="12" x14ac:dyDescent="0.2">
      <c r="A106" s="208">
        <v>10</v>
      </c>
      <c r="B106" s="567" t="s">
        <v>106</v>
      </c>
      <c r="C106" s="568" t="s">
        <v>11</v>
      </c>
      <c r="D106" s="569">
        <v>300</v>
      </c>
      <c r="E106" s="505"/>
      <c r="F106" s="570"/>
      <c r="G106" s="571">
        <f t="shared" si="40"/>
        <v>0</v>
      </c>
      <c r="H106" s="572">
        <f t="shared" si="41"/>
        <v>0</v>
      </c>
      <c r="I106" s="571">
        <f t="shared" si="42"/>
        <v>0</v>
      </c>
      <c r="J106" s="573">
        <f t="shared" si="43"/>
        <v>0</v>
      </c>
      <c r="K106" s="575" t="s">
        <v>123</v>
      </c>
    </row>
    <row r="107" spans="1:11" s="34" customFormat="1" ht="36" x14ac:dyDescent="0.2">
      <c r="A107" s="208">
        <v>11</v>
      </c>
      <c r="B107" s="567" t="s">
        <v>231</v>
      </c>
      <c r="C107" s="568" t="s">
        <v>17</v>
      </c>
      <c r="D107" s="569">
        <v>150</v>
      </c>
      <c r="E107" s="505"/>
      <c r="F107" s="570"/>
      <c r="G107" s="571">
        <f t="shared" si="40"/>
        <v>0</v>
      </c>
      <c r="H107" s="572">
        <f t="shared" si="41"/>
        <v>0</v>
      </c>
      <c r="I107" s="571">
        <f t="shared" si="42"/>
        <v>0</v>
      </c>
      <c r="J107" s="573">
        <f t="shared" si="43"/>
        <v>0</v>
      </c>
      <c r="K107" s="574" t="s">
        <v>156</v>
      </c>
    </row>
    <row r="108" spans="1:11" s="34" customFormat="1" ht="12" x14ac:dyDescent="0.2">
      <c r="A108" s="208">
        <v>12</v>
      </c>
      <c r="B108" s="567" t="s">
        <v>238</v>
      </c>
      <c r="C108" s="568" t="s">
        <v>17</v>
      </c>
      <c r="D108" s="569">
        <v>15</v>
      </c>
      <c r="E108" s="505"/>
      <c r="F108" s="570"/>
      <c r="G108" s="571">
        <f t="shared" si="40"/>
        <v>0</v>
      </c>
      <c r="H108" s="572">
        <f t="shared" si="41"/>
        <v>0</v>
      </c>
      <c r="I108" s="571">
        <f t="shared" si="42"/>
        <v>0</v>
      </c>
      <c r="J108" s="573">
        <f t="shared" si="43"/>
        <v>0</v>
      </c>
      <c r="K108" s="574" t="s">
        <v>156</v>
      </c>
    </row>
    <row r="109" spans="1:11" s="34" customFormat="1" ht="12" x14ac:dyDescent="0.2">
      <c r="A109" s="208">
        <v>13</v>
      </c>
      <c r="B109" s="567" t="s">
        <v>275</v>
      </c>
      <c r="C109" s="568" t="s">
        <v>28</v>
      </c>
      <c r="D109" s="569">
        <v>30</v>
      </c>
      <c r="E109" s="505"/>
      <c r="F109" s="570"/>
      <c r="G109" s="571">
        <f t="shared" si="40"/>
        <v>0</v>
      </c>
      <c r="H109" s="572">
        <f t="shared" si="41"/>
        <v>0</v>
      </c>
      <c r="I109" s="571">
        <f t="shared" si="42"/>
        <v>0</v>
      </c>
      <c r="J109" s="573">
        <f t="shared" si="43"/>
        <v>0</v>
      </c>
      <c r="K109" s="574" t="s">
        <v>156</v>
      </c>
    </row>
    <row r="110" spans="1:11" s="34" customFormat="1" ht="12" x14ac:dyDescent="0.2">
      <c r="A110" s="208">
        <v>14</v>
      </c>
      <c r="B110" s="567" t="s">
        <v>208</v>
      </c>
      <c r="C110" s="568" t="s">
        <v>28</v>
      </c>
      <c r="D110" s="569">
        <v>300</v>
      </c>
      <c r="E110" s="505"/>
      <c r="F110" s="570"/>
      <c r="G110" s="571">
        <f t="shared" si="40"/>
        <v>0</v>
      </c>
      <c r="H110" s="572">
        <f t="shared" si="41"/>
        <v>0</v>
      </c>
      <c r="I110" s="571">
        <f t="shared" si="42"/>
        <v>0</v>
      </c>
      <c r="J110" s="573">
        <f t="shared" si="43"/>
        <v>0</v>
      </c>
      <c r="K110" s="574" t="s">
        <v>156</v>
      </c>
    </row>
    <row r="111" spans="1:11" s="34" customFormat="1" ht="12" x14ac:dyDescent="0.2">
      <c r="A111" s="208">
        <v>15</v>
      </c>
      <c r="B111" s="567" t="s">
        <v>32</v>
      </c>
      <c r="C111" s="568" t="s">
        <v>17</v>
      </c>
      <c r="D111" s="569">
        <v>10</v>
      </c>
      <c r="E111" s="505"/>
      <c r="F111" s="570"/>
      <c r="G111" s="571">
        <f t="shared" si="40"/>
        <v>0</v>
      </c>
      <c r="H111" s="572">
        <f t="shared" si="41"/>
        <v>0</v>
      </c>
      <c r="I111" s="571">
        <f t="shared" si="42"/>
        <v>0</v>
      </c>
      <c r="J111" s="573">
        <f t="shared" si="43"/>
        <v>0</v>
      </c>
      <c r="K111" s="574" t="s">
        <v>156</v>
      </c>
    </row>
    <row r="112" spans="1:11" s="34" customFormat="1" ht="12" x14ac:dyDescent="0.2">
      <c r="A112" s="208">
        <v>16</v>
      </c>
      <c r="B112" s="567" t="s">
        <v>33</v>
      </c>
      <c r="C112" s="568" t="s">
        <v>28</v>
      </c>
      <c r="D112" s="569">
        <v>1000</v>
      </c>
      <c r="E112" s="505"/>
      <c r="F112" s="570"/>
      <c r="G112" s="571">
        <f t="shared" si="40"/>
        <v>0</v>
      </c>
      <c r="H112" s="572">
        <f t="shared" si="41"/>
        <v>0</v>
      </c>
      <c r="I112" s="571">
        <f t="shared" si="42"/>
        <v>0</v>
      </c>
      <c r="J112" s="573">
        <f t="shared" si="43"/>
        <v>0</v>
      </c>
      <c r="K112" s="574" t="s">
        <v>156</v>
      </c>
    </row>
    <row r="113" spans="1:11" s="34" customFormat="1" ht="12" x14ac:dyDescent="0.2">
      <c r="A113" s="208">
        <v>17</v>
      </c>
      <c r="B113" s="567" t="s">
        <v>34</v>
      </c>
      <c r="C113" s="568" t="s">
        <v>28</v>
      </c>
      <c r="D113" s="569">
        <v>1000</v>
      </c>
      <c r="E113" s="505"/>
      <c r="F113" s="570"/>
      <c r="G113" s="571">
        <f t="shared" si="40"/>
        <v>0</v>
      </c>
      <c r="H113" s="572">
        <f t="shared" si="41"/>
        <v>0</v>
      </c>
      <c r="I113" s="571">
        <f t="shared" si="42"/>
        <v>0</v>
      </c>
      <c r="J113" s="573">
        <f t="shared" si="43"/>
        <v>0</v>
      </c>
      <c r="K113" s="574" t="s">
        <v>156</v>
      </c>
    </row>
    <row r="114" spans="1:11" s="34" customFormat="1" ht="12" x14ac:dyDescent="0.2">
      <c r="A114" s="208">
        <v>18</v>
      </c>
      <c r="B114" s="567" t="s">
        <v>65</v>
      </c>
      <c r="C114" s="568" t="s">
        <v>28</v>
      </c>
      <c r="D114" s="569">
        <v>400</v>
      </c>
      <c r="E114" s="505"/>
      <c r="F114" s="570"/>
      <c r="G114" s="571">
        <f t="shared" si="40"/>
        <v>0</v>
      </c>
      <c r="H114" s="572">
        <f t="shared" si="41"/>
        <v>0</v>
      </c>
      <c r="I114" s="571">
        <f t="shared" si="42"/>
        <v>0</v>
      </c>
      <c r="J114" s="573">
        <f t="shared" si="43"/>
        <v>0</v>
      </c>
      <c r="K114" s="574" t="s">
        <v>156</v>
      </c>
    </row>
    <row r="115" spans="1:11" s="34" customFormat="1" ht="12" x14ac:dyDescent="0.2">
      <c r="A115" s="208">
        <v>19</v>
      </c>
      <c r="B115" s="567" t="s">
        <v>66</v>
      </c>
      <c r="C115" s="568" t="s">
        <v>28</v>
      </c>
      <c r="D115" s="569">
        <v>500</v>
      </c>
      <c r="E115" s="505"/>
      <c r="F115" s="570"/>
      <c r="G115" s="571">
        <f t="shared" si="40"/>
        <v>0</v>
      </c>
      <c r="H115" s="572">
        <f t="shared" si="41"/>
        <v>0</v>
      </c>
      <c r="I115" s="571">
        <f t="shared" si="42"/>
        <v>0</v>
      </c>
      <c r="J115" s="573">
        <f t="shared" si="43"/>
        <v>0</v>
      </c>
      <c r="K115" s="574" t="s">
        <v>156</v>
      </c>
    </row>
    <row r="116" spans="1:11" s="34" customFormat="1" ht="132" x14ac:dyDescent="0.2">
      <c r="A116" s="208">
        <v>20</v>
      </c>
      <c r="B116" s="580" t="s">
        <v>276</v>
      </c>
      <c r="C116" s="568" t="s">
        <v>28</v>
      </c>
      <c r="D116" s="569">
        <v>100</v>
      </c>
      <c r="E116" s="505"/>
      <c r="F116" s="581"/>
      <c r="G116" s="571">
        <f t="shared" si="40"/>
        <v>0</v>
      </c>
      <c r="H116" s="572">
        <f t="shared" ref="H116" si="44">D116*E116</f>
        <v>0</v>
      </c>
      <c r="I116" s="571">
        <f t="shared" si="42"/>
        <v>0</v>
      </c>
      <c r="J116" s="573">
        <f t="shared" si="43"/>
        <v>0</v>
      </c>
      <c r="K116" s="574" t="s">
        <v>277</v>
      </c>
    </row>
    <row r="117" spans="1:11" s="34" customFormat="1" x14ac:dyDescent="0.2">
      <c r="B117" s="36"/>
      <c r="C117" s="298"/>
      <c r="D117" s="74"/>
      <c r="E117" s="495" t="s">
        <v>14</v>
      </c>
      <c r="F117" s="506"/>
      <c r="G117" s="300"/>
      <c r="H117" s="282">
        <f>SUM(H97:H106)</f>
        <v>0</v>
      </c>
      <c r="I117" s="282">
        <f>SUM(I97:I106)</f>
        <v>0</v>
      </c>
      <c r="J117" s="282">
        <f>SUM(J97:J106)</f>
        <v>0</v>
      </c>
      <c r="K117" s="129"/>
    </row>
    <row r="118" spans="1:11" s="34" customFormat="1" x14ac:dyDescent="0.2">
      <c r="B118" s="36"/>
      <c r="C118" s="298"/>
      <c r="D118" s="74"/>
      <c r="E118" s="96"/>
      <c r="F118" s="454"/>
      <c r="G118" s="426"/>
      <c r="H118" s="439"/>
      <c r="I118" s="439"/>
      <c r="J118" s="439"/>
      <c r="K118" s="255"/>
    </row>
    <row r="119" spans="1:11" s="34" customFormat="1" ht="12" x14ac:dyDescent="0.2">
      <c r="A119" s="293"/>
      <c r="B119" s="284" t="s">
        <v>290</v>
      </c>
      <c r="C119" s="285"/>
      <c r="D119" s="286"/>
      <c r="E119" s="96"/>
      <c r="F119" s="440"/>
      <c r="G119" s="120"/>
      <c r="H119" s="56"/>
      <c r="I119" s="57"/>
      <c r="J119" s="156"/>
      <c r="K119" s="51"/>
    </row>
    <row r="120" spans="1:11" s="34" customFormat="1" ht="36" x14ac:dyDescent="0.2">
      <c r="A120" s="58" t="s">
        <v>0</v>
      </c>
      <c r="B120" s="58" t="s">
        <v>1</v>
      </c>
      <c r="C120" s="58" t="s">
        <v>2</v>
      </c>
      <c r="D120" s="162" t="s">
        <v>3</v>
      </c>
      <c r="E120" s="45" t="s">
        <v>4</v>
      </c>
      <c r="F120" s="465" t="s">
        <v>5</v>
      </c>
      <c r="G120" s="214" t="s">
        <v>74</v>
      </c>
      <c r="H120" s="59" t="s">
        <v>6</v>
      </c>
      <c r="I120" s="45" t="s">
        <v>7</v>
      </c>
      <c r="J120" s="45" t="s">
        <v>8</v>
      </c>
      <c r="K120" s="163" t="s">
        <v>9</v>
      </c>
    </row>
    <row r="121" spans="1:11" s="34" customFormat="1" ht="12" x14ac:dyDescent="0.2">
      <c r="A121" s="215">
        <v>1</v>
      </c>
      <c r="B121" s="582" t="s">
        <v>27</v>
      </c>
      <c r="C121" s="370" t="s">
        <v>28</v>
      </c>
      <c r="D121" s="14">
        <v>40</v>
      </c>
      <c r="E121" s="468"/>
      <c r="F121" s="490"/>
      <c r="G121" s="371">
        <f t="shared" ref="G121:G137" si="45">E121*F121+E121</f>
        <v>0</v>
      </c>
      <c r="H121" s="372">
        <f t="shared" ref="H121:H137" si="46">D121*E121</f>
        <v>0</v>
      </c>
      <c r="I121" s="371">
        <f t="shared" ref="I121:I137" si="47">J121-H121</f>
        <v>0</v>
      </c>
      <c r="J121" s="373">
        <f t="shared" ref="J121:J137" si="48">D121*G121</f>
        <v>0</v>
      </c>
      <c r="K121" s="16" t="s">
        <v>156</v>
      </c>
    </row>
    <row r="122" spans="1:11" s="34" customFormat="1" ht="12" x14ac:dyDescent="0.2">
      <c r="A122" s="215">
        <v>2</v>
      </c>
      <c r="B122" s="438" t="s">
        <v>29</v>
      </c>
      <c r="C122" s="161" t="s">
        <v>28</v>
      </c>
      <c r="D122" s="14">
        <v>40</v>
      </c>
      <c r="E122" s="468"/>
      <c r="F122" s="490"/>
      <c r="G122" s="371">
        <f t="shared" si="45"/>
        <v>0</v>
      </c>
      <c r="H122" s="372">
        <f t="shared" si="46"/>
        <v>0</v>
      </c>
      <c r="I122" s="371">
        <f t="shared" si="47"/>
        <v>0</v>
      </c>
      <c r="J122" s="373">
        <f t="shared" si="48"/>
        <v>0</v>
      </c>
      <c r="K122" s="16" t="s">
        <v>156</v>
      </c>
    </row>
    <row r="123" spans="1:11" s="34" customFormat="1" ht="60" x14ac:dyDescent="0.2">
      <c r="A123" s="215">
        <v>3</v>
      </c>
      <c r="B123" s="179" t="s">
        <v>203</v>
      </c>
      <c r="C123" s="425" t="s">
        <v>11</v>
      </c>
      <c r="D123" s="267">
        <v>300</v>
      </c>
      <c r="E123" s="505"/>
      <c r="F123" s="490"/>
      <c r="G123" s="12">
        <f t="shared" si="45"/>
        <v>0</v>
      </c>
      <c r="H123" s="11">
        <f t="shared" si="46"/>
        <v>0</v>
      </c>
      <c r="I123" s="12">
        <f t="shared" si="47"/>
        <v>0</v>
      </c>
      <c r="J123" s="149">
        <f t="shared" si="48"/>
        <v>0</v>
      </c>
      <c r="K123" s="498" t="s">
        <v>123</v>
      </c>
    </row>
    <row r="124" spans="1:11" s="34" customFormat="1" ht="60" x14ac:dyDescent="0.2">
      <c r="A124" s="215">
        <v>4</v>
      </c>
      <c r="B124" s="179" t="s">
        <v>204</v>
      </c>
      <c r="C124" s="425" t="s">
        <v>11</v>
      </c>
      <c r="D124" s="267">
        <v>300</v>
      </c>
      <c r="E124" s="505"/>
      <c r="F124" s="490"/>
      <c r="G124" s="12">
        <f t="shared" si="45"/>
        <v>0</v>
      </c>
      <c r="H124" s="11">
        <f t="shared" si="46"/>
        <v>0</v>
      </c>
      <c r="I124" s="12">
        <f t="shared" si="47"/>
        <v>0</v>
      </c>
      <c r="J124" s="149">
        <f t="shared" si="48"/>
        <v>0</v>
      </c>
      <c r="K124" s="498" t="s">
        <v>123</v>
      </c>
    </row>
    <row r="125" spans="1:11" s="34" customFormat="1" ht="60" x14ac:dyDescent="0.2">
      <c r="A125" s="215">
        <v>5</v>
      </c>
      <c r="B125" s="179" t="s">
        <v>205</v>
      </c>
      <c r="C125" s="251" t="s">
        <v>15</v>
      </c>
      <c r="D125" s="267">
        <v>5500</v>
      </c>
      <c r="E125" s="468"/>
      <c r="F125" s="490"/>
      <c r="G125" s="12">
        <f t="shared" si="45"/>
        <v>0</v>
      </c>
      <c r="H125" s="11">
        <f t="shared" si="46"/>
        <v>0</v>
      </c>
      <c r="I125" s="12">
        <f t="shared" si="47"/>
        <v>0</v>
      </c>
      <c r="J125" s="149">
        <f t="shared" si="48"/>
        <v>0</v>
      </c>
      <c r="K125" s="498" t="s">
        <v>123</v>
      </c>
    </row>
    <row r="126" spans="1:11" s="34" customFormat="1" ht="24" x14ac:dyDescent="0.2">
      <c r="A126" s="215">
        <v>6</v>
      </c>
      <c r="B126" s="179" t="s">
        <v>100</v>
      </c>
      <c r="C126" s="251" t="s">
        <v>15</v>
      </c>
      <c r="D126" s="267">
        <v>3500</v>
      </c>
      <c r="E126" s="468"/>
      <c r="F126" s="490"/>
      <c r="G126" s="12">
        <f t="shared" si="45"/>
        <v>0</v>
      </c>
      <c r="H126" s="11">
        <f t="shared" si="46"/>
        <v>0</v>
      </c>
      <c r="I126" s="12">
        <f t="shared" si="47"/>
        <v>0</v>
      </c>
      <c r="J126" s="149">
        <f t="shared" si="48"/>
        <v>0</v>
      </c>
      <c r="K126" s="498" t="s">
        <v>123</v>
      </c>
    </row>
    <row r="127" spans="1:11" s="34" customFormat="1" ht="24" x14ac:dyDescent="0.2">
      <c r="A127" s="215">
        <v>7</v>
      </c>
      <c r="B127" s="179" t="s">
        <v>82</v>
      </c>
      <c r="C127" s="251" t="s">
        <v>11</v>
      </c>
      <c r="D127" s="267">
        <v>1000</v>
      </c>
      <c r="E127" s="468"/>
      <c r="F127" s="490"/>
      <c r="G127" s="12">
        <f t="shared" si="45"/>
        <v>0</v>
      </c>
      <c r="H127" s="11">
        <f t="shared" si="46"/>
        <v>0</v>
      </c>
      <c r="I127" s="12">
        <f t="shared" si="47"/>
        <v>0</v>
      </c>
      <c r="J127" s="149">
        <f t="shared" si="48"/>
        <v>0</v>
      </c>
      <c r="K127" s="498" t="s">
        <v>123</v>
      </c>
    </row>
    <row r="128" spans="1:11" s="34" customFormat="1" ht="36" x14ac:dyDescent="0.2">
      <c r="A128" s="215">
        <v>8</v>
      </c>
      <c r="B128" s="179" t="s">
        <v>278</v>
      </c>
      <c r="C128" s="463" t="s">
        <v>15</v>
      </c>
      <c r="D128" s="375">
        <v>100</v>
      </c>
      <c r="E128" s="468"/>
      <c r="F128" s="490"/>
      <c r="G128" s="371">
        <f t="shared" si="45"/>
        <v>0</v>
      </c>
      <c r="H128" s="372">
        <f t="shared" si="46"/>
        <v>0</v>
      </c>
      <c r="I128" s="371">
        <f t="shared" si="47"/>
        <v>0</v>
      </c>
      <c r="J128" s="373">
        <f t="shared" si="48"/>
        <v>0</v>
      </c>
      <c r="K128" s="498" t="s">
        <v>123</v>
      </c>
    </row>
    <row r="129" spans="1:13" s="34" customFormat="1" ht="12" x14ac:dyDescent="0.2">
      <c r="A129" s="215">
        <v>9</v>
      </c>
      <c r="B129" s="378" t="s">
        <v>30</v>
      </c>
      <c r="C129" s="463" t="s">
        <v>15</v>
      </c>
      <c r="D129" s="375">
        <v>4000</v>
      </c>
      <c r="E129" s="468"/>
      <c r="F129" s="490"/>
      <c r="G129" s="371">
        <f t="shared" si="45"/>
        <v>0</v>
      </c>
      <c r="H129" s="372">
        <f t="shared" si="46"/>
        <v>0</v>
      </c>
      <c r="I129" s="371">
        <f t="shared" si="47"/>
        <v>0</v>
      </c>
      <c r="J129" s="373">
        <f t="shared" si="48"/>
        <v>0</v>
      </c>
      <c r="K129" s="433" t="s">
        <v>123</v>
      </c>
    </row>
    <row r="130" spans="1:13" s="34" customFormat="1" ht="48" x14ac:dyDescent="0.2">
      <c r="A130" s="215">
        <v>10</v>
      </c>
      <c r="B130" s="378" t="s">
        <v>218</v>
      </c>
      <c r="C130" s="463" t="s">
        <v>11</v>
      </c>
      <c r="D130" s="375">
        <v>50</v>
      </c>
      <c r="E130" s="468"/>
      <c r="F130" s="490"/>
      <c r="G130" s="371">
        <f t="shared" si="45"/>
        <v>0</v>
      </c>
      <c r="H130" s="372">
        <f t="shared" si="46"/>
        <v>0</v>
      </c>
      <c r="I130" s="371">
        <f t="shared" si="47"/>
        <v>0</v>
      </c>
      <c r="J130" s="373">
        <f t="shared" si="48"/>
        <v>0</v>
      </c>
      <c r="K130" s="565" t="s">
        <v>123</v>
      </c>
    </row>
    <row r="131" spans="1:13" s="34" customFormat="1" ht="24" x14ac:dyDescent="0.2">
      <c r="A131" s="215">
        <v>11</v>
      </c>
      <c r="B131" s="378" t="s">
        <v>279</v>
      </c>
      <c r="C131" s="51" t="s">
        <v>15</v>
      </c>
      <c r="D131" s="375">
        <v>700</v>
      </c>
      <c r="E131" s="468"/>
      <c r="F131" s="490"/>
      <c r="G131" s="371">
        <f t="shared" si="45"/>
        <v>0</v>
      </c>
      <c r="H131" s="372">
        <f t="shared" si="46"/>
        <v>0</v>
      </c>
      <c r="I131" s="371">
        <f t="shared" si="47"/>
        <v>0</v>
      </c>
      <c r="J131" s="373">
        <f t="shared" si="48"/>
        <v>0</v>
      </c>
      <c r="K131" s="565" t="s">
        <v>123</v>
      </c>
    </row>
    <row r="132" spans="1:13" s="34" customFormat="1" ht="36" x14ac:dyDescent="0.2">
      <c r="A132" s="215">
        <v>12</v>
      </c>
      <c r="B132" s="13" t="s">
        <v>70</v>
      </c>
      <c r="C132" s="463" t="s">
        <v>28</v>
      </c>
      <c r="D132" s="375">
        <v>800</v>
      </c>
      <c r="E132" s="468"/>
      <c r="F132" s="490"/>
      <c r="G132" s="371">
        <f t="shared" si="45"/>
        <v>0</v>
      </c>
      <c r="H132" s="372">
        <f t="shared" si="46"/>
        <v>0</v>
      </c>
      <c r="I132" s="371">
        <f t="shared" si="47"/>
        <v>0</v>
      </c>
      <c r="J132" s="373">
        <f t="shared" si="48"/>
        <v>0</v>
      </c>
      <c r="K132" s="565" t="s">
        <v>123</v>
      </c>
    </row>
    <row r="133" spans="1:13" s="34" customFormat="1" ht="36" x14ac:dyDescent="0.2">
      <c r="A133" s="215">
        <v>13</v>
      </c>
      <c r="B133" s="13" t="s">
        <v>64</v>
      </c>
      <c r="C133" s="463" t="s">
        <v>28</v>
      </c>
      <c r="D133" s="375">
        <v>1000</v>
      </c>
      <c r="E133" s="468"/>
      <c r="F133" s="490"/>
      <c r="G133" s="371">
        <f t="shared" si="45"/>
        <v>0</v>
      </c>
      <c r="H133" s="372">
        <f t="shared" si="46"/>
        <v>0</v>
      </c>
      <c r="I133" s="371">
        <f t="shared" si="47"/>
        <v>0</v>
      </c>
      <c r="J133" s="373">
        <f t="shared" si="48"/>
        <v>0</v>
      </c>
      <c r="K133" s="498" t="s">
        <v>123</v>
      </c>
    </row>
    <row r="134" spans="1:13" s="34" customFormat="1" ht="36" x14ac:dyDescent="0.2">
      <c r="A134" s="215">
        <v>14</v>
      </c>
      <c r="B134" s="13" t="s">
        <v>289</v>
      </c>
      <c r="C134" s="463" t="s">
        <v>28</v>
      </c>
      <c r="D134" s="375">
        <v>800</v>
      </c>
      <c r="E134" s="468"/>
      <c r="F134" s="490"/>
      <c r="G134" s="371">
        <f t="shared" si="45"/>
        <v>0</v>
      </c>
      <c r="H134" s="372">
        <f t="shared" si="46"/>
        <v>0</v>
      </c>
      <c r="I134" s="371">
        <f t="shared" si="47"/>
        <v>0</v>
      </c>
      <c r="J134" s="373">
        <f t="shared" si="48"/>
        <v>0</v>
      </c>
      <c r="K134" s="16" t="s">
        <v>156</v>
      </c>
    </row>
    <row r="135" spans="1:13" s="34" customFormat="1" ht="36" x14ac:dyDescent="0.2">
      <c r="A135" s="215">
        <v>15</v>
      </c>
      <c r="B135" s="13" t="s">
        <v>71</v>
      </c>
      <c r="C135" s="161" t="s">
        <v>28</v>
      </c>
      <c r="D135" s="375">
        <v>800</v>
      </c>
      <c r="E135" s="468"/>
      <c r="F135" s="490"/>
      <c r="G135" s="371">
        <f t="shared" si="45"/>
        <v>0</v>
      </c>
      <c r="H135" s="372">
        <f t="shared" si="46"/>
        <v>0</v>
      </c>
      <c r="I135" s="371">
        <f t="shared" si="47"/>
        <v>0</v>
      </c>
      <c r="J135" s="373">
        <f t="shared" si="48"/>
        <v>0</v>
      </c>
      <c r="K135" s="16" t="s">
        <v>156</v>
      </c>
    </row>
    <row r="136" spans="1:13" s="34" customFormat="1" ht="36" x14ac:dyDescent="0.2">
      <c r="A136" s="215">
        <v>16</v>
      </c>
      <c r="B136" s="576" t="s">
        <v>280</v>
      </c>
      <c r="C136" s="376" t="s">
        <v>28</v>
      </c>
      <c r="D136" s="375">
        <v>200</v>
      </c>
      <c r="E136" s="468"/>
      <c r="F136" s="490"/>
      <c r="G136" s="371">
        <f t="shared" si="45"/>
        <v>0</v>
      </c>
      <c r="H136" s="372">
        <f t="shared" si="46"/>
        <v>0</v>
      </c>
      <c r="I136" s="371">
        <f t="shared" si="47"/>
        <v>0</v>
      </c>
      <c r="J136" s="373">
        <f t="shared" si="48"/>
        <v>0</v>
      </c>
      <c r="K136" s="16" t="s">
        <v>156</v>
      </c>
    </row>
    <row r="137" spans="1:13" s="34" customFormat="1" ht="36" x14ac:dyDescent="0.2">
      <c r="A137" s="215">
        <v>17</v>
      </c>
      <c r="B137" s="576" t="s">
        <v>281</v>
      </c>
      <c r="C137" s="114" t="s">
        <v>28</v>
      </c>
      <c r="D137" s="375">
        <v>200</v>
      </c>
      <c r="E137" s="468"/>
      <c r="F137" s="490"/>
      <c r="G137" s="371">
        <f t="shared" si="45"/>
        <v>0</v>
      </c>
      <c r="H137" s="372">
        <f t="shared" si="46"/>
        <v>0</v>
      </c>
      <c r="I137" s="371">
        <f t="shared" si="47"/>
        <v>0</v>
      </c>
      <c r="J137" s="373">
        <f t="shared" si="48"/>
        <v>0</v>
      </c>
      <c r="K137" s="308" t="s">
        <v>156</v>
      </c>
    </row>
    <row r="138" spans="1:13" s="34" customFormat="1" x14ac:dyDescent="0.2">
      <c r="A138" s="50"/>
      <c r="B138" s="60"/>
      <c r="C138" s="55"/>
      <c r="D138" s="52"/>
      <c r="E138" s="468" t="s">
        <v>14</v>
      </c>
      <c r="F138" s="299"/>
      <c r="G138" s="299"/>
      <c r="H138" s="302">
        <f>SUM(H121:H137)</f>
        <v>0</v>
      </c>
      <c r="I138" s="152">
        <f>SUM(I121:I137)</f>
        <v>0</v>
      </c>
      <c r="J138" s="152">
        <f>SUM(J121:J137)</f>
        <v>0</v>
      </c>
      <c r="K138" s="16"/>
    </row>
    <row r="139" spans="1:13" s="34" customFormat="1" x14ac:dyDescent="0.2">
      <c r="A139" s="50"/>
      <c r="B139" s="60"/>
      <c r="C139" s="55"/>
      <c r="D139" s="52"/>
      <c r="E139" s="99"/>
      <c r="F139" s="79"/>
      <c r="G139" s="126"/>
      <c r="H139" s="379"/>
      <c r="I139" s="153"/>
      <c r="J139" s="153"/>
      <c r="K139" s="51"/>
    </row>
    <row r="140" spans="1:13" s="34" customFormat="1" ht="12" x14ac:dyDescent="0.2">
      <c r="A140" s="293"/>
      <c r="B140" s="284" t="s">
        <v>291</v>
      </c>
      <c r="C140" s="285"/>
      <c r="D140" s="286"/>
      <c r="E140" s="504"/>
      <c r="F140" s="489"/>
      <c r="G140" s="120"/>
      <c r="H140" s="56"/>
      <c r="I140" s="57"/>
      <c r="J140" s="156"/>
      <c r="K140" s="51"/>
    </row>
    <row r="141" spans="1:13" s="34" customFormat="1" ht="36" x14ac:dyDescent="0.2">
      <c r="A141" s="58" t="s">
        <v>0</v>
      </c>
      <c r="B141" s="58" t="s">
        <v>1</v>
      </c>
      <c r="C141" s="58" t="s">
        <v>2</v>
      </c>
      <c r="D141" s="162" t="s">
        <v>3</v>
      </c>
      <c r="E141" s="45" t="s">
        <v>4</v>
      </c>
      <c r="F141" s="465" t="s">
        <v>5</v>
      </c>
      <c r="G141" s="214" t="s">
        <v>74</v>
      </c>
      <c r="H141" s="59" t="s">
        <v>6</v>
      </c>
      <c r="I141" s="45" t="s">
        <v>7</v>
      </c>
      <c r="J141" s="45" t="s">
        <v>8</v>
      </c>
      <c r="K141" s="163" t="s">
        <v>9</v>
      </c>
    </row>
    <row r="142" spans="1:13" s="34" customFormat="1" ht="24" x14ac:dyDescent="0.2">
      <c r="A142" s="377">
        <v>1</v>
      </c>
      <c r="B142" s="13" t="s">
        <v>132</v>
      </c>
      <c r="C142" s="463" t="s">
        <v>11</v>
      </c>
      <c r="D142" s="375">
        <v>2500</v>
      </c>
      <c r="E142" s="468"/>
      <c r="F142" s="490"/>
      <c r="G142" s="371">
        <f>E142*F142+E142</f>
        <v>0</v>
      </c>
      <c r="H142" s="372">
        <f>D142*E142</f>
        <v>0</v>
      </c>
      <c r="I142" s="371">
        <f>J142-H142</f>
        <v>0</v>
      </c>
      <c r="J142" s="373">
        <f>D142*G142</f>
        <v>0</v>
      </c>
      <c r="K142" s="498" t="s">
        <v>123</v>
      </c>
      <c r="M142" s="503"/>
    </row>
    <row r="143" spans="1:13" s="34" customFormat="1" ht="24" x14ac:dyDescent="0.2">
      <c r="A143" s="377">
        <v>2</v>
      </c>
      <c r="B143" s="13" t="s">
        <v>131</v>
      </c>
      <c r="C143" s="463" t="s">
        <v>11</v>
      </c>
      <c r="D143" s="375">
        <v>5000</v>
      </c>
      <c r="E143" s="468"/>
      <c r="F143" s="490"/>
      <c r="G143" s="371">
        <f t="shared" ref="G143:G156" si="49">E143*F143+E143</f>
        <v>0</v>
      </c>
      <c r="H143" s="372">
        <f t="shared" ref="H143:H156" si="50">D143*E143</f>
        <v>0</v>
      </c>
      <c r="I143" s="371">
        <f t="shared" ref="I143:I156" si="51">J143-H143</f>
        <v>0</v>
      </c>
      <c r="J143" s="373">
        <f t="shared" ref="J143:J156" si="52">D143*G143</f>
        <v>0</v>
      </c>
      <c r="K143" s="565" t="s">
        <v>123</v>
      </c>
      <c r="M143" s="503"/>
    </row>
    <row r="144" spans="1:13" s="34" customFormat="1" ht="12" x14ac:dyDescent="0.2">
      <c r="A144" s="377">
        <v>3</v>
      </c>
      <c r="B144" s="13" t="s">
        <v>31</v>
      </c>
      <c r="C144" s="463" t="s">
        <v>11</v>
      </c>
      <c r="D144" s="375">
        <v>30</v>
      </c>
      <c r="E144" s="468"/>
      <c r="F144" s="490"/>
      <c r="G144" s="371">
        <f t="shared" si="49"/>
        <v>0</v>
      </c>
      <c r="H144" s="372">
        <f t="shared" si="50"/>
        <v>0</v>
      </c>
      <c r="I144" s="371">
        <f t="shared" si="51"/>
        <v>0</v>
      </c>
      <c r="J144" s="373">
        <f t="shared" si="52"/>
        <v>0</v>
      </c>
      <c r="K144" s="565" t="s">
        <v>123</v>
      </c>
      <c r="M144" s="503"/>
    </row>
    <row r="145" spans="1:13" s="34" customFormat="1" ht="108" x14ac:dyDescent="0.2">
      <c r="A145" s="377">
        <v>4</v>
      </c>
      <c r="B145" s="13" t="s">
        <v>282</v>
      </c>
      <c r="C145" s="463" t="s">
        <v>11</v>
      </c>
      <c r="D145" s="375">
        <v>3000</v>
      </c>
      <c r="E145" s="468"/>
      <c r="F145" s="490"/>
      <c r="G145" s="371">
        <f t="shared" si="49"/>
        <v>0</v>
      </c>
      <c r="H145" s="372">
        <f t="shared" si="50"/>
        <v>0</v>
      </c>
      <c r="I145" s="371">
        <f t="shared" si="51"/>
        <v>0</v>
      </c>
      <c r="J145" s="373">
        <f t="shared" si="52"/>
        <v>0</v>
      </c>
      <c r="K145" s="565" t="s">
        <v>123</v>
      </c>
      <c r="M145" s="503"/>
    </row>
    <row r="146" spans="1:13" s="34" customFormat="1" ht="144" x14ac:dyDescent="0.2">
      <c r="A146" s="377">
        <v>5</v>
      </c>
      <c r="B146" s="13" t="s">
        <v>283</v>
      </c>
      <c r="C146" s="463" t="s">
        <v>11</v>
      </c>
      <c r="D146" s="375">
        <v>80000</v>
      </c>
      <c r="E146" s="468"/>
      <c r="F146" s="490"/>
      <c r="G146" s="371">
        <f t="shared" si="49"/>
        <v>0</v>
      </c>
      <c r="H146" s="372">
        <f t="shared" si="50"/>
        <v>0</v>
      </c>
      <c r="I146" s="371">
        <f t="shared" si="51"/>
        <v>0</v>
      </c>
      <c r="J146" s="373">
        <f t="shared" si="52"/>
        <v>0</v>
      </c>
      <c r="K146" s="565" t="s">
        <v>123</v>
      </c>
      <c r="M146" s="503"/>
    </row>
    <row r="147" spans="1:13" s="34" customFormat="1" ht="132" x14ac:dyDescent="0.2">
      <c r="A147" s="377">
        <v>6</v>
      </c>
      <c r="B147" s="13" t="s">
        <v>284</v>
      </c>
      <c r="C147" s="463" t="s">
        <v>11</v>
      </c>
      <c r="D147" s="375">
        <v>1000</v>
      </c>
      <c r="E147" s="468"/>
      <c r="F147" s="490"/>
      <c r="G147" s="371">
        <f t="shared" si="49"/>
        <v>0</v>
      </c>
      <c r="H147" s="372">
        <f t="shared" si="50"/>
        <v>0</v>
      </c>
      <c r="I147" s="371">
        <f t="shared" si="51"/>
        <v>0</v>
      </c>
      <c r="J147" s="373">
        <f t="shared" si="52"/>
        <v>0</v>
      </c>
      <c r="K147" s="565" t="s">
        <v>123</v>
      </c>
      <c r="M147" s="503"/>
    </row>
    <row r="148" spans="1:13" s="34" customFormat="1" ht="60" x14ac:dyDescent="0.2">
      <c r="A148" s="377">
        <v>7</v>
      </c>
      <c r="B148" s="13" t="s">
        <v>145</v>
      </c>
      <c r="C148" s="463" t="s">
        <v>11</v>
      </c>
      <c r="D148" s="375">
        <v>6000</v>
      </c>
      <c r="E148" s="468"/>
      <c r="F148" s="490"/>
      <c r="G148" s="371">
        <f t="shared" si="49"/>
        <v>0</v>
      </c>
      <c r="H148" s="372">
        <f t="shared" si="50"/>
        <v>0</v>
      </c>
      <c r="I148" s="371">
        <f t="shared" si="51"/>
        <v>0</v>
      </c>
      <c r="J148" s="373">
        <f t="shared" si="52"/>
        <v>0</v>
      </c>
      <c r="K148" s="565" t="s">
        <v>123</v>
      </c>
      <c r="M148" s="503"/>
    </row>
    <row r="149" spans="1:13" s="34" customFormat="1" ht="72" x14ac:dyDescent="0.2">
      <c r="A149" s="377">
        <v>8</v>
      </c>
      <c r="B149" s="13" t="s">
        <v>169</v>
      </c>
      <c r="C149" s="463" t="s">
        <v>11</v>
      </c>
      <c r="D149" s="375">
        <v>1000</v>
      </c>
      <c r="E149" s="468"/>
      <c r="F149" s="490"/>
      <c r="G149" s="371">
        <f t="shared" si="49"/>
        <v>0</v>
      </c>
      <c r="H149" s="372">
        <f t="shared" si="50"/>
        <v>0</v>
      </c>
      <c r="I149" s="371">
        <f t="shared" si="51"/>
        <v>0</v>
      </c>
      <c r="J149" s="373">
        <f t="shared" si="52"/>
        <v>0</v>
      </c>
      <c r="K149" s="565" t="s">
        <v>147</v>
      </c>
      <c r="M149" s="503"/>
    </row>
    <row r="150" spans="1:13" s="34" customFormat="1" ht="72" x14ac:dyDescent="0.2">
      <c r="A150" s="377">
        <v>9</v>
      </c>
      <c r="B150" s="13" t="s">
        <v>206</v>
      </c>
      <c r="C150" s="463" t="s">
        <v>11</v>
      </c>
      <c r="D150" s="375">
        <v>500</v>
      </c>
      <c r="E150" s="468"/>
      <c r="F150" s="490"/>
      <c r="G150" s="371">
        <f t="shared" si="49"/>
        <v>0</v>
      </c>
      <c r="H150" s="372">
        <f t="shared" si="50"/>
        <v>0</v>
      </c>
      <c r="I150" s="371">
        <f t="shared" si="51"/>
        <v>0</v>
      </c>
      <c r="J150" s="373">
        <f t="shared" si="52"/>
        <v>0</v>
      </c>
      <c r="K150" s="565" t="s">
        <v>147</v>
      </c>
      <c r="M150" s="503"/>
    </row>
    <row r="151" spans="1:13" s="34" customFormat="1" ht="72" x14ac:dyDescent="0.2">
      <c r="A151" s="377">
        <v>10</v>
      </c>
      <c r="B151" s="13" t="s">
        <v>207</v>
      </c>
      <c r="C151" s="463" t="s">
        <v>11</v>
      </c>
      <c r="D151" s="375">
        <v>500</v>
      </c>
      <c r="E151" s="468"/>
      <c r="F151" s="490"/>
      <c r="G151" s="371">
        <f t="shared" si="49"/>
        <v>0</v>
      </c>
      <c r="H151" s="372">
        <f t="shared" si="50"/>
        <v>0</v>
      </c>
      <c r="I151" s="371">
        <f t="shared" si="51"/>
        <v>0</v>
      </c>
      <c r="J151" s="373">
        <f t="shared" si="52"/>
        <v>0</v>
      </c>
      <c r="K151" s="565" t="s">
        <v>147</v>
      </c>
      <c r="M151" s="503"/>
    </row>
    <row r="152" spans="1:13" s="34" customFormat="1" ht="72" x14ac:dyDescent="0.2">
      <c r="A152" s="377">
        <v>11</v>
      </c>
      <c r="B152" s="13" t="s">
        <v>170</v>
      </c>
      <c r="C152" s="463" t="s">
        <v>11</v>
      </c>
      <c r="D152" s="375">
        <v>500</v>
      </c>
      <c r="E152" s="468"/>
      <c r="F152" s="490"/>
      <c r="G152" s="371">
        <f t="shared" si="49"/>
        <v>0</v>
      </c>
      <c r="H152" s="372">
        <f t="shared" si="50"/>
        <v>0</v>
      </c>
      <c r="I152" s="371">
        <f t="shared" si="51"/>
        <v>0</v>
      </c>
      <c r="J152" s="373">
        <f t="shared" si="52"/>
        <v>0</v>
      </c>
      <c r="K152" s="565" t="s">
        <v>147</v>
      </c>
      <c r="M152" s="503"/>
    </row>
    <row r="153" spans="1:13" s="34" customFormat="1" ht="24" x14ac:dyDescent="0.2">
      <c r="A153" s="377">
        <v>12</v>
      </c>
      <c r="B153" s="13" t="s">
        <v>285</v>
      </c>
      <c r="C153" s="463" t="s">
        <v>17</v>
      </c>
      <c r="D153" s="375">
        <v>4</v>
      </c>
      <c r="E153" s="468"/>
      <c r="F153" s="490"/>
      <c r="G153" s="371">
        <f t="shared" si="49"/>
        <v>0</v>
      </c>
      <c r="H153" s="372">
        <f t="shared" si="50"/>
        <v>0</v>
      </c>
      <c r="I153" s="371">
        <f t="shared" si="51"/>
        <v>0</v>
      </c>
      <c r="J153" s="373">
        <f t="shared" si="52"/>
        <v>0</v>
      </c>
      <c r="K153" s="498" t="s">
        <v>123</v>
      </c>
      <c r="M153" s="503"/>
    </row>
    <row r="154" spans="1:13" s="34" customFormat="1" ht="60" x14ac:dyDescent="0.2">
      <c r="A154" s="377">
        <v>13</v>
      </c>
      <c r="B154" s="13" t="s">
        <v>286</v>
      </c>
      <c r="C154" s="463" t="s">
        <v>11</v>
      </c>
      <c r="D154" s="375">
        <v>800</v>
      </c>
      <c r="E154" s="468"/>
      <c r="F154" s="490"/>
      <c r="G154" s="371">
        <f t="shared" si="49"/>
        <v>0</v>
      </c>
      <c r="H154" s="372">
        <f t="shared" si="50"/>
        <v>0</v>
      </c>
      <c r="I154" s="371">
        <f t="shared" si="51"/>
        <v>0</v>
      </c>
      <c r="J154" s="373">
        <f t="shared" si="52"/>
        <v>0</v>
      </c>
      <c r="K154" s="498" t="s">
        <v>123</v>
      </c>
      <c r="M154" s="503"/>
    </row>
    <row r="155" spans="1:13" s="34" customFormat="1" ht="24" x14ac:dyDescent="0.2">
      <c r="A155" s="377">
        <v>14</v>
      </c>
      <c r="B155" s="13" t="s">
        <v>287</v>
      </c>
      <c r="C155" s="463" t="s">
        <v>15</v>
      </c>
      <c r="D155" s="375">
        <v>3000</v>
      </c>
      <c r="E155" s="468"/>
      <c r="F155" s="490"/>
      <c r="G155" s="371">
        <f t="shared" si="49"/>
        <v>0</v>
      </c>
      <c r="H155" s="372">
        <f t="shared" si="50"/>
        <v>0</v>
      </c>
      <c r="I155" s="371">
        <f t="shared" si="51"/>
        <v>0</v>
      </c>
      <c r="J155" s="373">
        <f t="shared" si="52"/>
        <v>0</v>
      </c>
      <c r="K155" s="498" t="s">
        <v>123</v>
      </c>
      <c r="M155" s="503"/>
    </row>
    <row r="156" spans="1:13" s="34" customFormat="1" ht="156" customHeight="1" x14ac:dyDescent="0.2">
      <c r="A156" s="377">
        <v>15</v>
      </c>
      <c r="B156" s="13" t="s">
        <v>288</v>
      </c>
      <c r="C156" s="463" t="s">
        <v>15</v>
      </c>
      <c r="D156" s="375">
        <v>5000</v>
      </c>
      <c r="E156" s="468"/>
      <c r="F156" s="490"/>
      <c r="G156" s="371">
        <f t="shared" si="49"/>
        <v>0</v>
      </c>
      <c r="H156" s="372">
        <f t="shared" si="50"/>
        <v>0</v>
      </c>
      <c r="I156" s="371">
        <f t="shared" si="51"/>
        <v>0</v>
      </c>
      <c r="J156" s="373">
        <f t="shared" si="52"/>
        <v>0</v>
      </c>
      <c r="K156" s="498" t="s">
        <v>123</v>
      </c>
      <c r="M156" s="503"/>
    </row>
    <row r="157" spans="1:13" s="34" customFormat="1" x14ac:dyDescent="0.2">
      <c r="A157" s="50"/>
      <c r="B157" s="60"/>
      <c r="C157" s="55"/>
      <c r="D157" s="52"/>
      <c r="E157" s="468" t="s">
        <v>14</v>
      </c>
      <c r="F157" s="299"/>
      <c r="G157" s="299"/>
      <c r="H157" s="302">
        <f>SUM(H142:H156)</f>
        <v>0</v>
      </c>
      <c r="I157" s="152">
        <f>SUM(I142:I156)</f>
        <v>0</v>
      </c>
      <c r="J157" s="152">
        <f>SUM(J142:J156)</f>
        <v>0</v>
      </c>
      <c r="K157" s="463"/>
    </row>
    <row r="158" spans="1:13" s="34" customFormat="1" x14ac:dyDescent="0.2">
      <c r="A158" s="97"/>
      <c r="B158" s="332"/>
      <c r="C158" s="333"/>
      <c r="D158" s="98"/>
      <c r="E158" s="79"/>
      <c r="F158" s="79"/>
      <c r="G158" s="79"/>
      <c r="H158" s="334"/>
      <c r="I158" s="335"/>
      <c r="J158" s="336"/>
      <c r="K158" s="100"/>
    </row>
    <row r="159" spans="1:13" s="34" customFormat="1" x14ac:dyDescent="0.2">
      <c r="A159" s="92"/>
      <c r="B159" s="93"/>
      <c r="C159" s="94"/>
      <c r="D159" s="95"/>
      <c r="E159" s="99"/>
      <c r="F159" s="446"/>
      <c r="G159" s="73"/>
      <c r="H159" s="315"/>
      <c r="I159" s="73"/>
      <c r="J159" s="316"/>
      <c r="K159" s="94"/>
    </row>
    <row r="160" spans="1:13" s="34" customFormat="1" x14ac:dyDescent="0.2">
      <c r="A160" s="203"/>
      <c r="B160" s="204" t="s">
        <v>292</v>
      </c>
      <c r="C160" s="32"/>
      <c r="D160" s="205"/>
      <c r="E160" s="96"/>
      <c r="F160" s="445"/>
      <c r="G160" s="37"/>
      <c r="H160" s="206"/>
      <c r="I160" s="207"/>
      <c r="J160" s="151"/>
      <c r="K160" s="253"/>
    </row>
    <row r="161" spans="1:11" s="34" customFormat="1" ht="36" x14ac:dyDescent="0.2">
      <c r="A161" s="138" t="s">
        <v>0</v>
      </c>
      <c r="B161" s="138" t="s">
        <v>1</v>
      </c>
      <c r="C161" s="138" t="s">
        <v>2</v>
      </c>
      <c r="D161" s="164" t="s">
        <v>3</v>
      </c>
      <c r="E161" s="45" t="s">
        <v>4</v>
      </c>
      <c r="F161" s="465" t="s">
        <v>5</v>
      </c>
      <c r="G161" s="10" t="s">
        <v>74</v>
      </c>
      <c r="H161" s="166" t="s">
        <v>6</v>
      </c>
      <c r="I161" s="165" t="s">
        <v>7</v>
      </c>
      <c r="J161" s="165" t="s">
        <v>8</v>
      </c>
      <c r="K161" s="167" t="s">
        <v>9</v>
      </c>
    </row>
    <row r="162" spans="1:11" s="34" customFormat="1" ht="24" x14ac:dyDescent="0.2">
      <c r="A162" s="208">
        <v>1</v>
      </c>
      <c r="B162" s="35" t="s">
        <v>124</v>
      </c>
      <c r="C162" s="209" t="s">
        <v>11</v>
      </c>
      <c r="D162" s="171">
        <v>2500</v>
      </c>
      <c r="E162" s="468"/>
      <c r="F162" s="486"/>
      <c r="G162" s="12">
        <f t="shared" ref="G162:G163" si="53">E162*F162+E162</f>
        <v>0</v>
      </c>
      <c r="H162" s="11">
        <f t="shared" ref="H162:H163" si="54">D162*E162</f>
        <v>0</v>
      </c>
      <c r="I162" s="12">
        <f t="shared" ref="I162:I163" si="55">J162-H162</f>
        <v>0</v>
      </c>
      <c r="J162" s="149">
        <f t="shared" ref="J162:J163" si="56">D162*G162</f>
        <v>0</v>
      </c>
      <c r="K162" s="306" t="s">
        <v>69</v>
      </c>
    </row>
    <row r="163" spans="1:11" s="34" customFormat="1" ht="24" x14ac:dyDescent="0.2">
      <c r="A163" s="208">
        <v>2</v>
      </c>
      <c r="B163" s="179" t="s">
        <v>130</v>
      </c>
      <c r="C163" s="210" t="s">
        <v>11</v>
      </c>
      <c r="D163" s="171">
        <v>7500</v>
      </c>
      <c r="E163" s="468"/>
      <c r="F163" s="507"/>
      <c r="G163" s="12">
        <f t="shared" si="53"/>
        <v>0</v>
      </c>
      <c r="H163" s="11">
        <f t="shared" si="54"/>
        <v>0</v>
      </c>
      <c r="I163" s="12">
        <f t="shared" si="55"/>
        <v>0</v>
      </c>
      <c r="J163" s="149">
        <f t="shared" si="56"/>
        <v>0</v>
      </c>
      <c r="K163" s="306" t="s">
        <v>69</v>
      </c>
    </row>
    <row r="164" spans="1:11" s="34" customFormat="1" x14ac:dyDescent="0.2">
      <c r="B164" s="36"/>
      <c r="C164" s="298"/>
      <c r="D164" s="211"/>
      <c r="E164" s="468" t="s">
        <v>14</v>
      </c>
      <c r="F164" s="508"/>
      <c r="G164" s="182"/>
      <c r="H164" s="268">
        <f>SUM(H162:H163)</f>
        <v>0</v>
      </c>
      <c r="I164" s="177">
        <f>SUM(I162:I163)</f>
        <v>0</v>
      </c>
      <c r="J164" s="177">
        <f>SUM(J162:J163)</f>
        <v>0</v>
      </c>
      <c r="K164" s="306"/>
    </row>
    <row r="165" spans="1:11" s="34" customFormat="1" x14ac:dyDescent="0.2">
      <c r="A165" s="92"/>
      <c r="B165" s="93"/>
      <c r="C165" s="94"/>
      <c r="D165" s="95"/>
      <c r="E165" s="99"/>
      <c r="F165" s="446"/>
      <c r="G165" s="73"/>
      <c r="H165" s="315"/>
      <c r="I165" s="73"/>
      <c r="J165" s="316"/>
      <c r="K165" s="94"/>
    </row>
    <row r="166" spans="1:11" s="34" customFormat="1" x14ac:dyDescent="0.2">
      <c r="A166" s="97"/>
      <c r="B166" s="140"/>
      <c r="C166" s="333"/>
      <c r="D166" s="98"/>
      <c r="E166" s="99"/>
      <c r="F166" s="79"/>
      <c r="G166" s="79"/>
      <c r="H166" s="334"/>
      <c r="I166" s="335"/>
      <c r="J166" s="336"/>
      <c r="K166" s="100"/>
    </row>
    <row r="167" spans="1:11" s="34" customFormat="1" ht="12" x14ac:dyDescent="0.2">
      <c r="A167" s="293"/>
      <c r="B167" s="284" t="s">
        <v>293</v>
      </c>
      <c r="C167" s="285"/>
      <c r="D167" s="286"/>
      <c r="E167" s="96"/>
      <c r="F167" s="440"/>
      <c r="G167" s="120"/>
      <c r="H167" s="56"/>
      <c r="I167" s="57"/>
      <c r="J167" s="156"/>
      <c r="K167" s="51"/>
    </row>
    <row r="168" spans="1:11" s="34" customFormat="1" ht="36" x14ac:dyDescent="0.2">
      <c r="A168" s="58" t="s">
        <v>0</v>
      </c>
      <c r="B168" s="58" t="s">
        <v>1</v>
      </c>
      <c r="C168" s="58" t="s">
        <v>2</v>
      </c>
      <c r="D168" s="162" t="s">
        <v>3</v>
      </c>
      <c r="E168" s="45" t="s">
        <v>4</v>
      </c>
      <c r="F168" s="465" t="s">
        <v>5</v>
      </c>
      <c r="G168" s="214" t="s">
        <v>74</v>
      </c>
      <c r="H168" s="59" t="s">
        <v>6</v>
      </c>
      <c r="I168" s="45" t="s">
        <v>7</v>
      </c>
      <c r="J168" s="45" t="s">
        <v>8</v>
      </c>
      <c r="K168" s="163" t="s">
        <v>9</v>
      </c>
    </row>
    <row r="169" spans="1:11" s="34" customFormat="1" ht="48" customHeight="1" x14ac:dyDescent="0.2">
      <c r="A169" s="215">
        <v>1</v>
      </c>
      <c r="B169" s="263" t="s">
        <v>173</v>
      </c>
      <c r="C169" s="115" t="s">
        <v>11</v>
      </c>
      <c r="D169" s="14">
        <v>1500</v>
      </c>
      <c r="E169" s="484"/>
      <c r="F169" s="485"/>
      <c r="G169" s="371">
        <f t="shared" ref="G169:G174" si="57">E169*F169+E169</f>
        <v>0</v>
      </c>
      <c r="H169" s="372">
        <f t="shared" ref="H169:H174" si="58">D169*E169</f>
        <v>0</v>
      </c>
      <c r="I169" s="371">
        <f t="shared" ref="I169:I174" si="59">J169-H169</f>
        <v>0</v>
      </c>
      <c r="J169" s="373">
        <f t="shared" ref="J169:J174" si="60">D169*G169</f>
        <v>0</v>
      </c>
      <c r="K169" s="16" t="s">
        <v>147</v>
      </c>
    </row>
    <row r="170" spans="1:11" s="34" customFormat="1" ht="24" x14ac:dyDescent="0.2">
      <c r="A170" s="215">
        <v>2</v>
      </c>
      <c r="B170" s="263" t="s">
        <v>76</v>
      </c>
      <c r="C170" s="115" t="s">
        <v>11</v>
      </c>
      <c r="D170" s="14">
        <v>500</v>
      </c>
      <c r="E170" s="484"/>
      <c r="F170" s="485"/>
      <c r="G170" s="371">
        <f t="shared" si="57"/>
        <v>0</v>
      </c>
      <c r="H170" s="372">
        <f t="shared" si="58"/>
        <v>0</v>
      </c>
      <c r="I170" s="371">
        <f t="shared" si="59"/>
        <v>0</v>
      </c>
      <c r="J170" s="373">
        <f t="shared" si="60"/>
        <v>0</v>
      </c>
      <c r="K170" s="16" t="s">
        <v>147</v>
      </c>
    </row>
    <row r="171" spans="1:11" s="34" customFormat="1" ht="24" x14ac:dyDescent="0.2">
      <c r="A171" s="215">
        <v>3</v>
      </c>
      <c r="B171" s="287" t="s">
        <v>77</v>
      </c>
      <c r="C171" s="115" t="s">
        <v>11</v>
      </c>
      <c r="D171" s="14">
        <v>300</v>
      </c>
      <c r="E171" s="484"/>
      <c r="F171" s="485"/>
      <c r="G171" s="371">
        <f t="shared" si="57"/>
        <v>0</v>
      </c>
      <c r="H171" s="372">
        <f t="shared" si="58"/>
        <v>0</v>
      </c>
      <c r="I171" s="371">
        <f t="shared" si="59"/>
        <v>0</v>
      </c>
      <c r="J171" s="373">
        <f t="shared" si="60"/>
        <v>0</v>
      </c>
      <c r="K171" s="16" t="s">
        <v>147</v>
      </c>
    </row>
    <row r="172" spans="1:11" s="34" customFormat="1" ht="24" x14ac:dyDescent="0.2">
      <c r="A172" s="215">
        <v>4</v>
      </c>
      <c r="B172" s="287" t="s">
        <v>78</v>
      </c>
      <c r="C172" s="115" t="s">
        <v>11</v>
      </c>
      <c r="D172" s="14">
        <v>150</v>
      </c>
      <c r="E172" s="484"/>
      <c r="F172" s="485"/>
      <c r="G172" s="371">
        <f t="shared" si="57"/>
        <v>0</v>
      </c>
      <c r="H172" s="372">
        <f t="shared" si="58"/>
        <v>0</v>
      </c>
      <c r="I172" s="371">
        <f t="shared" si="59"/>
        <v>0</v>
      </c>
      <c r="J172" s="373">
        <f t="shared" si="60"/>
        <v>0</v>
      </c>
      <c r="K172" s="16" t="s">
        <v>147</v>
      </c>
    </row>
    <row r="173" spans="1:11" s="34" customFormat="1" ht="24" x14ac:dyDescent="0.2">
      <c r="A173" s="215">
        <v>5</v>
      </c>
      <c r="B173" s="287" t="s">
        <v>79</v>
      </c>
      <c r="C173" s="118" t="s">
        <v>11</v>
      </c>
      <c r="D173" s="14">
        <v>100</v>
      </c>
      <c r="E173" s="484"/>
      <c r="F173" s="486"/>
      <c r="G173" s="371">
        <f t="shared" si="57"/>
        <v>0</v>
      </c>
      <c r="H173" s="372">
        <f t="shared" si="58"/>
        <v>0</v>
      </c>
      <c r="I173" s="371">
        <f t="shared" si="59"/>
        <v>0</v>
      </c>
      <c r="J173" s="373">
        <f t="shared" si="60"/>
        <v>0</v>
      </c>
      <c r="K173" s="16" t="s">
        <v>147</v>
      </c>
    </row>
    <row r="174" spans="1:11" s="34" customFormat="1" ht="24" x14ac:dyDescent="0.2">
      <c r="A174" s="215">
        <v>6</v>
      </c>
      <c r="B174" s="216" t="s">
        <v>80</v>
      </c>
      <c r="C174" s="294" t="s">
        <v>11</v>
      </c>
      <c r="D174" s="14">
        <v>50</v>
      </c>
      <c r="E174" s="487"/>
      <c r="F174" s="488"/>
      <c r="G174" s="371">
        <f t="shared" si="57"/>
        <v>0</v>
      </c>
      <c r="H174" s="372">
        <f t="shared" si="58"/>
        <v>0</v>
      </c>
      <c r="I174" s="371">
        <f t="shared" si="59"/>
        <v>0</v>
      </c>
      <c r="J174" s="373">
        <f t="shared" si="60"/>
        <v>0</v>
      </c>
      <c r="K174" s="16" t="s">
        <v>147</v>
      </c>
    </row>
    <row r="175" spans="1:11" s="34" customFormat="1" x14ac:dyDescent="0.2">
      <c r="A175" s="50"/>
      <c r="B175" s="60"/>
      <c r="C175" s="55"/>
      <c r="D175" s="52"/>
      <c r="E175" s="468" t="s">
        <v>14</v>
      </c>
      <c r="F175" s="299"/>
      <c r="G175" s="299"/>
      <c r="H175" s="302">
        <f>SUM(H169:H174)</f>
        <v>0</v>
      </c>
      <c r="I175" s="152">
        <f>SUM(I169:I174)</f>
        <v>0</v>
      </c>
      <c r="J175" s="152">
        <f>SUM(J169:J174)</f>
        <v>0</v>
      </c>
      <c r="K175" s="16"/>
    </row>
    <row r="176" spans="1:11" s="34" customFormat="1" x14ac:dyDescent="0.2">
      <c r="A176" s="97"/>
      <c r="B176" s="332"/>
      <c r="C176" s="333"/>
      <c r="D176" s="98"/>
      <c r="E176" s="99"/>
      <c r="F176" s="79"/>
      <c r="G176" s="79"/>
      <c r="H176" s="334"/>
      <c r="I176" s="335"/>
      <c r="J176" s="336"/>
      <c r="K176" s="100"/>
    </row>
    <row r="177" spans="1:12" s="34" customFormat="1" ht="12" x14ac:dyDescent="0.2">
      <c r="A177" s="50"/>
      <c r="B177" s="222" t="s">
        <v>294</v>
      </c>
      <c r="C177" s="62"/>
      <c r="D177" s="52"/>
      <c r="E177" s="61"/>
      <c r="F177" s="489"/>
      <c r="G177" s="120"/>
      <c r="H177" s="56"/>
      <c r="I177" s="57"/>
      <c r="J177" s="156"/>
      <c r="K177" s="51"/>
    </row>
    <row r="178" spans="1:12" s="34" customFormat="1" ht="36" x14ac:dyDescent="0.2">
      <c r="A178" s="58" t="s">
        <v>0</v>
      </c>
      <c r="B178" s="58" t="s">
        <v>1</v>
      </c>
      <c r="C178" s="58" t="s">
        <v>2</v>
      </c>
      <c r="D178" s="162" t="s">
        <v>3</v>
      </c>
      <c r="E178" s="45" t="s">
        <v>4</v>
      </c>
      <c r="F178" s="465" t="s">
        <v>5</v>
      </c>
      <c r="G178" s="214" t="s">
        <v>74</v>
      </c>
      <c r="H178" s="59" t="s">
        <v>6</v>
      </c>
      <c r="I178" s="45" t="s">
        <v>7</v>
      </c>
      <c r="J178" s="45" t="s">
        <v>8</v>
      </c>
      <c r="K178" s="163" t="s">
        <v>9</v>
      </c>
    </row>
    <row r="179" spans="1:12" s="34" customFormat="1" ht="36" x14ac:dyDescent="0.2">
      <c r="A179" s="215">
        <v>1</v>
      </c>
      <c r="B179" s="13" t="s">
        <v>247</v>
      </c>
      <c r="C179" s="463" t="s">
        <v>11</v>
      </c>
      <c r="D179" s="14">
        <v>700</v>
      </c>
      <c r="E179" s="468"/>
      <c r="F179" s="490"/>
      <c r="G179" s="371">
        <f>E179*F179+E179</f>
        <v>0</v>
      </c>
      <c r="H179" s="372">
        <f>D179*E179</f>
        <v>0</v>
      </c>
      <c r="I179" s="371">
        <f>J179-H179</f>
        <v>0</v>
      </c>
      <c r="J179" s="373">
        <f>D179*G179</f>
        <v>0</v>
      </c>
      <c r="K179" s="463" t="s">
        <v>123</v>
      </c>
    </row>
    <row r="180" spans="1:12" s="34" customFormat="1" x14ac:dyDescent="0.2">
      <c r="A180" s="50"/>
      <c r="B180" s="283"/>
      <c r="C180" s="51"/>
      <c r="D180" s="52"/>
      <c r="E180" s="468" t="s">
        <v>14</v>
      </c>
      <c r="F180" s="299"/>
      <c r="G180" s="299"/>
      <c r="H180" s="302">
        <f>SUM(H179)</f>
        <v>0</v>
      </c>
      <c r="I180" s="152">
        <f>SUM(I179)</f>
        <v>0</v>
      </c>
      <c r="J180" s="152">
        <f>SUM(J179)</f>
        <v>0</v>
      </c>
      <c r="K180" s="51"/>
    </row>
    <row r="181" spans="1:12" s="34" customFormat="1" x14ac:dyDescent="0.2">
      <c r="A181" s="50"/>
      <c r="B181" s="60"/>
      <c r="C181" s="55"/>
      <c r="D181" s="52"/>
      <c r="E181" s="61"/>
      <c r="F181" s="126"/>
      <c r="G181" s="126"/>
      <c r="H181" s="501"/>
      <c r="I181" s="502"/>
      <c r="J181" s="153"/>
      <c r="K181" s="51"/>
    </row>
    <row r="182" spans="1:12" s="34" customFormat="1" ht="24" x14ac:dyDescent="0.2">
      <c r="A182" s="50"/>
      <c r="B182" s="222" t="s">
        <v>295</v>
      </c>
      <c r="C182" s="62"/>
      <c r="D182" s="52"/>
      <c r="E182" s="99"/>
      <c r="F182" s="440"/>
      <c r="G182" s="120"/>
      <c r="H182" s="56"/>
      <c r="I182" s="57"/>
      <c r="J182" s="156"/>
      <c r="K182" s="51"/>
    </row>
    <row r="183" spans="1:12" s="33" customFormat="1" ht="36" x14ac:dyDescent="0.2">
      <c r="A183" s="58" t="s">
        <v>0</v>
      </c>
      <c r="B183" s="58" t="s">
        <v>1</v>
      </c>
      <c r="C183" s="58" t="s">
        <v>2</v>
      </c>
      <c r="D183" s="162" t="s">
        <v>3</v>
      </c>
      <c r="E183" s="45" t="s">
        <v>4</v>
      </c>
      <c r="F183" s="465" t="s">
        <v>5</v>
      </c>
      <c r="G183" s="214" t="s">
        <v>74</v>
      </c>
      <c r="H183" s="59" t="s">
        <v>6</v>
      </c>
      <c r="I183" s="45" t="s">
        <v>7</v>
      </c>
      <c r="J183" s="45" t="s">
        <v>8</v>
      </c>
      <c r="K183" s="163" t="s">
        <v>9</v>
      </c>
    </row>
    <row r="184" spans="1:12" s="34" customFormat="1" ht="84" x14ac:dyDescent="0.2">
      <c r="A184" s="47">
        <v>1</v>
      </c>
      <c r="B184" s="464" t="s">
        <v>230</v>
      </c>
      <c r="C184" s="463" t="s">
        <v>15</v>
      </c>
      <c r="D184" s="14">
        <v>3600</v>
      </c>
      <c r="E184" s="484"/>
      <c r="F184" s="489"/>
      <c r="G184" s="371">
        <f t="shared" ref="G184" si="61">E184*F184+E184</f>
        <v>0</v>
      </c>
      <c r="H184" s="372">
        <f t="shared" ref="H184" si="62">D184*E184</f>
        <v>0</v>
      </c>
      <c r="I184" s="371">
        <f t="shared" ref="I184" si="63">J184-H184</f>
        <v>0</v>
      </c>
      <c r="J184" s="373">
        <f t="shared" ref="J184" si="64">D184*G184</f>
        <v>0</v>
      </c>
      <c r="K184" s="463" t="s">
        <v>123</v>
      </c>
    </row>
    <row r="185" spans="1:12" s="34" customFormat="1" ht="72" x14ac:dyDescent="0.2">
      <c r="A185" s="47">
        <v>2</v>
      </c>
      <c r="B185" s="380" t="s">
        <v>128</v>
      </c>
      <c r="C185" s="376" t="s">
        <v>11</v>
      </c>
      <c r="D185" s="14">
        <v>2000</v>
      </c>
      <c r="E185" s="484"/>
      <c r="F185" s="486"/>
      <c r="G185" s="371">
        <f t="shared" ref="G185:G201" si="65">E185*F185+E185</f>
        <v>0</v>
      </c>
      <c r="H185" s="372">
        <f t="shared" ref="H185:H201" si="66">D185*E185</f>
        <v>0</v>
      </c>
      <c r="I185" s="371">
        <f t="shared" ref="I185:I201" si="67">J185-H185</f>
        <v>0</v>
      </c>
      <c r="J185" s="373">
        <f t="shared" ref="J185:J201" si="68">D185*G185</f>
        <v>0</v>
      </c>
      <c r="K185" s="16" t="s">
        <v>164</v>
      </c>
    </row>
    <row r="186" spans="1:12" s="34" customFormat="1" ht="36.75" customHeight="1" x14ac:dyDescent="0.2">
      <c r="A186" s="47">
        <v>3</v>
      </c>
      <c r="B186" s="219" t="s">
        <v>125</v>
      </c>
      <c r="C186" s="49" t="s">
        <v>11</v>
      </c>
      <c r="D186" s="14">
        <v>100</v>
      </c>
      <c r="E186" s="484"/>
      <c r="F186" s="485"/>
      <c r="G186" s="371">
        <f t="shared" si="65"/>
        <v>0</v>
      </c>
      <c r="H186" s="372">
        <f t="shared" si="66"/>
        <v>0</v>
      </c>
      <c r="I186" s="371">
        <f t="shared" si="67"/>
        <v>0</v>
      </c>
      <c r="J186" s="373">
        <f t="shared" si="68"/>
        <v>0</v>
      </c>
      <c r="K186" s="16" t="s">
        <v>147</v>
      </c>
    </row>
    <row r="187" spans="1:12" s="34" customFormat="1" ht="29.25" customHeight="1" x14ac:dyDescent="0.2">
      <c r="A187" s="47">
        <v>4</v>
      </c>
      <c r="B187" s="374" t="s">
        <v>144</v>
      </c>
      <c r="C187" s="49" t="s">
        <v>11</v>
      </c>
      <c r="D187" s="14">
        <v>50</v>
      </c>
      <c r="E187" s="484"/>
      <c r="F187" s="485"/>
      <c r="G187" s="371">
        <f t="shared" si="65"/>
        <v>0</v>
      </c>
      <c r="H187" s="372">
        <f t="shared" si="66"/>
        <v>0</v>
      </c>
      <c r="I187" s="371">
        <f t="shared" si="67"/>
        <v>0</v>
      </c>
      <c r="J187" s="373">
        <f t="shared" si="68"/>
        <v>0</v>
      </c>
      <c r="K187" s="16" t="s">
        <v>147</v>
      </c>
    </row>
    <row r="188" spans="1:12" s="34" customFormat="1" ht="72" x14ac:dyDescent="0.2">
      <c r="A188" s="47">
        <v>5</v>
      </c>
      <c r="B188" s="13" t="s">
        <v>220</v>
      </c>
      <c r="C188" s="16" t="s">
        <v>11</v>
      </c>
      <c r="D188" s="14">
        <v>9000</v>
      </c>
      <c r="E188" s="468"/>
      <c r="F188" s="490"/>
      <c r="G188" s="371">
        <f t="shared" si="65"/>
        <v>0</v>
      </c>
      <c r="H188" s="372">
        <f t="shared" si="66"/>
        <v>0</v>
      </c>
      <c r="I188" s="371">
        <f t="shared" si="67"/>
        <v>0</v>
      </c>
      <c r="J188" s="373">
        <f t="shared" si="68"/>
        <v>0</v>
      </c>
      <c r="K188" s="16" t="s">
        <v>147</v>
      </c>
    </row>
    <row r="189" spans="1:12" s="34" customFormat="1" ht="36" x14ac:dyDescent="0.2">
      <c r="A189" s="47">
        <v>6</v>
      </c>
      <c r="B189" s="148" t="s">
        <v>101</v>
      </c>
      <c r="C189" s="118" t="s">
        <v>11</v>
      </c>
      <c r="D189" s="130">
        <v>100</v>
      </c>
      <c r="E189" s="487"/>
      <c r="F189" s="486"/>
      <c r="G189" s="371">
        <f t="shared" si="65"/>
        <v>0</v>
      </c>
      <c r="H189" s="372">
        <f t="shared" si="66"/>
        <v>0</v>
      </c>
      <c r="I189" s="371">
        <f t="shared" si="67"/>
        <v>0</v>
      </c>
      <c r="J189" s="373">
        <f t="shared" si="68"/>
        <v>0</v>
      </c>
      <c r="K189" s="308" t="s">
        <v>147</v>
      </c>
    </row>
    <row r="190" spans="1:12" s="34" customFormat="1" ht="36" x14ac:dyDescent="0.2">
      <c r="A190" s="47">
        <v>7</v>
      </c>
      <c r="B190" s="13" t="s">
        <v>102</v>
      </c>
      <c r="C190" s="16" t="s">
        <v>11</v>
      </c>
      <c r="D190" s="14">
        <v>100</v>
      </c>
      <c r="E190" s="468"/>
      <c r="F190" s="490"/>
      <c r="G190" s="371">
        <f t="shared" si="65"/>
        <v>0</v>
      </c>
      <c r="H190" s="372">
        <f t="shared" si="66"/>
        <v>0</v>
      </c>
      <c r="I190" s="371">
        <f t="shared" si="67"/>
        <v>0</v>
      </c>
      <c r="J190" s="373">
        <f t="shared" si="68"/>
        <v>0</v>
      </c>
      <c r="K190" s="16" t="s">
        <v>147</v>
      </c>
    </row>
    <row r="191" spans="1:12" s="34" customFormat="1" ht="24" x14ac:dyDescent="0.2">
      <c r="A191" s="47">
        <v>8</v>
      </c>
      <c r="B191" s="13" t="s">
        <v>126</v>
      </c>
      <c r="C191" s="16" t="s">
        <v>11</v>
      </c>
      <c r="D191" s="14">
        <v>10</v>
      </c>
      <c r="E191" s="468"/>
      <c r="F191" s="490"/>
      <c r="G191" s="371">
        <f t="shared" si="65"/>
        <v>0</v>
      </c>
      <c r="H191" s="372">
        <f t="shared" si="66"/>
        <v>0</v>
      </c>
      <c r="I191" s="371">
        <f t="shared" si="67"/>
        <v>0</v>
      </c>
      <c r="J191" s="373">
        <f t="shared" si="68"/>
        <v>0</v>
      </c>
      <c r="K191" s="16" t="s">
        <v>147</v>
      </c>
    </row>
    <row r="192" spans="1:12" s="34" customFormat="1" ht="24" x14ac:dyDescent="0.2">
      <c r="A192" s="47">
        <v>9</v>
      </c>
      <c r="B192" s="13" t="s">
        <v>38</v>
      </c>
      <c r="C192" s="114" t="s">
        <v>11</v>
      </c>
      <c r="D192" s="14">
        <v>300</v>
      </c>
      <c r="E192" s="468"/>
      <c r="F192" s="491"/>
      <c r="G192" s="371">
        <f t="shared" si="65"/>
        <v>0</v>
      </c>
      <c r="H192" s="372">
        <f t="shared" si="66"/>
        <v>0</v>
      </c>
      <c r="I192" s="371">
        <f t="shared" si="67"/>
        <v>0</v>
      </c>
      <c r="J192" s="373">
        <f t="shared" si="68"/>
        <v>0</v>
      </c>
      <c r="K192" s="16" t="s">
        <v>147</v>
      </c>
      <c r="L192" s="50"/>
    </row>
    <row r="193" spans="1:12" s="34" customFormat="1" ht="24" x14ac:dyDescent="0.2">
      <c r="A193" s="47">
        <v>10</v>
      </c>
      <c r="B193" s="13" t="s">
        <v>39</v>
      </c>
      <c r="C193" s="114" t="s">
        <v>11</v>
      </c>
      <c r="D193" s="14">
        <v>150</v>
      </c>
      <c r="E193" s="468"/>
      <c r="F193" s="491"/>
      <c r="G193" s="371">
        <f t="shared" si="65"/>
        <v>0</v>
      </c>
      <c r="H193" s="372">
        <f t="shared" si="66"/>
        <v>0</v>
      </c>
      <c r="I193" s="371">
        <f t="shared" si="67"/>
        <v>0</v>
      </c>
      <c r="J193" s="373">
        <f t="shared" si="68"/>
        <v>0</v>
      </c>
      <c r="K193" s="16" t="s">
        <v>147</v>
      </c>
      <c r="L193" s="50"/>
    </row>
    <row r="194" spans="1:12" s="34" customFormat="1" ht="24" x14ac:dyDescent="0.2">
      <c r="A194" s="47">
        <v>11</v>
      </c>
      <c r="B194" s="13" t="s">
        <v>40</v>
      </c>
      <c r="C194" s="16" t="s">
        <v>11</v>
      </c>
      <c r="D194" s="14">
        <v>4000</v>
      </c>
      <c r="E194" s="468"/>
      <c r="F194" s="491"/>
      <c r="G194" s="371">
        <f t="shared" si="65"/>
        <v>0</v>
      </c>
      <c r="H194" s="372">
        <f t="shared" si="66"/>
        <v>0</v>
      </c>
      <c r="I194" s="371">
        <f t="shared" si="67"/>
        <v>0</v>
      </c>
      <c r="J194" s="373">
        <f t="shared" si="68"/>
        <v>0</v>
      </c>
      <c r="K194" s="16" t="s">
        <v>147</v>
      </c>
      <c r="L194" s="50"/>
    </row>
    <row r="195" spans="1:12" s="34" customFormat="1" ht="24" x14ac:dyDescent="0.2">
      <c r="A195" s="47">
        <v>12</v>
      </c>
      <c r="B195" s="13" t="s">
        <v>41</v>
      </c>
      <c r="C195" s="16" t="s">
        <v>11</v>
      </c>
      <c r="D195" s="14">
        <v>200</v>
      </c>
      <c r="E195" s="492"/>
      <c r="F195" s="491"/>
      <c r="G195" s="371">
        <f t="shared" si="65"/>
        <v>0</v>
      </c>
      <c r="H195" s="372">
        <f t="shared" si="66"/>
        <v>0</v>
      </c>
      <c r="I195" s="371">
        <f t="shared" si="67"/>
        <v>0</v>
      </c>
      <c r="J195" s="373">
        <f t="shared" si="68"/>
        <v>0</v>
      </c>
      <c r="K195" s="16" t="s">
        <v>147</v>
      </c>
      <c r="L195" s="50"/>
    </row>
    <row r="196" spans="1:12" s="34" customFormat="1" ht="36" x14ac:dyDescent="0.2">
      <c r="A196" s="47">
        <v>13</v>
      </c>
      <c r="B196" s="13" t="s">
        <v>166</v>
      </c>
      <c r="C196" s="217" t="s">
        <v>15</v>
      </c>
      <c r="D196" s="14">
        <v>50</v>
      </c>
      <c r="E196" s="468"/>
      <c r="F196" s="490"/>
      <c r="G196" s="371">
        <f t="shared" si="65"/>
        <v>0</v>
      </c>
      <c r="H196" s="372">
        <f t="shared" si="66"/>
        <v>0</v>
      </c>
      <c r="I196" s="371">
        <f t="shared" si="67"/>
        <v>0</v>
      </c>
      <c r="J196" s="373">
        <f t="shared" si="68"/>
        <v>0</v>
      </c>
      <c r="K196" s="424" t="s">
        <v>147</v>
      </c>
      <c r="L196" s="50"/>
    </row>
    <row r="197" spans="1:12" s="34" customFormat="1" ht="48" x14ac:dyDescent="0.2">
      <c r="A197" s="47">
        <v>14</v>
      </c>
      <c r="B197" s="13" t="s">
        <v>172</v>
      </c>
      <c r="C197" s="217" t="s">
        <v>15</v>
      </c>
      <c r="D197" s="14">
        <v>4600</v>
      </c>
      <c r="E197" s="468"/>
      <c r="F197" s="490"/>
      <c r="G197" s="371">
        <f t="shared" si="65"/>
        <v>0</v>
      </c>
      <c r="H197" s="372">
        <f t="shared" si="66"/>
        <v>0</v>
      </c>
      <c r="I197" s="371">
        <f t="shared" si="67"/>
        <v>0</v>
      </c>
      <c r="J197" s="373">
        <f t="shared" si="68"/>
        <v>0</v>
      </c>
      <c r="K197" s="424" t="s">
        <v>163</v>
      </c>
      <c r="L197" s="50"/>
    </row>
    <row r="198" spans="1:12" s="34" customFormat="1" ht="24" x14ac:dyDescent="0.2">
      <c r="A198" s="47">
        <v>15</v>
      </c>
      <c r="B198" s="13" t="s">
        <v>97</v>
      </c>
      <c r="C198" s="424" t="s">
        <v>17</v>
      </c>
      <c r="D198" s="14">
        <v>20</v>
      </c>
      <c r="E198" s="492"/>
      <c r="F198" s="491"/>
      <c r="G198" s="371">
        <f t="shared" si="65"/>
        <v>0</v>
      </c>
      <c r="H198" s="372">
        <f t="shared" si="66"/>
        <v>0</v>
      </c>
      <c r="I198" s="371">
        <f t="shared" si="67"/>
        <v>0</v>
      </c>
      <c r="J198" s="373">
        <f t="shared" si="68"/>
        <v>0</v>
      </c>
      <c r="K198" s="424" t="s">
        <v>147</v>
      </c>
      <c r="L198" s="50"/>
    </row>
    <row r="199" spans="1:12" s="34" customFormat="1" ht="36" x14ac:dyDescent="0.2">
      <c r="A199" s="47">
        <v>16</v>
      </c>
      <c r="B199" s="13" t="s">
        <v>212</v>
      </c>
      <c r="C199" s="424" t="s">
        <v>15</v>
      </c>
      <c r="D199" s="14">
        <v>20</v>
      </c>
      <c r="E199" s="492"/>
      <c r="F199" s="491"/>
      <c r="G199" s="371">
        <f t="shared" si="65"/>
        <v>0</v>
      </c>
      <c r="H199" s="372">
        <f t="shared" si="66"/>
        <v>0</v>
      </c>
      <c r="I199" s="371">
        <f t="shared" si="67"/>
        <v>0</v>
      </c>
      <c r="J199" s="373">
        <f t="shared" si="68"/>
        <v>0</v>
      </c>
      <c r="K199" s="424" t="s">
        <v>147</v>
      </c>
      <c r="L199" s="50"/>
    </row>
    <row r="200" spans="1:12" s="34" customFormat="1" ht="48" x14ac:dyDescent="0.2">
      <c r="A200" s="47">
        <v>17</v>
      </c>
      <c r="B200" s="13" t="s">
        <v>211</v>
      </c>
      <c r="C200" s="424" t="s">
        <v>11</v>
      </c>
      <c r="D200" s="14">
        <v>160</v>
      </c>
      <c r="E200" s="492"/>
      <c r="F200" s="491"/>
      <c r="G200" s="371">
        <f t="shared" si="65"/>
        <v>0</v>
      </c>
      <c r="H200" s="372">
        <f t="shared" si="66"/>
        <v>0</v>
      </c>
      <c r="I200" s="371">
        <f t="shared" si="67"/>
        <v>0</v>
      </c>
      <c r="J200" s="373">
        <f t="shared" si="68"/>
        <v>0</v>
      </c>
      <c r="K200" s="424" t="s">
        <v>147</v>
      </c>
      <c r="L200" s="50"/>
    </row>
    <row r="201" spans="1:12" s="34" customFormat="1" ht="36" x14ac:dyDescent="0.2">
      <c r="A201" s="47">
        <v>18</v>
      </c>
      <c r="B201" s="13" t="s">
        <v>143</v>
      </c>
      <c r="C201" s="16" t="s">
        <v>11</v>
      </c>
      <c r="D201" s="14">
        <v>5</v>
      </c>
      <c r="E201" s="492"/>
      <c r="F201" s="491"/>
      <c r="G201" s="371">
        <f t="shared" si="65"/>
        <v>0</v>
      </c>
      <c r="H201" s="372">
        <f t="shared" si="66"/>
        <v>0</v>
      </c>
      <c r="I201" s="371">
        <f t="shared" si="67"/>
        <v>0</v>
      </c>
      <c r="J201" s="373">
        <f t="shared" si="68"/>
        <v>0</v>
      </c>
      <c r="K201" s="16" t="s">
        <v>147</v>
      </c>
      <c r="L201" s="50"/>
    </row>
    <row r="202" spans="1:12" s="34" customFormat="1" x14ac:dyDescent="0.2">
      <c r="A202" s="50"/>
      <c r="B202" s="283"/>
      <c r="C202" s="51"/>
      <c r="D202" s="52"/>
      <c r="E202" s="468" t="s">
        <v>14</v>
      </c>
      <c r="F202" s="493"/>
      <c r="G202" s="299"/>
      <c r="H202" s="302">
        <f>SUM(H184:H201)</f>
        <v>0</v>
      </c>
      <c r="I202" s="152">
        <f>SUM(I184:I201)</f>
        <v>0</v>
      </c>
      <c r="J202" s="152">
        <f>SUM(J184:J201)</f>
        <v>0</v>
      </c>
      <c r="K202" s="16"/>
    </row>
    <row r="203" spans="1:12" s="34" customFormat="1" x14ac:dyDescent="0.2">
      <c r="A203" s="50"/>
      <c r="B203" s="283"/>
      <c r="C203" s="51"/>
      <c r="D203" s="52"/>
      <c r="E203" s="99"/>
      <c r="F203" s="79"/>
      <c r="G203" s="126"/>
      <c r="H203" s="379"/>
      <c r="I203" s="153"/>
      <c r="J203" s="153"/>
      <c r="K203" s="51"/>
    </row>
    <row r="204" spans="1:12" s="34" customFormat="1" ht="12" x14ac:dyDescent="0.2">
      <c r="A204" s="50"/>
      <c r="B204" s="222" t="s">
        <v>296</v>
      </c>
      <c r="C204" s="62"/>
      <c r="D204" s="52"/>
      <c r="E204" s="99"/>
      <c r="F204" s="440"/>
      <c r="G204" s="120"/>
      <c r="H204" s="56"/>
      <c r="I204" s="57"/>
      <c r="J204" s="156"/>
      <c r="K204" s="51"/>
    </row>
    <row r="205" spans="1:12" s="34" customFormat="1" ht="36" x14ac:dyDescent="0.2">
      <c r="A205" s="58" t="s">
        <v>0</v>
      </c>
      <c r="B205" s="58" t="s">
        <v>1</v>
      </c>
      <c r="C205" s="58" t="s">
        <v>2</v>
      </c>
      <c r="D205" s="162" t="s">
        <v>3</v>
      </c>
      <c r="E205" s="45" t="s">
        <v>4</v>
      </c>
      <c r="F205" s="465" t="s">
        <v>5</v>
      </c>
      <c r="G205" s="214" t="s">
        <v>74</v>
      </c>
      <c r="H205" s="59" t="s">
        <v>6</v>
      </c>
      <c r="I205" s="45" t="s">
        <v>7</v>
      </c>
      <c r="J205" s="45" t="s">
        <v>8</v>
      </c>
      <c r="K205" s="163" t="s">
        <v>9</v>
      </c>
    </row>
    <row r="206" spans="1:12" s="34" customFormat="1" ht="24" x14ac:dyDescent="0.2">
      <c r="A206" s="47">
        <v>1</v>
      </c>
      <c r="B206" s="381" t="s">
        <v>36</v>
      </c>
      <c r="C206" s="116" t="s">
        <v>11</v>
      </c>
      <c r="D206" s="14">
        <v>1000</v>
      </c>
      <c r="E206" s="484"/>
      <c r="F206" s="485"/>
      <c r="G206" s="371">
        <f t="shared" ref="G206:G212" si="69">E206*F206+E206</f>
        <v>0</v>
      </c>
      <c r="H206" s="372">
        <f t="shared" ref="H206:H212" si="70">D206*E206</f>
        <v>0</v>
      </c>
      <c r="I206" s="371">
        <f t="shared" ref="I206:I212" si="71">J206-H206</f>
        <v>0</v>
      </c>
      <c r="J206" s="373">
        <f t="shared" ref="J206:J212" si="72">D206*G206</f>
        <v>0</v>
      </c>
      <c r="K206" s="422" t="s">
        <v>147</v>
      </c>
    </row>
    <row r="207" spans="1:12" s="34" customFormat="1" ht="24" x14ac:dyDescent="0.2">
      <c r="A207" s="47">
        <v>2</v>
      </c>
      <c r="B207" s="382" t="s">
        <v>37</v>
      </c>
      <c r="C207" s="115" t="s">
        <v>11</v>
      </c>
      <c r="D207" s="14">
        <v>1000</v>
      </c>
      <c r="E207" s="484"/>
      <c r="F207" s="485"/>
      <c r="G207" s="371">
        <f t="shared" si="69"/>
        <v>0</v>
      </c>
      <c r="H207" s="372">
        <f t="shared" si="70"/>
        <v>0</v>
      </c>
      <c r="I207" s="371">
        <f t="shared" si="71"/>
        <v>0</v>
      </c>
      <c r="J207" s="373">
        <f t="shared" si="72"/>
        <v>0</v>
      </c>
      <c r="K207" s="422" t="s">
        <v>147</v>
      </c>
    </row>
    <row r="208" spans="1:12" s="34" customFormat="1" ht="24" x14ac:dyDescent="0.2">
      <c r="A208" s="47">
        <v>3</v>
      </c>
      <c r="B208" s="383" t="s">
        <v>95</v>
      </c>
      <c r="C208" s="117" t="s">
        <v>11</v>
      </c>
      <c r="D208" s="14">
        <v>20</v>
      </c>
      <c r="E208" s="484"/>
      <c r="F208" s="485"/>
      <c r="G208" s="371">
        <f t="shared" si="69"/>
        <v>0</v>
      </c>
      <c r="H208" s="372">
        <f t="shared" si="70"/>
        <v>0</v>
      </c>
      <c r="I208" s="371">
        <f t="shared" si="71"/>
        <v>0</v>
      </c>
      <c r="J208" s="373">
        <f t="shared" si="72"/>
        <v>0</v>
      </c>
      <c r="K208" s="422" t="s">
        <v>147</v>
      </c>
    </row>
    <row r="209" spans="1:11" s="34" customFormat="1" ht="24" x14ac:dyDescent="0.2">
      <c r="A209" s="47">
        <v>4</v>
      </c>
      <c r="B209" s="13" t="s">
        <v>42</v>
      </c>
      <c r="C209" s="422" t="s">
        <v>11</v>
      </c>
      <c r="D209" s="14">
        <v>2000</v>
      </c>
      <c r="E209" s="492"/>
      <c r="F209" s="491"/>
      <c r="G209" s="371">
        <f t="shared" si="69"/>
        <v>0</v>
      </c>
      <c r="H209" s="372">
        <f t="shared" si="70"/>
        <v>0</v>
      </c>
      <c r="I209" s="371">
        <f t="shared" si="71"/>
        <v>0</v>
      </c>
      <c r="J209" s="373">
        <f t="shared" si="72"/>
        <v>0</v>
      </c>
      <c r="K209" s="422" t="s">
        <v>147</v>
      </c>
    </row>
    <row r="210" spans="1:11" s="34" customFormat="1" ht="12" x14ac:dyDescent="0.2">
      <c r="A210" s="47">
        <v>5</v>
      </c>
      <c r="B210" s="13" t="s">
        <v>194</v>
      </c>
      <c r="C210" s="422" t="s">
        <v>11</v>
      </c>
      <c r="D210" s="14">
        <v>4000</v>
      </c>
      <c r="E210" s="492"/>
      <c r="F210" s="491"/>
      <c r="G210" s="371">
        <f t="shared" si="69"/>
        <v>0</v>
      </c>
      <c r="H210" s="372">
        <f t="shared" si="70"/>
        <v>0</v>
      </c>
      <c r="I210" s="371">
        <f t="shared" si="71"/>
        <v>0</v>
      </c>
      <c r="J210" s="373">
        <f t="shared" si="72"/>
        <v>0</v>
      </c>
      <c r="K210" s="422" t="s">
        <v>117</v>
      </c>
    </row>
    <row r="211" spans="1:11" s="34" customFormat="1" ht="24" x14ac:dyDescent="0.2">
      <c r="A211" s="47">
        <v>6</v>
      </c>
      <c r="B211" s="13" t="s">
        <v>122</v>
      </c>
      <c r="C211" s="422" t="s">
        <v>11</v>
      </c>
      <c r="D211" s="14">
        <v>2000</v>
      </c>
      <c r="E211" s="492"/>
      <c r="F211" s="491"/>
      <c r="G211" s="371">
        <f t="shared" si="69"/>
        <v>0</v>
      </c>
      <c r="H211" s="372">
        <f t="shared" si="70"/>
        <v>0</v>
      </c>
      <c r="I211" s="371">
        <f t="shared" si="71"/>
        <v>0</v>
      </c>
      <c r="J211" s="373">
        <f t="shared" si="72"/>
        <v>0</v>
      </c>
      <c r="K211" s="422" t="s">
        <v>147</v>
      </c>
    </row>
    <row r="212" spans="1:11" s="34" customFormat="1" ht="24" x14ac:dyDescent="0.2">
      <c r="A212" s="47">
        <v>7</v>
      </c>
      <c r="B212" s="13" t="s">
        <v>121</v>
      </c>
      <c r="C212" s="422" t="s">
        <v>11</v>
      </c>
      <c r="D212" s="14">
        <v>1000</v>
      </c>
      <c r="E212" s="492"/>
      <c r="F212" s="491"/>
      <c r="G212" s="371">
        <f t="shared" si="69"/>
        <v>0</v>
      </c>
      <c r="H212" s="372">
        <f t="shared" si="70"/>
        <v>0</v>
      </c>
      <c r="I212" s="371">
        <f t="shared" si="71"/>
        <v>0</v>
      </c>
      <c r="J212" s="373">
        <f t="shared" si="72"/>
        <v>0</v>
      </c>
      <c r="K212" s="422" t="s">
        <v>147</v>
      </c>
    </row>
    <row r="213" spans="1:11" s="34" customFormat="1" x14ac:dyDescent="0.2">
      <c r="A213" s="50"/>
      <c r="B213" s="283"/>
      <c r="C213" s="51"/>
      <c r="D213" s="52"/>
      <c r="E213" s="468" t="s">
        <v>14</v>
      </c>
      <c r="F213" s="493"/>
      <c r="G213" s="299"/>
      <c r="H213" s="302">
        <f>SUM(H206:H212)</f>
        <v>0</v>
      </c>
      <c r="I213" s="152">
        <f>SUM(I206:I212)</f>
        <v>0</v>
      </c>
      <c r="J213" s="152">
        <f>SUM(J206:J212)</f>
        <v>0</v>
      </c>
      <c r="K213" s="422"/>
    </row>
    <row r="214" spans="1:11" s="34" customFormat="1" ht="12" x14ac:dyDescent="0.2">
      <c r="A214" s="50"/>
      <c r="B214" s="283"/>
      <c r="C214" s="51"/>
      <c r="D214" s="52"/>
      <c r="E214" s="99"/>
      <c r="F214" s="440"/>
      <c r="G214" s="120"/>
      <c r="H214" s="423"/>
      <c r="I214" s="120"/>
      <c r="J214" s="156"/>
      <c r="K214" s="51"/>
    </row>
    <row r="215" spans="1:11" s="34" customFormat="1" ht="12" x14ac:dyDescent="0.2">
      <c r="A215" s="50"/>
      <c r="B215" s="213" t="s">
        <v>297</v>
      </c>
      <c r="C215" s="55"/>
      <c r="D215" s="52"/>
      <c r="E215" s="99"/>
      <c r="F215" s="440"/>
      <c r="G215" s="120"/>
      <c r="H215" s="56"/>
      <c r="I215" s="57"/>
      <c r="J215" s="156"/>
      <c r="K215" s="51"/>
    </row>
    <row r="216" spans="1:11" s="33" customFormat="1" ht="36" x14ac:dyDescent="0.2">
      <c r="A216" s="58" t="s">
        <v>0</v>
      </c>
      <c r="B216" s="58" t="s">
        <v>1</v>
      </c>
      <c r="C216" s="58" t="s">
        <v>2</v>
      </c>
      <c r="D216" s="162" t="s">
        <v>3</v>
      </c>
      <c r="E216" s="45" t="s">
        <v>4</v>
      </c>
      <c r="F216" s="465" t="s">
        <v>5</v>
      </c>
      <c r="G216" s="214" t="s">
        <v>74</v>
      </c>
      <c r="H216" s="59" t="s">
        <v>6</v>
      </c>
      <c r="I216" s="45" t="s">
        <v>7</v>
      </c>
      <c r="J216" s="45" t="s">
        <v>8</v>
      </c>
      <c r="K216" s="163" t="s">
        <v>9</v>
      </c>
    </row>
    <row r="217" spans="1:11" s="34" customFormat="1" ht="12" x14ac:dyDescent="0.2">
      <c r="A217" s="218">
        <v>1</v>
      </c>
      <c r="B217" s="219" t="s">
        <v>158</v>
      </c>
      <c r="C217" s="115" t="s">
        <v>159</v>
      </c>
      <c r="D217" s="14">
        <v>1700</v>
      </c>
      <c r="E217" s="468"/>
      <c r="F217" s="485"/>
      <c r="G217" s="12">
        <f t="shared" ref="G217:G237" si="73">E217*F217+E217</f>
        <v>0</v>
      </c>
      <c r="H217" s="11">
        <f t="shared" ref="H217:H237" si="74">D217*E217</f>
        <v>0</v>
      </c>
      <c r="I217" s="12">
        <f t="shared" ref="I217:I237" si="75">J217-H217</f>
        <v>0</v>
      </c>
      <c r="J217" s="149">
        <f t="shared" ref="J217:J237" si="76">D217*G217</f>
        <v>0</v>
      </c>
      <c r="K217" s="589" t="s">
        <v>147</v>
      </c>
    </row>
    <row r="218" spans="1:11" s="34" customFormat="1" ht="12" x14ac:dyDescent="0.2">
      <c r="A218" s="218">
        <v>2</v>
      </c>
      <c r="B218" s="219" t="s">
        <v>43</v>
      </c>
      <c r="C218" s="217" t="s">
        <v>15</v>
      </c>
      <c r="D218" s="14">
        <v>700</v>
      </c>
      <c r="E218" s="468"/>
      <c r="F218" s="485"/>
      <c r="G218" s="12">
        <f t="shared" si="73"/>
        <v>0</v>
      </c>
      <c r="H218" s="11">
        <f t="shared" si="74"/>
        <v>0</v>
      </c>
      <c r="I218" s="12">
        <f t="shared" si="75"/>
        <v>0</v>
      </c>
      <c r="J218" s="149">
        <f t="shared" si="76"/>
        <v>0</v>
      </c>
      <c r="K218" s="589"/>
    </row>
    <row r="219" spans="1:11" s="34" customFormat="1" ht="12" x14ac:dyDescent="0.2">
      <c r="A219" s="218">
        <v>3</v>
      </c>
      <c r="B219" s="219" t="s">
        <v>171</v>
      </c>
      <c r="C219" s="217" t="s">
        <v>15</v>
      </c>
      <c r="D219" s="14">
        <v>1000</v>
      </c>
      <c r="E219" s="468"/>
      <c r="F219" s="485"/>
      <c r="G219" s="12">
        <f t="shared" si="73"/>
        <v>0</v>
      </c>
      <c r="H219" s="11">
        <f t="shared" si="74"/>
        <v>0</v>
      </c>
      <c r="I219" s="12">
        <f t="shared" si="75"/>
        <v>0</v>
      </c>
      <c r="J219" s="149">
        <f t="shared" si="76"/>
        <v>0</v>
      </c>
      <c r="K219" s="589"/>
    </row>
    <row r="220" spans="1:11" s="34" customFormat="1" ht="12" x14ac:dyDescent="0.2">
      <c r="A220" s="218">
        <v>4</v>
      </c>
      <c r="B220" s="219" t="s">
        <v>44</v>
      </c>
      <c r="C220" s="115" t="s">
        <v>28</v>
      </c>
      <c r="D220" s="14">
        <v>150</v>
      </c>
      <c r="E220" s="468"/>
      <c r="F220" s="485"/>
      <c r="G220" s="12">
        <f t="shared" si="73"/>
        <v>0</v>
      </c>
      <c r="H220" s="11">
        <f t="shared" si="74"/>
        <v>0</v>
      </c>
      <c r="I220" s="12">
        <f t="shared" si="75"/>
        <v>0</v>
      </c>
      <c r="J220" s="149">
        <f t="shared" si="76"/>
        <v>0</v>
      </c>
      <c r="K220" s="589"/>
    </row>
    <row r="221" spans="1:11" s="34" customFormat="1" ht="12" x14ac:dyDescent="0.2">
      <c r="A221" s="218">
        <v>5</v>
      </c>
      <c r="B221" s="148" t="s">
        <v>45</v>
      </c>
      <c r="C221" s="217" t="s">
        <v>15</v>
      </c>
      <c r="D221" s="14">
        <v>1200</v>
      </c>
      <c r="E221" s="468"/>
      <c r="F221" s="485"/>
      <c r="G221" s="12">
        <f t="shared" si="73"/>
        <v>0</v>
      </c>
      <c r="H221" s="11">
        <f t="shared" si="74"/>
        <v>0</v>
      </c>
      <c r="I221" s="12">
        <f t="shared" si="75"/>
        <v>0</v>
      </c>
      <c r="J221" s="149">
        <f t="shared" si="76"/>
        <v>0</v>
      </c>
      <c r="K221" s="589"/>
    </row>
    <row r="222" spans="1:11" s="34" customFormat="1" ht="36" x14ac:dyDescent="0.2">
      <c r="A222" s="218">
        <v>6</v>
      </c>
      <c r="B222" s="147" t="s">
        <v>137</v>
      </c>
      <c r="C222" s="220" t="s">
        <v>11</v>
      </c>
      <c r="D222" s="130">
        <v>700</v>
      </c>
      <c r="E222" s="494"/>
      <c r="F222" s="485"/>
      <c r="G222" s="12">
        <f t="shared" si="73"/>
        <v>0</v>
      </c>
      <c r="H222" s="11">
        <f t="shared" si="74"/>
        <v>0</v>
      </c>
      <c r="I222" s="12">
        <f t="shared" si="75"/>
        <v>0</v>
      </c>
      <c r="J222" s="149">
        <f t="shared" si="76"/>
        <v>0</v>
      </c>
      <c r="K222" s="590"/>
    </row>
    <row r="223" spans="1:11" s="34" customFormat="1" ht="24" x14ac:dyDescent="0.2">
      <c r="A223" s="218">
        <v>7</v>
      </c>
      <c r="B223" s="13" t="s">
        <v>94</v>
      </c>
      <c r="C223" s="115" t="s">
        <v>28</v>
      </c>
      <c r="D223" s="14">
        <v>15</v>
      </c>
      <c r="E223" s="468"/>
      <c r="F223" s="485"/>
      <c r="G223" s="12">
        <f t="shared" si="73"/>
        <v>0</v>
      </c>
      <c r="H223" s="11">
        <f t="shared" si="74"/>
        <v>0</v>
      </c>
      <c r="I223" s="12">
        <f t="shared" si="75"/>
        <v>0</v>
      </c>
      <c r="J223" s="149">
        <f t="shared" si="76"/>
        <v>0</v>
      </c>
      <c r="K223" s="598" t="s">
        <v>160</v>
      </c>
    </row>
    <row r="224" spans="1:11" s="34" customFormat="1" ht="24" x14ac:dyDescent="0.2">
      <c r="A224" s="218">
        <v>8</v>
      </c>
      <c r="B224" s="13" t="s">
        <v>93</v>
      </c>
      <c r="C224" s="115" t="s">
        <v>28</v>
      </c>
      <c r="D224" s="14">
        <v>40</v>
      </c>
      <c r="E224" s="468"/>
      <c r="F224" s="485"/>
      <c r="G224" s="12">
        <f t="shared" si="73"/>
        <v>0</v>
      </c>
      <c r="H224" s="11">
        <f t="shared" si="74"/>
        <v>0</v>
      </c>
      <c r="I224" s="12">
        <f t="shared" si="75"/>
        <v>0</v>
      </c>
      <c r="J224" s="149">
        <f t="shared" si="76"/>
        <v>0</v>
      </c>
      <c r="K224" s="589"/>
    </row>
    <row r="225" spans="1:11" s="34" customFormat="1" ht="24" x14ac:dyDescent="0.2">
      <c r="A225" s="218">
        <v>9</v>
      </c>
      <c r="B225" s="13" t="s">
        <v>92</v>
      </c>
      <c r="C225" s="115" t="s">
        <v>28</v>
      </c>
      <c r="D225" s="14">
        <v>20</v>
      </c>
      <c r="E225" s="468"/>
      <c r="F225" s="485"/>
      <c r="G225" s="12">
        <f t="shared" si="73"/>
        <v>0</v>
      </c>
      <c r="H225" s="11">
        <f t="shared" si="74"/>
        <v>0</v>
      </c>
      <c r="I225" s="12">
        <f t="shared" si="75"/>
        <v>0</v>
      </c>
      <c r="J225" s="149">
        <f t="shared" si="76"/>
        <v>0</v>
      </c>
      <c r="K225" s="589"/>
    </row>
    <row r="226" spans="1:11" s="34" customFormat="1" ht="24" x14ac:dyDescent="0.2">
      <c r="A226" s="218">
        <v>10</v>
      </c>
      <c r="B226" s="13" t="s">
        <v>91</v>
      </c>
      <c r="C226" s="115" t="s">
        <v>28</v>
      </c>
      <c r="D226" s="14">
        <v>40</v>
      </c>
      <c r="E226" s="468"/>
      <c r="F226" s="485"/>
      <c r="G226" s="12">
        <f t="shared" si="73"/>
        <v>0</v>
      </c>
      <c r="H226" s="11">
        <f t="shared" si="74"/>
        <v>0</v>
      </c>
      <c r="I226" s="12">
        <f t="shared" si="75"/>
        <v>0</v>
      </c>
      <c r="J226" s="149">
        <f t="shared" si="76"/>
        <v>0</v>
      </c>
      <c r="K226" s="589"/>
    </row>
    <row r="227" spans="1:11" s="34" customFormat="1" ht="24" x14ac:dyDescent="0.2">
      <c r="A227" s="218">
        <v>11</v>
      </c>
      <c r="B227" s="13" t="s">
        <v>90</v>
      </c>
      <c r="C227" s="115" t="s">
        <v>28</v>
      </c>
      <c r="D227" s="14">
        <v>40</v>
      </c>
      <c r="E227" s="468"/>
      <c r="F227" s="485"/>
      <c r="G227" s="12">
        <f t="shared" si="73"/>
        <v>0</v>
      </c>
      <c r="H227" s="11">
        <f t="shared" si="74"/>
        <v>0</v>
      </c>
      <c r="I227" s="12">
        <f t="shared" si="75"/>
        <v>0</v>
      </c>
      <c r="J227" s="149">
        <f t="shared" si="76"/>
        <v>0</v>
      </c>
      <c r="K227" s="589"/>
    </row>
    <row r="228" spans="1:11" s="34" customFormat="1" ht="24" x14ac:dyDescent="0.2">
      <c r="A228" s="218">
        <v>12</v>
      </c>
      <c r="B228" s="13" t="s">
        <v>89</v>
      </c>
      <c r="C228" s="115" t="s">
        <v>28</v>
      </c>
      <c r="D228" s="14">
        <v>40</v>
      </c>
      <c r="E228" s="468"/>
      <c r="F228" s="485"/>
      <c r="G228" s="12">
        <f t="shared" si="73"/>
        <v>0</v>
      </c>
      <c r="H228" s="11">
        <f t="shared" si="74"/>
        <v>0</v>
      </c>
      <c r="I228" s="12">
        <f t="shared" si="75"/>
        <v>0</v>
      </c>
      <c r="J228" s="149">
        <f t="shared" si="76"/>
        <v>0</v>
      </c>
      <c r="K228" s="589"/>
    </row>
    <row r="229" spans="1:11" s="34" customFormat="1" ht="24" x14ac:dyDescent="0.2">
      <c r="A229" s="218">
        <v>13</v>
      </c>
      <c r="B229" s="13" t="s">
        <v>88</v>
      </c>
      <c r="C229" s="115" t="s">
        <v>28</v>
      </c>
      <c r="D229" s="14">
        <v>20</v>
      </c>
      <c r="E229" s="468"/>
      <c r="F229" s="485"/>
      <c r="G229" s="12">
        <f t="shared" si="73"/>
        <v>0</v>
      </c>
      <c r="H229" s="11">
        <f t="shared" si="74"/>
        <v>0</v>
      </c>
      <c r="I229" s="12">
        <f t="shared" si="75"/>
        <v>0</v>
      </c>
      <c r="J229" s="149">
        <f t="shared" si="76"/>
        <v>0</v>
      </c>
      <c r="K229" s="590"/>
    </row>
    <row r="230" spans="1:11" s="34" customFormat="1" ht="24" x14ac:dyDescent="0.2">
      <c r="A230" s="218">
        <v>14</v>
      </c>
      <c r="B230" s="13" t="s">
        <v>167</v>
      </c>
      <c r="C230" s="217" t="s">
        <v>15</v>
      </c>
      <c r="D230" s="14">
        <v>500</v>
      </c>
      <c r="E230" s="468"/>
      <c r="F230" s="485"/>
      <c r="G230" s="12">
        <f t="shared" si="73"/>
        <v>0</v>
      </c>
      <c r="H230" s="11">
        <f t="shared" si="74"/>
        <v>0</v>
      </c>
      <c r="I230" s="12">
        <f t="shared" si="75"/>
        <v>0</v>
      </c>
      <c r="J230" s="149">
        <f t="shared" si="76"/>
        <v>0</v>
      </c>
      <c r="K230" s="16" t="s">
        <v>123</v>
      </c>
    </row>
    <row r="231" spans="1:11" s="34" customFormat="1" ht="12" x14ac:dyDescent="0.2">
      <c r="A231" s="218">
        <v>15</v>
      </c>
      <c r="B231" s="13" t="s">
        <v>35</v>
      </c>
      <c r="C231" s="217" t="s">
        <v>15</v>
      </c>
      <c r="D231" s="14">
        <v>8000</v>
      </c>
      <c r="E231" s="468"/>
      <c r="F231" s="485"/>
      <c r="G231" s="12">
        <f t="shared" si="73"/>
        <v>0</v>
      </c>
      <c r="H231" s="11">
        <f t="shared" si="74"/>
        <v>0</v>
      </c>
      <c r="I231" s="12">
        <f t="shared" si="75"/>
        <v>0</v>
      </c>
      <c r="J231" s="149">
        <f t="shared" si="76"/>
        <v>0</v>
      </c>
      <c r="K231" s="16" t="s">
        <v>123</v>
      </c>
    </row>
    <row r="232" spans="1:11" s="34" customFormat="1" ht="12" x14ac:dyDescent="0.2">
      <c r="A232" s="218">
        <v>16</v>
      </c>
      <c r="B232" s="13" t="s">
        <v>198</v>
      </c>
      <c r="C232" s="217" t="s">
        <v>15</v>
      </c>
      <c r="D232" s="14">
        <v>500</v>
      </c>
      <c r="E232" s="468"/>
      <c r="F232" s="485"/>
      <c r="G232" s="12">
        <f t="shared" si="73"/>
        <v>0</v>
      </c>
      <c r="H232" s="11">
        <f t="shared" si="74"/>
        <v>0</v>
      </c>
      <c r="I232" s="12">
        <f t="shared" si="75"/>
        <v>0</v>
      </c>
      <c r="J232" s="149">
        <f t="shared" si="76"/>
        <v>0</v>
      </c>
      <c r="K232" s="16" t="s">
        <v>123</v>
      </c>
    </row>
    <row r="233" spans="1:11" s="34" customFormat="1" ht="12" x14ac:dyDescent="0.2">
      <c r="A233" s="218">
        <v>17</v>
      </c>
      <c r="B233" s="13" t="s">
        <v>118</v>
      </c>
      <c r="C233" s="217" t="s">
        <v>28</v>
      </c>
      <c r="D233" s="14">
        <v>3</v>
      </c>
      <c r="E233" s="468"/>
      <c r="F233" s="485"/>
      <c r="G233" s="12">
        <f t="shared" si="73"/>
        <v>0</v>
      </c>
      <c r="H233" s="11">
        <f t="shared" si="74"/>
        <v>0</v>
      </c>
      <c r="I233" s="12">
        <f t="shared" si="75"/>
        <v>0</v>
      </c>
      <c r="J233" s="149">
        <f t="shared" si="76"/>
        <v>0</v>
      </c>
      <c r="K233" s="16" t="s">
        <v>165</v>
      </c>
    </row>
    <row r="234" spans="1:11" s="34" customFormat="1" ht="17.25" customHeight="1" x14ac:dyDescent="0.2">
      <c r="A234" s="218">
        <v>18</v>
      </c>
      <c r="B234" s="13" t="s">
        <v>96</v>
      </c>
      <c r="C234" s="115" t="s">
        <v>28</v>
      </c>
      <c r="D234" s="14">
        <v>70</v>
      </c>
      <c r="E234" s="468"/>
      <c r="F234" s="485"/>
      <c r="G234" s="12">
        <f t="shared" si="73"/>
        <v>0</v>
      </c>
      <c r="H234" s="11">
        <f t="shared" si="74"/>
        <v>0</v>
      </c>
      <c r="I234" s="12">
        <f t="shared" si="75"/>
        <v>0</v>
      </c>
      <c r="J234" s="149">
        <f t="shared" si="76"/>
        <v>0</v>
      </c>
      <c r="K234" s="16" t="s">
        <v>157</v>
      </c>
    </row>
    <row r="235" spans="1:11" s="34" customFormat="1" ht="24" x14ac:dyDescent="0.2">
      <c r="A235" s="218">
        <v>19</v>
      </c>
      <c r="B235" s="13" t="s">
        <v>127</v>
      </c>
      <c r="C235" s="217" t="s">
        <v>15</v>
      </c>
      <c r="D235" s="14">
        <v>100</v>
      </c>
      <c r="E235" s="468"/>
      <c r="F235" s="485"/>
      <c r="G235" s="12">
        <f t="shared" si="73"/>
        <v>0</v>
      </c>
      <c r="H235" s="11">
        <f t="shared" si="74"/>
        <v>0</v>
      </c>
      <c r="I235" s="12">
        <f t="shared" si="75"/>
        <v>0</v>
      </c>
      <c r="J235" s="149">
        <f t="shared" si="76"/>
        <v>0</v>
      </c>
      <c r="K235" s="16" t="s">
        <v>147</v>
      </c>
    </row>
    <row r="236" spans="1:11" s="34" customFormat="1" ht="108" x14ac:dyDescent="0.2">
      <c r="A236" s="218">
        <v>20</v>
      </c>
      <c r="B236" s="291" t="s">
        <v>161</v>
      </c>
      <c r="C236" s="217" t="s">
        <v>15</v>
      </c>
      <c r="D236" s="384">
        <v>20</v>
      </c>
      <c r="E236" s="495"/>
      <c r="F236" s="485"/>
      <c r="G236" s="12">
        <f t="shared" si="73"/>
        <v>0</v>
      </c>
      <c r="H236" s="11">
        <f t="shared" si="74"/>
        <v>0</v>
      </c>
      <c r="I236" s="12">
        <f t="shared" si="75"/>
        <v>0</v>
      </c>
      <c r="J236" s="149">
        <f t="shared" si="76"/>
        <v>0</v>
      </c>
      <c r="K236" s="307" t="s">
        <v>123</v>
      </c>
    </row>
    <row r="237" spans="1:11" s="34" customFormat="1" ht="24" x14ac:dyDescent="0.2">
      <c r="A237" s="218">
        <v>21</v>
      </c>
      <c r="B237" s="13" t="s">
        <v>87</v>
      </c>
      <c r="C237" s="217" t="s">
        <v>15</v>
      </c>
      <c r="D237" s="14">
        <v>500</v>
      </c>
      <c r="E237" s="492"/>
      <c r="F237" s="485"/>
      <c r="G237" s="371">
        <f t="shared" si="73"/>
        <v>0</v>
      </c>
      <c r="H237" s="372">
        <f t="shared" si="74"/>
        <v>0</v>
      </c>
      <c r="I237" s="371">
        <f t="shared" si="75"/>
        <v>0</v>
      </c>
      <c r="J237" s="373">
        <f t="shared" si="76"/>
        <v>0</v>
      </c>
      <c r="K237" s="424" t="s">
        <v>147</v>
      </c>
    </row>
    <row r="238" spans="1:11" s="34" customFormat="1" x14ac:dyDescent="0.2">
      <c r="A238" s="50"/>
      <c r="B238" s="60"/>
      <c r="C238" s="63"/>
      <c r="D238" s="52"/>
      <c r="E238" s="468" t="s">
        <v>14</v>
      </c>
      <c r="F238" s="299"/>
      <c r="G238" s="168"/>
      <c r="H238" s="304">
        <f>SUM(H217:H237)</f>
        <v>0</v>
      </c>
      <c r="I238" s="152">
        <f>SUM(I217:I237)</f>
        <v>0</v>
      </c>
      <c r="J238" s="152">
        <f>SUM(J217:J237)</f>
        <v>0</v>
      </c>
      <c r="K238" s="16"/>
    </row>
    <row r="239" spans="1:11" s="34" customFormat="1" x14ac:dyDescent="0.2">
      <c r="A239" s="97"/>
      <c r="B239" s="140"/>
      <c r="C239" s="340"/>
      <c r="D239" s="98"/>
      <c r="E239" s="79"/>
      <c r="F239" s="79"/>
      <c r="G239" s="79"/>
      <c r="H239" s="334"/>
      <c r="I239" s="335"/>
      <c r="J239" s="336"/>
      <c r="K239" s="100"/>
    </row>
    <row r="240" spans="1:11" s="34" customFormat="1" ht="12" x14ac:dyDescent="0.2">
      <c r="A240" s="221"/>
      <c r="B240" s="222" t="s">
        <v>298</v>
      </c>
      <c r="C240" s="53"/>
      <c r="D240" s="223"/>
      <c r="E240" s="429"/>
      <c r="F240" s="459"/>
      <c r="G240" s="224"/>
      <c r="H240" s="225"/>
      <c r="I240" s="66"/>
      <c r="J240" s="156"/>
      <c r="K240" s="51"/>
    </row>
    <row r="241" spans="1:11" s="34" customFormat="1" ht="36" x14ac:dyDescent="0.2">
      <c r="A241" s="58" t="s">
        <v>0</v>
      </c>
      <c r="B241" s="58" t="s">
        <v>1</v>
      </c>
      <c r="C241" s="58" t="s">
        <v>2</v>
      </c>
      <c r="D241" s="162" t="s">
        <v>3</v>
      </c>
      <c r="E241" s="45" t="s">
        <v>4</v>
      </c>
      <c r="F241" s="465" t="s">
        <v>5</v>
      </c>
      <c r="G241" s="214" t="s">
        <v>74</v>
      </c>
      <c r="H241" s="59" t="s">
        <v>6</v>
      </c>
      <c r="I241" s="45" t="s">
        <v>7</v>
      </c>
      <c r="J241" s="45" t="s">
        <v>8</v>
      </c>
      <c r="K241" s="163" t="s">
        <v>9</v>
      </c>
    </row>
    <row r="242" spans="1:11" s="34" customFormat="1" ht="12" x14ac:dyDescent="0.2">
      <c r="A242" s="226" t="s">
        <v>10</v>
      </c>
      <c r="B242" s="227" t="s">
        <v>46</v>
      </c>
      <c r="C242" s="217" t="s">
        <v>11</v>
      </c>
      <c r="D242" s="14">
        <v>500</v>
      </c>
      <c r="E242" s="484"/>
      <c r="F242" s="509"/>
      <c r="G242" s="371">
        <f t="shared" ref="G242:G246" si="77">E242*F242+E242</f>
        <v>0</v>
      </c>
      <c r="H242" s="372">
        <f t="shared" ref="H242:H246" si="78">D242*E242</f>
        <v>0</v>
      </c>
      <c r="I242" s="371">
        <f t="shared" ref="I242:I246" si="79">J242-H242</f>
        <v>0</v>
      </c>
      <c r="J242" s="373">
        <f t="shared" ref="J242:J246" si="80">D242*G242</f>
        <v>0</v>
      </c>
      <c r="K242" s="598" t="s">
        <v>147</v>
      </c>
    </row>
    <row r="243" spans="1:11" s="34" customFormat="1" ht="12" x14ac:dyDescent="0.2">
      <c r="A243" s="226" t="s">
        <v>12</v>
      </c>
      <c r="B243" s="227" t="s">
        <v>75</v>
      </c>
      <c r="C243" s="217" t="s">
        <v>11</v>
      </c>
      <c r="D243" s="130">
        <v>500</v>
      </c>
      <c r="E243" s="487"/>
      <c r="F243" s="510"/>
      <c r="G243" s="371">
        <f t="shared" si="77"/>
        <v>0</v>
      </c>
      <c r="H243" s="372">
        <f t="shared" si="78"/>
        <v>0</v>
      </c>
      <c r="I243" s="371">
        <f t="shared" si="79"/>
        <v>0</v>
      </c>
      <c r="J243" s="373">
        <f t="shared" si="80"/>
        <v>0</v>
      </c>
      <c r="K243" s="590"/>
    </row>
    <row r="244" spans="1:11" s="34" customFormat="1" ht="12" x14ac:dyDescent="0.2">
      <c r="A244" s="226" t="s">
        <v>13</v>
      </c>
      <c r="B244" s="227" t="s">
        <v>174</v>
      </c>
      <c r="C244" s="217" t="s">
        <v>11</v>
      </c>
      <c r="D244" s="14">
        <v>100</v>
      </c>
      <c r="E244" s="468"/>
      <c r="F244" s="509"/>
      <c r="G244" s="371">
        <f t="shared" si="77"/>
        <v>0</v>
      </c>
      <c r="H244" s="372">
        <f t="shared" si="78"/>
        <v>0</v>
      </c>
      <c r="I244" s="371">
        <f t="shared" si="79"/>
        <v>0</v>
      </c>
      <c r="J244" s="373">
        <f t="shared" si="80"/>
        <v>0</v>
      </c>
      <c r="K244" s="424" t="s">
        <v>123</v>
      </c>
    </row>
    <row r="245" spans="1:11" s="34" customFormat="1" ht="60" x14ac:dyDescent="0.2">
      <c r="A245" s="228" t="s">
        <v>16</v>
      </c>
      <c r="B245" s="229" t="s">
        <v>136</v>
      </c>
      <c r="C245" s="217" t="s">
        <v>28</v>
      </c>
      <c r="D245" s="14">
        <v>600</v>
      </c>
      <c r="E245" s="468"/>
      <c r="F245" s="509"/>
      <c r="G245" s="371">
        <f t="shared" si="77"/>
        <v>0</v>
      </c>
      <c r="H245" s="372">
        <f t="shared" si="78"/>
        <v>0</v>
      </c>
      <c r="I245" s="371">
        <f t="shared" si="79"/>
        <v>0</v>
      </c>
      <c r="J245" s="373">
        <f t="shared" si="80"/>
        <v>0</v>
      </c>
      <c r="K245" s="424" t="s">
        <v>123</v>
      </c>
    </row>
    <row r="246" spans="1:11" s="34" customFormat="1" ht="36" x14ac:dyDescent="0.2">
      <c r="A246" s="228" t="s">
        <v>18</v>
      </c>
      <c r="B246" s="229" t="s">
        <v>189</v>
      </c>
      <c r="C246" s="217" t="s">
        <v>11</v>
      </c>
      <c r="D246" s="14">
        <v>5000</v>
      </c>
      <c r="E246" s="468"/>
      <c r="F246" s="509"/>
      <c r="G246" s="371">
        <f t="shared" si="77"/>
        <v>0</v>
      </c>
      <c r="H246" s="372">
        <f t="shared" si="78"/>
        <v>0</v>
      </c>
      <c r="I246" s="371">
        <f t="shared" si="79"/>
        <v>0</v>
      </c>
      <c r="J246" s="373">
        <f t="shared" si="80"/>
        <v>0</v>
      </c>
      <c r="K246" s="309" t="s">
        <v>123</v>
      </c>
    </row>
    <row r="247" spans="1:11" s="34" customFormat="1" x14ac:dyDescent="0.2">
      <c r="A247" s="221"/>
      <c r="B247" s="230"/>
      <c r="C247" s="50"/>
      <c r="D247" s="52"/>
      <c r="E247" s="468" t="s">
        <v>14</v>
      </c>
      <c r="F247" s="299"/>
      <c r="G247" s="299"/>
      <c r="H247" s="303">
        <f>SUM(H242:H246)</f>
        <v>0</v>
      </c>
      <c r="I247" s="231">
        <f>SUM(I242:I246)</f>
        <v>0</v>
      </c>
      <c r="J247" s="231">
        <f>SUM(J242:J246)</f>
        <v>0</v>
      </c>
      <c r="K247" s="16"/>
    </row>
    <row r="248" spans="1:11" s="34" customFormat="1" x14ac:dyDescent="0.2">
      <c r="A248" s="54"/>
      <c r="B248" s="338"/>
      <c r="C248" s="97"/>
      <c r="D248" s="98"/>
      <c r="E248" s="99"/>
      <c r="F248" s="79"/>
      <c r="G248" s="79"/>
      <c r="H248" s="341"/>
      <c r="I248" s="160"/>
      <c r="J248" s="160"/>
      <c r="K248" s="100"/>
    </row>
    <row r="249" spans="1:11" s="34" customFormat="1" x14ac:dyDescent="0.2">
      <c r="A249" s="54"/>
      <c r="B249" s="338"/>
      <c r="C249" s="97"/>
      <c r="D249" s="98"/>
      <c r="E249" s="99"/>
      <c r="F249" s="79"/>
      <c r="G249" s="79"/>
      <c r="H249" s="341"/>
      <c r="I249" s="160"/>
      <c r="J249" s="160"/>
      <c r="K249" s="100"/>
    </row>
    <row r="250" spans="1:11" s="9" customFormat="1" ht="12" x14ac:dyDescent="0.2">
      <c r="A250" s="54"/>
      <c r="B250" s="54"/>
      <c r="C250" s="104"/>
      <c r="D250" s="105"/>
      <c r="E250" s="132"/>
      <c r="F250" s="99"/>
      <c r="G250" s="99"/>
      <c r="H250" s="99"/>
      <c r="I250" s="347"/>
      <c r="J250" s="348"/>
      <c r="K250" s="100"/>
    </row>
    <row r="251" spans="1:11" ht="18" customHeight="1" x14ac:dyDescent="0.2">
      <c r="A251" s="221"/>
      <c r="B251" s="67" t="s">
        <v>299</v>
      </c>
      <c r="C251" s="67"/>
      <c r="D251" s="68"/>
      <c r="E251" s="447"/>
      <c r="F251" s="460"/>
      <c r="G251" s="121"/>
      <c r="H251" s="65"/>
      <c r="I251" s="66"/>
      <c r="J251" s="156"/>
      <c r="K251" s="258"/>
    </row>
    <row r="252" spans="1:11" ht="37.5" customHeight="1" x14ac:dyDescent="0.2">
      <c r="A252" s="58" t="s">
        <v>0</v>
      </c>
      <c r="B252" s="58" t="s">
        <v>1</v>
      </c>
      <c r="C252" s="58" t="s">
        <v>2</v>
      </c>
      <c r="D252" s="162" t="s">
        <v>3</v>
      </c>
      <c r="E252" s="45" t="s">
        <v>4</v>
      </c>
      <c r="F252" s="465" t="s">
        <v>5</v>
      </c>
      <c r="G252" s="214" t="s">
        <v>74</v>
      </c>
      <c r="H252" s="59" t="s">
        <v>6</v>
      </c>
      <c r="I252" s="45" t="s">
        <v>7</v>
      </c>
      <c r="J252" s="45" t="s">
        <v>8</v>
      </c>
      <c r="K252" s="163" t="s">
        <v>9</v>
      </c>
    </row>
    <row r="253" spans="1:11" x14ac:dyDescent="0.2">
      <c r="A253" s="232">
        <v>1</v>
      </c>
      <c r="B253" s="13" t="s">
        <v>47</v>
      </c>
      <c r="C253" s="16" t="s">
        <v>28</v>
      </c>
      <c r="D253" s="242">
        <v>1500</v>
      </c>
      <c r="E253" s="499"/>
      <c r="F253" s="511"/>
      <c r="G253" s="371">
        <f t="shared" ref="G253:G267" si="81">E253*F253+E253</f>
        <v>0</v>
      </c>
      <c r="H253" s="372">
        <f t="shared" ref="H253:H267" si="82">D253*E253</f>
        <v>0</v>
      </c>
      <c r="I253" s="371">
        <f t="shared" ref="I253:I267" si="83">J253-H253</f>
        <v>0</v>
      </c>
      <c r="J253" s="373">
        <f t="shared" ref="J253:J267" si="84">D253*G253</f>
        <v>0</v>
      </c>
      <c r="K253" s="596" t="s">
        <v>147</v>
      </c>
    </row>
    <row r="254" spans="1:11" ht="24" x14ac:dyDescent="0.2">
      <c r="A254" s="232">
        <v>2</v>
      </c>
      <c r="B254" s="13" t="s">
        <v>271</v>
      </c>
      <c r="C254" s="16" t="s">
        <v>28</v>
      </c>
      <c r="D254" s="14">
        <v>600</v>
      </c>
      <c r="E254" s="499"/>
      <c r="F254" s="511"/>
      <c r="G254" s="371">
        <f t="shared" si="81"/>
        <v>0</v>
      </c>
      <c r="H254" s="372">
        <f t="shared" si="82"/>
        <v>0</v>
      </c>
      <c r="I254" s="371">
        <f t="shared" si="83"/>
        <v>0</v>
      </c>
      <c r="J254" s="373">
        <f t="shared" si="84"/>
        <v>0</v>
      </c>
      <c r="K254" s="597"/>
    </row>
    <row r="255" spans="1:11" x14ac:dyDescent="0.2">
      <c r="A255" s="232">
        <v>3</v>
      </c>
      <c r="B255" s="262" t="s">
        <v>48</v>
      </c>
      <c r="C255" s="48" t="s">
        <v>11</v>
      </c>
      <c r="D255" s="243">
        <v>1400</v>
      </c>
      <c r="E255" s="499"/>
      <c r="F255" s="511"/>
      <c r="G255" s="371">
        <f t="shared" si="81"/>
        <v>0</v>
      </c>
      <c r="H255" s="372">
        <f t="shared" si="82"/>
        <v>0</v>
      </c>
      <c r="I255" s="371">
        <f t="shared" si="83"/>
        <v>0</v>
      </c>
      <c r="J255" s="373">
        <f t="shared" si="84"/>
        <v>0</v>
      </c>
      <c r="K255" s="597"/>
    </row>
    <row r="256" spans="1:11" ht="36" x14ac:dyDescent="0.2">
      <c r="A256" s="232">
        <v>4</v>
      </c>
      <c r="B256" s="262" t="s">
        <v>49</v>
      </c>
      <c r="C256" s="48" t="s">
        <v>50</v>
      </c>
      <c r="D256" s="243">
        <v>200</v>
      </c>
      <c r="E256" s="499"/>
      <c r="F256" s="511"/>
      <c r="G256" s="371">
        <f t="shared" si="81"/>
        <v>0</v>
      </c>
      <c r="H256" s="372">
        <f t="shared" si="82"/>
        <v>0</v>
      </c>
      <c r="I256" s="371">
        <f t="shared" si="83"/>
        <v>0</v>
      </c>
      <c r="J256" s="373">
        <f t="shared" si="84"/>
        <v>0</v>
      </c>
      <c r="K256" s="597"/>
    </row>
    <row r="257" spans="1:11" x14ac:dyDescent="0.2">
      <c r="A257" s="232">
        <v>5</v>
      </c>
      <c r="B257" s="263" t="s">
        <v>51</v>
      </c>
      <c r="C257" s="244" t="s">
        <v>28</v>
      </c>
      <c r="D257" s="245">
        <v>50</v>
      </c>
      <c r="E257" s="499"/>
      <c r="F257" s="511"/>
      <c r="G257" s="371">
        <f t="shared" si="81"/>
        <v>0</v>
      </c>
      <c r="H257" s="372">
        <f t="shared" si="82"/>
        <v>0</v>
      </c>
      <c r="I257" s="371">
        <f t="shared" si="83"/>
        <v>0</v>
      </c>
      <c r="J257" s="373">
        <f t="shared" si="84"/>
        <v>0</v>
      </c>
      <c r="K257" s="597"/>
    </row>
    <row r="258" spans="1:11" x14ac:dyDescent="0.2">
      <c r="A258" s="232">
        <v>6</v>
      </c>
      <c r="B258" s="263" t="s">
        <v>52</v>
      </c>
      <c r="C258" s="244" t="s">
        <v>11</v>
      </c>
      <c r="D258" s="245">
        <v>150</v>
      </c>
      <c r="E258" s="499"/>
      <c r="F258" s="511"/>
      <c r="G258" s="371">
        <f t="shared" si="81"/>
        <v>0</v>
      </c>
      <c r="H258" s="372">
        <f t="shared" si="82"/>
        <v>0</v>
      </c>
      <c r="I258" s="371">
        <f t="shared" si="83"/>
        <v>0</v>
      </c>
      <c r="J258" s="373">
        <f t="shared" si="84"/>
        <v>0</v>
      </c>
      <c r="K258" s="597"/>
    </row>
    <row r="259" spans="1:11" x14ac:dyDescent="0.2">
      <c r="A259" s="232">
        <v>7</v>
      </c>
      <c r="B259" s="264" t="s">
        <v>53</v>
      </c>
      <c r="C259" s="246" t="s">
        <v>11</v>
      </c>
      <c r="D259" s="243">
        <v>100</v>
      </c>
      <c r="E259" s="499"/>
      <c r="F259" s="511"/>
      <c r="G259" s="371">
        <f t="shared" si="81"/>
        <v>0</v>
      </c>
      <c r="H259" s="372">
        <f t="shared" si="82"/>
        <v>0</v>
      </c>
      <c r="I259" s="371">
        <f t="shared" si="83"/>
        <v>0</v>
      </c>
      <c r="J259" s="373">
        <f t="shared" si="84"/>
        <v>0</v>
      </c>
      <c r="K259" s="597"/>
    </row>
    <row r="260" spans="1:11" x14ac:dyDescent="0.2">
      <c r="A260" s="232">
        <v>8</v>
      </c>
      <c r="B260" s="263" t="s">
        <v>233</v>
      </c>
      <c r="C260" s="247" t="s">
        <v>221</v>
      </c>
      <c r="D260" s="245">
        <v>300</v>
      </c>
      <c r="E260" s="499"/>
      <c r="F260" s="511"/>
      <c r="G260" s="371">
        <f t="shared" si="81"/>
        <v>0</v>
      </c>
      <c r="H260" s="372">
        <f t="shared" si="82"/>
        <v>0</v>
      </c>
      <c r="I260" s="371">
        <f t="shared" si="83"/>
        <v>0</v>
      </c>
      <c r="J260" s="373">
        <f t="shared" si="84"/>
        <v>0</v>
      </c>
      <c r="K260" s="597"/>
    </row>
    <row r="261" spans="1:11" x14ac:dyDescent="0.2">
      <c r="A261" s="232">
        <v>9</v>
      </c>
      <c r="B261" s="287" t="s">
        <v>232</v>
      </c>
      <c r="C261" s="247" t="s">
        <v>15</v>
      </c>
      <c r="D261" s="245">
        <v>60</v>
      </c>
      <c r="E261" s="499"/>
      <c r="F261" s="511"/>
      <c r="G261" s="371">
        <f t="shared" si="81"/>
        <v>0</v>
      </c>
      <c r="H261" s="372">
        <f t="shared" si="82"/>
        <v>0</v>
      </c>
      <c r="I261" s="371">
        <f t="shared" si="83"/>
        <v>0</v>
      </c>
      <c r="J261" s="373">
        <f t="shared" si="84"/>
        <v>0</v>
      </c>
      <c r="K261" s="597"/>
    </row>
    <row r="262" spans="1:11" ht="24" x14ac:dyDescent="0.2">
      <c r="A262" s="232">
        <v>10</v>
      </c>
      <c r="B262" s="287" t="s">
        <v>138</v>
      </c>
      <c r="C262" s="247" t="s">
        <v>129</v>
      </c>
      <c r="D262" s="245">
        <v>120</v>
      </c>
      <c r="E262" s="499"/>
      <c r="F262" s="511"/>
      <c r="G262" s="371">
        <f t="shared" si="81"/>
        <v>0</v>
      </c>
      <c r="H262" s="372">
        <f t="shared" si="82"/>
        <v>0</v>
      </c>
      <c r="I262" s="371">
        <f t="shared" si="83"/>
        <v>0</v>
      </c>
      <c r="J262" s="373">
        <f t="shared" si="84"/>
        <v>0</v>
      </c>
      <c r="K262" s="597"/>
    </row>
    <row r="263" spans="1:11" x14ac:dyDescent="0.2">
      <c r="A263" s="232">
        <v>11</v>
      </c>
      <c r="B263" s="216" t="s">
        <v>54</v>
      </c>
      <c r="C263" s="247" t="s">
        <v>11</v>
      </c>
      <c r="D263" s="245">
        <v>10</v>
      </c>
      <c r="E263" s="499"/>
      <c r="F263" s="511"/>
      <c r="G263" s="371">
        <f t="shared" si="81"/>
        <v>0</v>
      </c>
      <c r="H263" s="372">
        <f t="shared" si="82"/>
        <v>0</v>
      </c>
      <c r="I263" s="371">
        <f t="shared" si="83"/>
        <v>0</v>
      </c>
      <c r="J263" s="373">
        <f t="shared" si="84"/>
        <v>0</v>
      </c>
      <c r="K263" s="597"/>
    </row>
    <row r="264" spans="1:11" x14ac:dyDescent="0.2">
      <c r="A264" s="232">
        <v>12</v>
      </c>
      <c r="B264" s="437" t="s">
        <v>55</v>
      </c>
      <c r="C264" s="247" t="s">
        <v>11</v>
      </c>
      <c r="D264" s="245">
        <v>10</v>
      </c>
      <c r="E264" s="499"/>
      <c r="F264" s="511"/>
      <c r="G264" s="371">
        <f t="shared" si="81"/>
        <v>0</v>
      </c>
      <c r="H264" s="372">
        <f t="shared" si="82"/>
        <v>0</v>
      </c>
      <c r="I264" s="371">
        <f t="shared" si="83"/>
        <v>0</v>
      </c>
      <c r="J264" s="373">
        <f t="shared" si="84"/>
        <v>0</v>
      </c>
      <c r="K264" s="597"/>
    </row>
    <row r="265" spans="1:11" ht="24" x14ac:dyDescent="0.2">
      <c r="A265" s="232">
        <v>13</v>
      </c>
      <c r="B265" s="263" t="s">
        <v>84</v>
      </c>
      <c r="C265" s="247" t="s">
        <v>11</v>
      </c>
      <c r="D265" s="245">
        <v>10</v>
      </c>
      <c r="E265" s="499"/>
      <c r="F265" s="511"/>
      <c r="G265" s="371">
        <f t="shared" si="81"/>
        <v>0</v>
      </c>
      <c r="H265" s="372">
        <f t="shared" si="82"/>
        <v>0</v>
      </c>
      <c r="I265" s="371">
        <f t="shared" si="83"/>
        <v>0</v>
      </c>
      <c r="J265" s="373">
        <f t="shared" si="84"/>
        <v>0</v>
      </c>
      <c r="K265" s="597"/>
    </row>
    <row r="266" spans="1:11" x14ac:dyDescent="0.2">
      <c r="A266" s="232">
        <v>14</v>
      </c>
      <c r="B266" s="263" t="s">
        <v>56</v>
      </c>
      <c r="C266" s="247" t="s">
        <v>11</v>
      </c>
      <c r="D266" s="245">
        <v>50</v>
      </c>
      <c r="E266" s="499"/>
      <c r="F266" s="511"/>
      <c r="G266" s="371">
        <f t="shared" si="81"/>
        <v>0</v>
      </c>
      <c r="H266" s="372">
        <f t="shared" si="82"/>
        <v>0</v>
      </c>
      <c r="I266" s="371">
        <f t="shared" si="83"/>
        <v>0</v>
      </c>
      <c r="J266" s="373">
        <f t="shared" si="84"/>
        <v>0</v>
      </c>
      <c r="K266" s="597"/>
    </row>
    <row r="267" spans="1:11" x14ac:dyDescent="0.2">
      <c r="A267" s="232">
        <v>15</v>
      </c>
      <c r="B267" s="216" t="s">
        <v>57</v>
      </c>
      <c r="C267" s="248" t="s">
        <v>11</v>
      </c>
      <c r="D267" s="14">
        <v>15</v>
      </c>
      <c r="E267" s="512"/>
      <c r="F267" s="496"/>
      <c r="G267" s="371">
        <f t="shared" si="81"/>
        <v>0</v>
      </c>
      <c r="H267" s="372">
        <f t="shared" si="82"/>
        <v>0</v>
      </c>
      <c r="I267" s="371">
        <f t="shared" si="83"/>
        <v>0</v>
      </c>
      <c r="J267" s="373">
        <f t="shared" si="84"/>
        <v>0</v>
      </c>
      <c r="K267" s="597"/>
    </row>
    <row r="268" spans="1:11" ht="19.5" customHeight="1" x14ac:dyDescent="0.2">
      <c r="A268" s="221"/>
      <c r="B268" s="230"/>
      <c r="C268" s="249"/>
      <c r="D268" s="223"/>
      <c r="E268" s="500" t="s">
        <v>14</v>
      </c>
      <c r="F268" s="168"/>
      <c r="G268" s="168"/>
      <c r="H268" s="431">
        <f>SUM(H253:H267)</f>
        <v>0</v>
      </c>
      <c r="I268" s="432">
        <f>SUM(I253:I267)</f>
        <v>0</v>
      </c>
      <c r="J268" s="432">
        <f>SUM(J253:J267)</f>
        <v>0</v>
      </c>
      <c r="K268" s="239"/>
    </row>
    <row r="269" spans="1:11" ht="19.5" customHeight="1" x14ac:dyDescent="0.2">
      <c r="A269" s="54"/>
      <c r="B269" s="338"/>
      <c r="C269" s="342"/>
      <c r="D269" s="337"/>
      <c r="E269" s="99"/>
      <c r="F269" s="79"/>
      <c r="G269" s="79"/>
      <c r="H269" s="349"/>
      <c r="I269" s="350"/>
      <c r="J269" s="160"/>
      <c r="K269" s="351"/>
    </row>
    <row r="270" spans="1:11" ht="27.75" customHeight="1" x14ac:dyDescent="0.2">
      <c r="A270" s="221"/>
      <c r="B270" s="234" t="s">
        <v>300</v>
      </c>
      <c r="C270" s="249"/>
      <c r="D270" s="223"/>
      <c r="E270" s="99"/>
      <c r="F270" s="99"/>
      <c r="G270" s="61"/>
      <c r="H270" s="385"/>
      <c r="I270" s="386"/>
      <c r="J270" s="387"/>
      <c r="K270" s="258"/>
    </row>
    <row r="271" spans="1:11" ht="38.25" customHeight="1" x14ac:dyDescent="0.2">
      <c r="A271" s="58" t="s">
        <v>0</v>
      </c>
      <c r="B271" s="58" t="s">
        <v>1</v>
      </c>
      <c r="C271" s="58" t="s">
        <v>2</v>
      </c>
      <c r="D271" s="162" t="s">
        <v>3</v>
      </c>
      <c r="E271" s="45" t="s">
        <v>4</v>
      </c>
      <c r="F271" s="465" t="s">
        <v>5</v>
      </c>
      <c r="G271" s="214" t="s">
        <v>74</v>
      </c>
      <c r="H271" s="59" t="s">
        <v>6</v>
      </c>
      <c r="I271" s="45" t="s">
        <v>7</v>
      </c>
      <c r="J271" s="45" t="s">
        <v>8</v>
      </c>
      <c r="K271" s="163" t="s">
        <v>9</v>
      </c>
    </row>
    <row r="272" spans="1:11" ht="101.25" customHeight="1" x14ac:dyDescent="0.2">
      <c r="A272" s="215">
        <v>1</v>
      </c>
      <c r="B272" s="13" t="s">
        <v>133</v>
      </c>
      <c r="C272" s="215" t="s">
        <v>11</v>
      </c>
      <c r="D272" s="388">
        <v>800</v>
      </c>
      <c r="E272" s="513"/>
      <c r="F272" s="509"/>
      <c r="G272" s="371">
        <f>E272*F272+E272</f>
        <v>0</v>
      </c>
      <c r="H272" s="372">
        <f>D272*E272</f>
        <v>0</v>
      </c>
      <c r="I272" s="371">
        <f>J272-H272</f>
        <v>0</v>
      </c>
      <c r="J272" s="373">
        <f>D272*G272</f>
        <v>0</v>
      </c>
      <c r="K272" s="239" t="s">
        <v>69</v>
      </c>
    </row>
    <row r="273" spans="1:11" x14ac:dyDescent="0.2">
      <c r="A273" s="233"/>
      <c r="B273" s="233"/>
      <c r="C273" s="233"/>
      <c r="D273" s="235"/>
      <c r="E273" s="468" t="s">
        <v>14</v>
      </c>
      <c r="F273" s="506"/>
      <c r="G273" s="389"/>
      <c r="H273" s="390">
        <f>SUM(H272)</f>
        <v>0</v>
      </c>
      <c r="I273" s="390">
        <f>SUM(I272)</f>
        <v>0</v>
      </c>
      <c r="J273" s="390">
        <f>SUM(J272)</f>
        <v>0</v>
      </c>
      <c r="K273" s="239"/>
    </row>
    <row r="274" spans="1:11" x14ac:dyDescent="0.2">
      <c r="A274" s="233"/>
      <c r="B274" s="233"/>
      <c r="C274" s="233"/>
      <c r="D274" s="235"/>
      <c r="E274" s="514"/>
      <c r="F274" s="515"/>
      <c r="G274" s="64"/>
      <c r="H274" s="64"/>
      <c r="I274" s="64"/>
      <c r="J274" s="157"/>
      <c r="K274" s="258"/>
    </row>
    <row r="275" spans="1:11" x14ac:dyDescent="0.2">
      <c r="A275" s="233"/>
      <c r="B275" s="234" t="s">
        <v>301</v>
      </c>
      <c r="C275" s="233"/>
      <c r="D275" s="235"/>
      <c r="E275" s="131"/>
      <c r="F275" s="461"/>
      <c r="G275" s="64"/>
      <c r="H275" s="64"/>
      <c r="I275" s="64"/>
      <c r="J275" s="157"/>
      <c r="K275" s="258"/>
    </row>
    <row r="276" spans="1:11" ht="36" x14ac:dyDescent="0.2">
      <c r="A276" s="58" t="s">
        <v>0</v>
      </c>
      <c r="B276" s="58" t="s">
        <v>1</v>
      </c>
      <c r="C276" s="58" t="s">
        <v>2</v>
      </c>
      <c r="D276" s="162" t="s">
        <v>3</v>
      </c>
      <c r="E276" s="45" t="s">
        <v>4</v>
      </c>
      <c r="F276" s="465" t="s">
        <v>5</v>
      </c>
      <c r="G276" s="214" t="s">
        <v>74</v>
      </c>
      <c r="H276" s="59" t="s">
        <v>6</v>
      </c>
      <c r="I276" s="45" t="s">
        <v>7</v>
      </c>
      <c r="J276" s="45" t="s">
        <v>8</v>
      </c>
      <c r="K276" s="163" t="s">
        <v>9</v>
      </c>
    </row>
    <row r="277" spans="1:11" ht="110.25" customHeight="1" x14ac:dyDescent="0.2">
      <c r="A277" s="236">
        <v>1</v>
      </c>
      <c r="B277" s="237" t="s">
        <v>234</v>
      </c>
      <c r="C277" s="236" t="s">
        <v>17</v>
      </c>
      <c r="D277" s="238">
        <v>80</v>
      </c>
      <c r="E277" s="516"/>
      <c r="F277" s="496"/>
      <c r="G277" s="371">
        <f t="shared" ref="G277:G282" si="85">E277*F277+E277</f>
        <v>0</v>
      </c>
      <c r="H277" s="372">
        <f t="shared" ref="H277:H282" si="86">D277*E277</f>
        <v>0</v>
      </c>
      <c r="I277" s="371">
        <f t="shared" ref="I277:I282" si="87">J277-H277</f>
        <v>0</v>
      </c>
      <c r="J277" s="373">
        <f t="shared" ref="J277:J282" si="88">D277*G277</f>
        <v>0</v>
      </c>
      <c r="K277" s="239" t="s">
        <v>190</v>
      </c>
    </row>
    <row r="278" spans="1:11" ht="30" customHeight="1" x14ac:dyDescent="0.2">
      <c r="A278" s="236">
        <v>2</v>
      </c>
      <c r="B278" s="237" t="s">
        <v>235</v>
      </c>
      <c r="C278" s="236" t="s">
        <v>17</v>
      </c>
      <c r="D278" s="238">
        <v>800</v>
      </c>
      <c r="E278" s="516"/>
      <c r="F278" s="496"/>
      <c r="G278" s="371">
        <f t="shared" si="85"/>
        <v>0</v>
      </c>
      <c r="H278" s="372">
        <f t="shared" si="86"/>
        <v>0</v>
      </c>
      <c r="I278" s="371">
        <f t="shared" si="87"/>
        <v>0</v>
      </c>
      <c r="J278" s="373">
        <f t="shared" si="88"/>
        <v>0</v>
      </c>
      <c r="K278" s="239" t="s">
        <v>190</v>
      </c>
    </row>
    <row r="279" spans="1:11" ht="33" customHeight="1" x14ac:dyDescent="0.2">
      <c r="A279" s="236">
        <v>3</v>
      </c>
      <c r="B279" s="237" t="s">
        <v>236</v>
      </c>
      <c r="C279" s="236" t="s">
        <v>17</v>
      </c>
      <c r="D279" s="238">
        <v>300</v>
      </c>
      <c r="E279" s="516"/>
      <c r="F279" s="496"/>
      <c r="G279" s="371">
        <f t="shared" si="85"/>
        <v>0</v>
      </c>
      <c r="H279" s="372">
        <f t="shared" si="86"/>
        <v>0</v>
      </c>
      <c r="I279" s="371">
        <f t="shared" si="87"/>
        <v>0</v>
      </c>
      <c r="J279" s="373">
        <f t="shared" si="88"/>
        <v>0</v>
      </c>
      <c r="K279" s="239" t="s">
        <v>190</v>
      </c>
    </row>
    <row r="280" spans="1:11" ht="120" customHeight="1" x14ac:dyDescent="0.2">
      <c r="A280" s="236">
        <v>4</v>
      </c>
      <c r="B280" s="237" t="s">
        <v>112</v>
      </c>
      <c r="C280" s="236" t="s">
        <v>11</v>
      </c>
      <c r="D280" s="238">
        <v>105</v>
      </c>
      <c r="E280" s="516"/>
      <c r="F280" s="496"/>
      <c r="G280" s="371">
        <f t="shared" si="85"/>
        <v>0</v>
      </c>
      <c r="H280" s="372">
        <f t="shared" si="86"/>
        <v>0</v>
      </c>
      <c r="I280" s="371">
        <f t="shared" si="87"/>
        <v>0</v>
      </c>
      <c r="J280" s="373">
        <f t="shared" si="88"/>
        <v>0</v>
      </c>
      <c r="K280" s="239" t="s">
        <v>123</v>
      </c>
    </row>
    <row r="281" spans="1:11" ht="154.5" customHeight="1" x14ac:dyDescent="0.2">
      <c r="A281" s="236">
        <v>5</v>
      </c>
      <c r="B281" s="261" t="s">
        <v>113</v>
      </c>
      <c r="C281" s="236" t="s">
        <v>11</v>
      </c>
      <c r="D281" s="238">
        <v>268</v>
      </c>
      <c r="E281" s="516"/>
      <c r="F281" s="496"/>
      <c r="G281" s="371">
        <f t="shared" si="85"/>
        <v>0</v>
      </c>
      <c r="H281" s="372">
        <f t="shared" si="86"/>
        <v>0</v>
      </c>
      <c r="I281" s="371">
        <f t="shared" si="87"/>
        <v>0</v>
      </c>
      <c r="J281" s="373">
        <f t="shared" si="88"/>
        <v>0</v>
      </c>
      <c r="K281" s="239" t="s">
        <v>123</v>
      </c>
    </row>
    <row r="282" spans="1:11" ht="126" customHeight="1" x14ac:dyDescent="0.2">
      <c r="A282" s="236">
        <v>6</v>
      </c>
      <c r="B282" s="237" t="s">
        <v>114</v>
      </c>
      <c r="C282" s="236" t="s">
        <v>11</v>
      </c>
      <c r="D282" s="238">
        <v>160</v>
      </c>
      <c r="E282" s="516"/>
      <c r="F282" s="496"/>
      <c r="G282" s="371">
        <f t="shared" si="85"/>
        <v>0</v>
      </c>
      <c r="H282" s="372">
        <f t="shared" si="86"/>
        <v>0</v>
      </c>
      <c r="I282" s="371">
        <f t="shared" si="87"/>
        <v>0</v>
      </c>
      <c r="J282" s="373">
        <f t="shared" si="88"/>
        <v>0</v>
      </c>
      <c r="K282" s="239" t="s">
        <v>123</v>
      </c>
    </row>
    <row r="283" spans="1:11" ht="138" customHeight="1" x14ac:dyDescent="0.2">
      <c r="A283" s="236">
        <v>7</v>
      </c>
      <c r="B283" s="237" t="s">
        <v>115</v>
      </c>
      <c r="C283" s="236" t="s">
        <v>11</v>
      </c>
      <c r="D283" s="238">
        <v>200</v>
      </c>
      <c r="E283" s="516"/>
      <c r="F283" s="496"/>
      <c r="G283" s="371">
        <f t="shared" ref="G283" si="89">E283*F283+E283</f>
        <v>0</v>
      </c>
      <c r="H283" s="372">
        <f t="shared" ref="H283" si="90">D283*E283</f>
        <v>0</v>
      </c>
      <c r="I283" s="371">
        <f t="shared" ref="I283" si="91">J283-H283</f>
        <v>0</v>
      </c>
      <c r="J283" s="373">
        <f t="shared" ref="J283" si="92">D283*G283</f>
        <v>0</v>
      </c>
      <c r="K283" s="239" t="s">
        <v>123</v>
      </c>
    </row>
    <row r="284" spans="1:11" x14ac:dyDescent="0.2">
      <c r="A284" s="240"/>
      <c r="B284" s="42"/>
      <c r="C284" s="240"/>
      <c r="D284" s="241"/>
      <c r="E284" s="468" t="s">
        <v>14</v>
      </c>
      <c r="F284" s="517"/>
      <c r="G284" s="17"/>
      <c r="H284" s="303">
        <f>SUM(H277:H283)</f>
        <v>0</v>
      </c>
      <c r="I284" s="231">
        <f>SUM(I277:I283)</f>
        <v>0</v>
      </c>
      <c r="J284" s="231">
        <f>SUM(J277:J283)</f>
        <v>0</v>
      </c>
      <c r="K284" s="259"/>
    </row>
    <row r="285" spans="1:11" x14ac:dyDescent="0.2">
      <c r="A285" s="106"/>
      <c r="B285" s="109"/>
      <c r="C285" s="106"/>
      <c r="D285" s="107"/>
      <c r="E285" s="96"/>
      <c r="F285" s="108"/>
      <c r="G285" s="96"/>
      <c r="H285" s="343"/>
      <c r="I285" s="344"/>
      <c r="J285" s="345"/>
      <c r="K285" s="351"/>
    </row>
    <row r="286" spans="1:11" x14ac:dyDescent="0.2">
      <c r="A286" s="233"/>
      <c r="B286" s="234" t="s">
        <v>302</v>
      </c>
      <c r="C286" s="233"/>
      <c r="D286" s="235"/>
      <c r="E286" s="131"/>
      <c r="F286" s="461"/>
      <c r="G286" s="64"/>
      <c r="H286" s="64"/>
      <c r="I286" s="64"/>
      <c r="J286" s="157"/>
      <c r="K286" s="258"/>
    </row>
    <row r="287" spans="1:11" ht="36" x14ac:dyDescent="0.2">
      <c r="A287" s="58" t="s">
        <v>0</v>
      </c>
      <c r="B287" s="58" t="s">
        <v>1</v>
      </c>
      <c r="C287" s="58" t="s">
        <v>2</v>
      </c>
      <c r="D287" s="162" t="s">
        <v>3</v>
      </c>
      <c r="E287" s="45" t="s">
        <v>4</v>
      </c>
      <c r="F287" s="465" t="s">
        <v>5</v>
      </c>
      <c r="G287" s="214" t="s">
        <v>74</v>
      </c>
      <c r="H287" s="59" t="s">
        <v>6</v>
      </c>
      <c r="I287" s="45" t="s">
        <v>7</v>
      </c>
      <c r="J287" s="45" t="s">
        <v>8</v>
      </c>
      <c r="K287" s="163" t="s">
        <v>9</v>
      </c>
    </row>
    <row r="288" spans="1:11" ht="141" customHeight="1" x14ac:dyDescent="0.2">
      <c r="A288" s="394">
        <v>1</v>
      </c>
      <c r="B288" s="13" t="s">
        <v>181</v>
      </c>
      <c r="C288" s="236" t="s">
        <v>11</v>
      </c>
      <c r="D288" s="238">
        <v>2200</v>
      </c>
      <c r="E288" s="518"/>
      <c r="F288" s="496"/>
      <c r="G288" s="371">
        <f>E288*F288+E288</f>
        <v>0</v>
      </c>
      <c r="H288" s="372">
        <f>D288*E288</f>
        <v>0</v>
      </c>
      <c r="I288" s="371">
        <f>J288-H288</f>
        <v>0</v>
      </c>
      <c r="J288" s="373">
        <f>D288*G288</f>
        <v>0</v>
      </c>
      <c r="K288" s="239" t="s">
        <v>123</v>
      </c>
    </row>
    <row r="289" spans="1:11" x14ac:dyDescent="0.2">
      <c r="A289" s="233"/>
      <c r="B289" s="395"/>
      <c r="C289" s="233"/>
      <c r="D289" s="235"/>
      <c r="E289" s="468" t="s">
        <v>14</v>
      </c>
      <c r="F289" s="519"/>
      <c r="G289" s="396"/>
      <c r="H289" s="390">
        <f>SUM(H288)</f>
        <v>0</v>
      </c>
      <c r="I289" s="390">
        <f>SUM(I288)</f>
        <v>0</v>
      </c>
      <c r="J289" s="390">
        <f>SUM(J288)</f>
        <v>0</v>
      </c>
      <c r="K289" s="239"/>
    </row>
    <row r="290" spans="1:11" x14ac:dyDescent="0.2">
      <c r="A290" s="101"/>
      <c r="B290" s="143"/>
      <c r="C290" s="101"/>
      <c r="D290" s="102"/>
      <c r="E290" s="96"/>
      <c r="F290" s="461"/>
      <c r="G290" s="103"/>
      <c r="H290" s="131"/>
      <c r="I290" s="131"/>
      <c r="J290" s="352"/>
      <c r="K290" s="346"/>
    </row>
    <row r="291" spans="1:11" x14ac:dyDescent="0.2">
      <c r="A291" s="21"/>
      <c r="B291" s="46" t="s">
        <v>303</v>
      </c>
      <c r="C291" s="21"/>
      <c r="D291" s="397"/>
      <c r="E291" s="470"/>
      <c r="F291" s="520"/>
      <c r="G291" s="398"/>
      <c r="H291" s="399"/>
      <c r="I291" s="399"/>
      <c r="J291" s="400"/>
      <c r="K291" s="401"/>
    </row>
    <row r="292" spans="1:11" ht="36" x14ac:dyDescent="0.2">
      <c r="A292" s="138" t="s">
        <v>0</v>
      </c>
      <c r="B292" s="138" t="s">
        <v>1</v>
      </c>
      <c r="C292" s="138" t="s">
        <v>2</v>
      </c>
      <c r="D292" s="164" t="s">
        <v>3</v>
      </c>
      <c r="E292" s="165" t="s">
        <v>4</v>
      </c>
      <c r="F292" s="472" t="s">
        <v>5</v>
      </c>
      <c r="G292" s="10" t="s">
        <v>74</v>
      </c>
      <c r="H292" s="166" t="s">
        <v>6</v>
      </c>
      <c r="I292" s="165" t="s">
        <v>7</v>
      </c>
      <c r="J292" s="165" t="s">
        <v>8</v>
      </c>
      <c r="K292" s="167" t="s">
        <v>9</v>
      </c>
    </row>
    <row r="293" spans="1:11" ht="84" x14ac:dyDescent="0.2">
      <c r="A293" s="402">
        <v>1</v>
      </c>
      <c r="B293" s="403" t="s">
        <v>107</v>
      </c>
      <c r="C293" s="404" t="s">
        <v>11</v>
      </c>
      <c r="D293" s="405">
        <v>500</v>
      </c>
      <c r="E293" s="473"/>
      <c r="F293" s="521"/>
      <c r="G293" s="12">
        <f t="shared" ref="G293:G296" si="93">E293*F293+E293</f>
        <v>0</v>
      </c>
      <c r="H293" s="11">
        <f t="shared" ref="H293:H295" si="94">D293*E293</f>
        <v>0</v>
      </c>
      <c r="I293" s="12">
        <f t="shared" ref="I293:I295" si="95">J293-H293</f>
        <v>0</v>
      </c>
      <c r="J293" s="149">
        <f t="shared" ref="J293:J295" si="96">D293*G293</f>
        <v>0</v>
      </c>
      <c r="K293" s="252" t="s">
        <v>147</v>
      </c>
    </row>
    <row r="294" spans="1:11" ht="72" x14ac:dyDescent="0.2">
      <c r="A294" s="402">
        <v>2</v>
      </c>
      <c r="B294" s="403" t="s">
        <v>257</v>
      </c>
      <c r="C294" s="404" t="s">
        <v>11</v>
      </c>
      <c r="D294" s="405">
        <v>1200</v>
      </c>
      <c r="E294" s="473"/>
      <c r="F294" s="521"/>
      <c r="G294" s="12">
        <f t="shared" si="93"/>
        <v>0</v>
      </c>
      <c r="H294" s="11">
        <f t="shared" si="94"/>
        <v>0</v>
      </c>
      <c r="I294" s="12">
        <f t="shared" si="95"/>
        <v>0</v>
      </c>
      <c r="J294" s="149">
        <f t="shared" si="96"/>
        <v>0</v>
      </c>
      <c r="K294" s="252" t="s">
        <v>123</v>
      </c>
    </row>
    <row r="295" spans="1:11" ht="24.75" customHeight="1" x14ac:dyDescent="0.2">
      <c r="A295" s="402">
        <v>3</v>
      </c>
      <c r="B295" s="403" t="s">
        <v>81</v>
      </c>
      <c r="C295" s="404" t="s">
        <v>11</v>
      </c>
      <c r="D295" s="405">
        <v>300</v>
      </c>
      <c r="E295" s="473"/>
      <c r="F295" s="521"/>
      <c r="G295" s="12">
        <f t="shared" si="93"/>
        <v>0</v>
      </c>
      <c r="H295" s="11">
        <f t="shared" si="94"/>
        <v>0</v>
      </c>
      <c r="I295" s="12">
        <f t="shared" si="95"/>
        <v>0</v>
      </c>
      <c r="J295" s="149">
        <f t="shared" si="96"/>
        <v>0</v>
      </c>
      <c r="K295" s="252" t="s">
        <v>123</v>
      </c>
    </row>
    <row r="296" spans="1:11" ht="60" x14ac:dyDescent="0.2">
      <c r="A296" s="402">
        <v>4</v>
      </c>
      <c r="B296" s="403" t="s">
        <v>191</v>
      </c>
      <c r="C296" s="402"/>
      <c r="D296" s="405">
        <v>100</v>
      </c>
      <c r="E296" s="473"/>
      <c r="F296" s="521"/>
      <c r="G296" s="12">
        <f t="shared" si="93"/>
        <v>0</v>
      </c>
      <c r="H296" s="11">
        <f>D296*E296</f>
        <v>0</v>
      </c>
      <c r="I296" s="12">
        <f>J296-H296</f>
        <v>0</v>
      </c>
      <c r="J296" s="149">
        <f>D296*G296</f>
        <v>0</v>
      </c>
      <c r="K296" s="311" t="s">
        <v>123</v>
      </c>
    </row>
    <row r="297" spans="1:11" x14ac:dyDescent="0.2">
      <c r="A297" s="22"/>
      <c r="B297" s="40"/>
      <c r="C297" s="22"/>
      <c r="D297" s="41"/>
      <c r="E297" s="475" t="s">
        <v>14</v>
      </c>
      <c r="F297" s="476"/>
      <c r="G297" s="125"/>
      <c r="H297" s="392">
        <f>SUM(H293:H296)</f>
        <v>0</v>
      </c>
      <c r="I297" s="393">
        <f>SUM(I293:I296)</f>
        <v>0</v>
      </c>
      <c r="J297" s="393">
        <f>SUM(J293:J296)</f>
        <v>0</v>
      </c>
      <c r="K297" s="252"/>
    </row>
    <row r="298" spans="1:11" x14ac:dyDescent="0.2">
      <c r="A298" s="22"/>
      <c r="B298" s="40"/>
      <c r="C298" s="22"/>
      <c r="D298" s="41"/>
      <c r="E298" s="99"/>
      <c r="F298" s="448"/>
      <c r="G298" s="125"/>
      <c r="H298" s="418"/>
      <c r="I298" s="158"/>
      <c r="J298" s="158"/>
      <c r="K298" s="292"/>
    </row>
    <row r="299" spans="1:11" x14ac:dyDescent="0.2">
      <c r="A299" s="24"/>
      <c r="B299" s="46" t="s">
        <v>304</v>
      </c>
      <c r="C299" s="24"/>
      <c r="D299" s="26"/>
      <c r="E299" s="470"/>
      <c r="F299" s="471"/>
      <c r="G299" s="124"/>
      <c r="H299" s="407"/>
      <c r="I299" s="408"/>
      <c r="J299" s="409"/>
    </row>
    <row r="300" spans="1:11" ht="36" x14ac:dyDescent="0.2">
      <c r="A300" s="138" t="s">
        <v>0</v>
      </c>
      <c r="B300" s="138" t="s">
        <v>1</v>
      </c>
      <c r="C300" s="138" t="s">
        <v>2</v>
      </c>
      <c r="D300" s="164" t="s">
        <v>3</v>
      </c>
      <c r="E300" s="165" t="s">
        <v>4</v>
      </c>
      <c r="F300" s="472" t="s">
        <v>5</v>
      </c>
      <c r="G300" s="10" t="s">
        <v>74</v>
      </c>
      <c r="H300" s="166" t="s">
        <v>6</v>
      </c>
      <c r="I300" s="165" t="s">
        <v>7</v>
      </c>
      <c r="J300" s="165" t="s">
        <v>8</v>
      </c>
      <c r="K300" s="167" t="s">
        <v>9</v>
      </c>
    </row>
    <row r="301" spans="1:11" ht="36" x14ac:dyDescent="0.2">
      <c r="A301" s="402">
        <v>1</v>
      </c>
      <c r="B301" s="403" t="s">
        <v>110</v>
      </c>
      <c r="C301" s="404" t="s">
        <v>11</v>
      </c>
      <c r="D301" s="405">
        <v>500</v>
      </c>
      <c r="E301" s="473"/>
      <c r="F301" s="521"/>
      <c r="G301" s="12">
        <f t="shared" ref="G301:G303" si="97">E301*F301+E301</f>
        <v>0</v>
      </c>
      <c r="H301" s="11">
        <f t="shared" ref="H301" si="98">D301*E301</f>
        <v>0</v>
      </c>
      <c r="I301" s="12">
        <f t="shared" ref="I301:I303" si="99">J301-H301</f>
        <v>0</v>
      </c>
      <c r="J301" s="149">
        <f t="shared" ref="J301:J303" si="100">D301*G301</f>
        <v>0</v>
      </c>
      <c r="K301" s="421" t="s">
        <v>147</v>
      </c>
    </row>
    <row r="302" spans="1:11" ht="36" x14ac:dyDescent="0.2">
      <c r="A302" s="402">
        <v>2</v>
      </c>
      <c r="B302" s="403" t="s">
        <v>193</v>
      </c>
      <c r="C302" s="404" t="s">
        <v>15</v>
      </c>
      <c r="D302" s="405">
        <v>10</v>
      </c>
      <c r="E302" s="473"/>
      <c r="F302" s="521"/>
      <c r="G302" s="12">
        <f t="shared" si="97"/>
        <v>0</v>
      </c>
      <c r="H302" s="11">
        <f>D302*E302</f>
        <v>0</v>
      </c>
      <c r="I302" s="12">
        <f t="shared" si="99"/>
        <v>0</v>
      </c>
      <c r="J302" s="149">
        <f t="shared" si="100"/>
        <v>0</v>
      </c>
      <c r="K302" s="339"/>
    </row>
    <row r="303" spans="1:11" x14ac:dyDescent="0.2">
      <c r="A303" s="402">
        <v>3</v>
      </c>
      <c r="B303" s="406" t="s">
        <v>214</v>
      </c>
      <c r="C303" s="404" t="s">
        <v>11</v>
      </c>
      <c r="D303" s="405">
        <v>400</v>
      </c>
      <c r="E303" s="473"/>
      <c r="F303" s="521"/>
      <c r="G303" s="12">
        <f t="shared" si="97"/>
        <v>0</v>
      </c>
      <c r="H303" s="11">
        <f t="shared" ref="H303" si="101">D303*E303</f>
        <v>0</v>
      </c>
      <c r="I303" s="12">
        <f t="shared" si="99"/>
        <v>0</v>
      </c>
      <c r="J303" s="149">
        <f t="shared" si="100"/>
        <v>0</v>
      </c>
      <c r="K303" s="252" t="s">
        <v>123</v>
      </c>
    </row>
    <row r="304" spans="1:11" x14ac:dyDescent="0.2">
      <c r="A304" s="24"/>
      <c r="B304" s="40"/>
      <c r="C304" s="24"/>
      <c r="D304" s="26"/>
      <c r="E304" s="475" t="s">
        <v>14</v>
      </c>
      <c r="F304" s="476"/>
      <c r="G304" s="125"/>
      <c r="H304" s="392">
        <f>SUM(H301:H303)</f>
        <v>0</v>
      </c>
      <c r="I304" s="393">
        <f>SUM(I301:I303)</f>
        <v>0</v>
      </c>
      <c r="J304" s="393">
        <f>SUM(J301:J303)</f>
        <v>0</v>
      </c>
      <c r="K304" s="129"/>
    </row>
    <row r="305" spans="1:11" x14ac:dyDescent="0.2">
      <c r="A305" s="22"/>
      <c r="B305" s="40"/>
      <c r="C305" s="22"/>
      <c r="D305" s="41"/>
      <c r="E305" s="99"/>
      <c r="F305" s="448"/>
      <c r="G305" s="125"/>
      <c r="H305" s="418"/>
      <c r="I305" s="158"/>
      <c r="J305" s="158"/>
      <c r="K305" s="292"/>
    </row>
    <row r="306" spans="1:11" x14ac:dyDescent="0.2">
      <c r="A306" s="22"/>
      <c r="B306" s="40"/>
      <c r="C306" s="22"/>
      <c r="D306" s="41"/>
      <c r="E306" s="99"/>
      <c r="F306" s="448"/>
      <c r="G306" s="125"/>
      <c r="H306" s="418"/>
      <c r="I306" s="158"/>
      <c r="J306" s="158"/>
      <c r="K306" s="292"/>
    </row>
    <row r="307" spans="1:11" x14ac:dyDescent="0.2">
      <c r="A307" s="21"/>
      <c r="B307" s="46"/>
      <c r="C307" s="21"/>
      <c r="D307" s="397"/>
      <c r="E307" s="96"/>
      <c r="F307" s="461"/>
      <c r="G307" s="398"/>
      <c r="H307" s="399"/>
      <c r="I307" s="399"/>
      <c r="J307" s="400"/>
      <c r="K307" s="401"/>
    </row>
    <row r="308" spans="1:11" x14ac:dyDescent="0.2">
      <c r="A308" s="24"/>
      <c r="B308" s="46" t="s">
        <v>305</v>
      </c>
      <c r="C308" s="24"/>
      <c r="D308" s="26"/>
      <c r="E308" s="470"/>
      <c r="F308" s="471"/>
      <c r="G308" s="124"/>
      <c r="H308" s="407"/>
      <c r="I308" s="408"/>
      <c r="J308" s="409"/>
    </row>
    <row r="309" spans="1:11" ht="36" x14ac:dyDescent="0.2">
      <c r="A309" s="138" t="s">
        <v>0</v>
      </c>
      <c r="B309" s="138" t="s">
        <v>1</v>
      </c>
      <c r="C309" s="138" t="s">
        <v>2</v>
      </c>
      <c r="D309" s="164" t="s">
        <v>3</v>
      </c>
      <c r="E309" s="165" t="s">
        <v>4</v>
      </c>
      <c r="F309" s="472" t="s">
        <v>5</v>
      </c>
      <c r="G309" s="10" t="s">
        <v>74</v>
      </c>
      <c r="H309" s="166" t="s">
        <v>6</v>
      </c>
      <c r="I309" s="165" t="s">
        <v>7</v>
      </c>
      <c r="J309" s="165" t="s">
        <v>8</v>
      </c>
      <c r="K309" s="167" t="s">
        <v>9</v>
      </c>
    </row>
    <row r="310" spans="1:11" ht="24" customHeight="1" x14ac:dyDescent="0.2">
      <c r="A310" s="191">
        <v>1</v>
      </c>
      <c r="B310" s="23" t="s">
        <v>175</v>
      </c>
      <c r="C310" s="191" t="s">
        <v>11</v>
      </c>
      <c r="D310" s="413">
        <v>100</v>
      </c>
      <c r="E310" s="473"/>
      <c r="F310" s="474"/>
      <c r="G310" s="12">
        <f t="shared" ref="G310:G313" si="102">E310*F310+E310</f>
        <v>0</v>
      </c>
      <c r="H310" s="11">
        <f t="shared" ref="H310:H313" si="103">D310*E310</f>
        <v>0</v>
      </c>
      <c r="I310" s="12">
        <f t="shared" ref="I310:I313" si="104">J310-H310</f>
        <v>0</v>
      </c>
      <c r="J310" s="149">
        <f t="shared" ref="J310:J313" si="105">D310*G310</f>
        <v>0</v>
      </c>
      <c r="K310" s="129" t="s">
        <v>123</v>
      </c>
    </row>
    <row r="311" spans="1:11" x14ac:dyDescent="0.2">
      <c r="A311" s="191">
        <v>2</v>
      </c>
      <c r="B311" s="23" t="s">
        <v>176</v>
      </c>
      <c r="C311" s="191" t="s">
        <v>11</v>
      </c>
      <c r="D311" s="413">
        <v>10</v>
      </c>
      <c r="E311" s="473"/>
      <c r="F311" s="474"/>
      <c r="G311" s="12">
        <f t="shared" si="102"/>
        <v>0</v>
      </c>
      <c r="H311" s="11">
        <f t="shared" si="103"/>
        <v>0</v>
      </c>
      <c r="I311" s="12">
        <f t="shared" si="104"/>
        <v>0</v>
      </c>
      <c r="J311" s="149">
        <f t="shared" si="105"/>
        <v>0</v>
      </c>
      <c r="K311" s="593" t="s">
        <v>147</v>
      </c>
    </row>
    <row r="312" spans="1:11" x14ac:dyDescent="0.2">
      <c r="A312" s="191">
        <v>3</v>
      </c>
      <c r="B312" s="23" t="s">
        <v>177</v>
      </c>
      <c r="C312" s="191" t="s">
        <v>11</v>
      </c>
      <c r="D312" s="413">
        <v>50</v>
      </c>
      <c r="E312" s="473"/>
      <c r="F312" s="474"/>
      <c r="G312" s="12">
        <f t="shared" si="102"/>
        <v>0</v>
      </c>
      <c r="H312" s="11">
        <f t="shared" si="103"/>
        <v>0</v>
      </c>
      <c r="I312" s="12">
        <f t="shared" si="104"/>
        <v>0</v>
      </c>
      <c r="J312" s="149">
        <f t="shared" si="105"/>
        <v>0</v>
      </c>
      <c r="K312" s="594"/>
    </row>
    <row r="313" spans="1:11" x14ac:dyDescent="0.2">
      <c r="A313" s="191">
        <v>4</v>
      </c>
      <c r="B313" s="23" t="s">
        <v>178</v>
      </c>
      <c r="C313" s="191" t="s">
        <v>11</v>
      </c>
      <c r="D313" s="413">
        <v>20</v>
      </c>
      <c r="E313" s="473"/>
      <c r="F313" s="474"/>
      <c r="G313" s="12">
        <f t="shared" si="102"/>
        <v>0</v>
      </c>
      <c r="H313" s="11">
        <f t="shared" si="103"/>
        <v>0</v>
      </c>
      <c r="I313" s="12">
        <f t="shared" si="104"/>
        <v>0</v>
      </c>
      <c r="J313" s="149">
        <f t="shared" si="105"/>
        <v>0</v>
      </c>
      <c r="K313" s="595"/>
    </row>
    <row r="314" spans="1:11" x14ac:dyDescent="0.2">
      <c r="A314" s="24"/>
      <c r="B314" s="40"/>
      <c r="C314" s="24"/>
      <c r="D314" s="26"/>
      <c r="E314" s="475" t="s">
        <v>14</v>
      </c>
      <c r="F314" s="476"/>
      <c r="G314" s="125"/>
      <c r="H314" s="392">
        <f>SUM(H310:H313)</f>
        <v>0</v>
      </c>
      <c r="I314" s="393">
        <f>SUM(I310:I313)</f>
        <v>0</v>
      </c>
      <c r="J314" s="393">
        <f>SUM(J310:J313)</f>
        <v>0</v>
      </c>
      <c r="K314" s="129"/>
    </row>
    <row r="315" spans="1:11" x14ac:dyDescent="0.2">
      <c r="A315" s="81"/>
      <c r="B315" s="109"/>
      <c r="C315" s="81"/>
      <c r="D315" s="82"/>
      <c r="E315" s="96"/>
      <c r="F315" s="449"/>
      <c r="G315" s="123"/>
      <c r="H315" s="353"/>
      <c r="I315" s="354"/>
      <c r="J315" s="355"/>
      <c r="K315" s="314"/>
    </row>
    <row r="316" spans="1:11" x14ac:dyDescent="0.2">
      <c r="A316" s="24"/>
      <c r="B316" s="46" t="s">
        <v>306</v>
      </c>
      <c r="C316" s="24"/>
      <c r="D316" s="26"/>
      <c r="E316" s="470"/>
      <c r="F316" s="471"/>
      <c r="G316" s="124"/>
      <c r="H316" s="407"/>
      <c r="I316" s="408"/>
      <c r="J316" s="409"/>
    </row>
    <row r="317" spans="1:11" ht="36" x14ac:dyDescent="0.2">
      <c r="A317" s="138" t="s">
        <v>0</v>
      </c>
      <c r="B317" s="138" t="s">
        <v>1</v>
      </c>
      <c r="C317" s="138" t="s">
        <v>2</v>
      </c>
      <c r="D317" s="164" t="s">
        <v>3</v>
      </c>
      <c r="E317" s="165" t="s">
        <v>4</v>
      </c>
      <c r="F317" s="472" t="s">
        <v>5</v>
      </c>
      <c r="G317" s="10" t="s">
        <v>74</v>
      </c>
      <c r="H317" s="166" t="s">
        <v>6</v>
      </c>
      <c r="I317" s="165" t="s">
        <v>7</v>
      </c>
      <c r="J317" s="165" t="s">
        <v>8</v>
      </c>
      <c r="K317" s="167" t="s">
        <v>9</v>
      </c>
    </row>
    <row r="318" spans="1:11" ht="25.5" x14ac:dyDescent="0.2">
      <c r="A318" s="25">
        <v>1</v>
      </c>
      <c r="B318" s="23" t="s">
        <v>155</v>
      </c>
      <c r="C318" s="25" t="s">
        <v>11</v>
      </c>
      <c r="D318" s="414">
        <v>15</v>
      </c>
      <c r="E318" s="473"/>
      <c r="F318" s="521"/>
      <c r="G318" s="12">
        <f>E318*F318+E318</f>
        <v>0</v>
      </c>
      <c r="H318" s="11">
        <f>D318*E318</f>
        <v>0</v>
      </c>
      <c r="I318" s="12">
        <f>J318-H318</f>
        <v>0</v>
      </c>
      <c r="J318" s="149">
        <f>D318*G318</f>
        <v>0</v>
      </c>
      <c r="K318" s="129" t="s">
        <v>147</v>
      </c>
    </row>
    <row r="319" spans="1:11" x14ac:dyDescent="0.2">
      <c r="A319" s="22"/>
      <c r="B319" s="40"/>
      <c r="C319" s="22"/>
      <c r="D319" s="41"/>
      <c r="E319" s="475" t="s">
        <v>14</v>
      </c>
      <c r="F319" s="476"/>
      <c r="G319" s="125"/>
      <c r="H319" s="392">
        <f>SUM(H318)</f>
        <v>0</v>
      </c>
      <c r="I319" s="393">
        <f>SUM(I318)</f>
        <v>0</v>
      </c>
      <c r="J319" s="393">
        <f>SUM(J318)</f>
        <v>0</v>
      </c>
      <c r="K319" s="129"/>
    </row>
    <row r="320" spans="1:11" x14ac:dyDescent="0.2">
      <c r="A320" s="81"/>
      <c r="B320" s="109"/>
      <c r="C320" s="81"/>
      <c r="D320" s="82"/>
      <c r="E320" s="96"/>
      <c r="F320" s="449"/>
      <c r="G320" s="123"/>
      <c r="H320" s="353"/>
      <c r="I320" s="354"/>
      <c r="J320" s="355"/>
      <c r="K320" s="314"/>
    </row>
    <row r="321" spans="1:11" x14ac:dyDescent="0.2">
      <c r="A321" s="24"/>
      <c r="B321" s="46" t="s">
        <v>307</v>
      </c>
      <c r="C321" s="24"/>
      <c r="D321" s="26"/>
      <c r="E321" s="96"/>
      <c r="F321" s="450"/>
      <c r="G321" s="124"/>
      <c r="H321" s="407"/>
      <c r="I321" s="408"/>
      <c r="J321" s="409"/>
    </row>
    <row r="322" spans="1:11" ht="36" x14ac:dyDescent="0.2">
      <c r="A322" s="58" t="s">
        <v>0</v>
      </c>
      <c r="B322" s="138" t="s">
        <v>1</v>
      </c>
      <c r="C322" s="58" t="s">
        <v>2</v>
      </c>
      <c r="D322" s="162" t="s">
        <v>3</v>
      </c>
      <c r="E322" s="45" t="s">
        <v>4</v>
      </c>
      <c r="F322" s="465" t="s">
        <v>5</v>
      </c>
      <c r="G322" s="10" t="s">
        <v>74</v>
      </c>
      <c r="H322" s="59" t="s">
        <v>6</v>
      </c>
      <c r="I322" s="45" t="s">
        <v>7</v>
      </c>
      <c r="J322" s="45" t="s">
        <v>8</v>
      </c>
      <c r="K322" s="163" t="s">
        <v>9</v>
      </c>
    </row>
    <row r="323" spans="1:11" ht="108" x14ac:dyDescent="0.2">
      <c r="A323" s="402">
        <v>1</v>
      </c>
      <c r="B323" s="23" t="s">
        <v>248</v>
      </c>
      <c r="C323" s="402" t="s">
        <v>11</v>
      </c>
      <c r="D323" s="405">
        <v>10</v>
      </c>
      <c r="E323" s="495"/>
      <c r="F323" s="509"/>
      <c r="G323" s="12">
        <f>E323*F323+E323</f>
        <v>0</v>
      </c>
      <c r="H323" s="11">
        <f>D323*E323</f>
        <v>0</v>
      </c>
      <c r="I323" s="12">
        <f>J323-H323</f>
        <v>0</v>
      </c>
      <c r="J323" s="149">
        <f>D323*G323</f>
        <v>0</v>
      </c>
      <c r="K323" s="239" t="s">
        <v>123</v>
      </c>
    </row>
    <row r="324" spans="1:11" x14ac:dyDescent="0.2">
      <c r="A324" s="22"/>
      <c r="B324" s="40"/>
      <c r="C324" s="22"/>
      <c r="D324" s="41"/>
      <c r="E324" s="468" t="s">
        <v>14</v>
      </c>
      <c r="F324" s="522"/>
      <c r="G324" s="415"/>
      <c r="H324" s="303">
        <f>SUM(H323)</f>
        <v>0</v>
      </c>
      <c r="I324" s="231">
        <f>SUM(I323)</f>
        <v>0</v>
      </c>
      <c r="J324" s="231">
        <f>SUM(J323)</f>
        <v>0</v>
      </c>
      <c r="K324" s="255"/>
    </row>
    <row r="325" spans="1:11" x14ac:dyDescent="0.2">
      <c r="A325" s="81"/>
      <c r="B325" s="109"/>
      <c r="C325" s="81"/>
      <c r="D325" s="82"/>
      <c r="E325" s="96"/>
      <c r="F325" s="450"/>
      <c r="G325" s="123"/>
      <c r="H325" s="356"/>
      <c r="I325" s="357"/>
      <c r="J325" s="358"/>
      <c r="K325" s="257"/>
    </row>
    <row r="326" spans="1:11" x14ac:dyDescent="0.2">
      <c r="A326" s="24"/>
      <c r="B326" s="46" t="s">
        <v>308</v>
      </c>
      <c r="C326" s="24"/>
      <c r="D326" s="26"/>
      <c r="E326" s="96"/>
      <c r="F326" s="449"/>
      <c r="G326" s="124"/>
      <c r="H326" s="407"/>
      <c r="I326" s="408"/>
      <c r="J326" s="409"/>
    </row>
    <row r="327" spans="1:11" ht="36" x14ac:dyDescent="0.2">
      <c r="A327" s="138" t="s">
        <v>0</v>
      </c>
      <c r="B327" s="138" t="s">
        <v>1</v>
      </c>
      <c r="C327" s="138" t="s">
        <v>2</v>
      </c>
      <c r="D327" s="164" t="s">
        <v>3</v>
      </c>
      <c r="E327" s="45" t="s">
        <v>4</v>
      </c>
      <c r="F327" s="465" t="s">
        <v>5</v>
      </c>
      <c r="G327" s="10" t="s">
        <v>74</v>
      </c>
      <c r="H327" s="166" t="s">
        <v>6</v>
      </c>
      <c r="I327" s="165" t="s">
        <v>7</v>
      </c>
      <c r="J327" s="165" t="s">
        <v>8</v>
      </c>
      <c r="K327" s="167" t="s">
        <v>9</v>
      </c>
    </row>
    <row r="328" spans="1:11" ht="106.5" customHeight="1" x14ac:dyDescent="0.2">
      <c r="A328" s="402">
        <v>1</v>
      </c>
      <c r="B328" s="38" t="s">
        <v>58</v>
      </c>
      <c r="C328" s="404" t="s">
        <v>11</v>
      </c>
      <c r="D328" s="410">
        <v>70</v>
      </c>
      <c r="E328" s="495"/>
      <c r="F328" s="496"/>
      <c r="G328" s="12">
        <f t="shared" ref="G328:G330" si="106">E328*F328+E328</f>
        <v>0</v>
      </c>
      <c r="H328" s="11">
        <f t="shared" ref="H328:H330" si="107">D328*E328</f>
        <v>0</v>
      </c>
      <c r="I328" s="12">
        <f t="shared" ref="I328:I330" si="108">J328-H328</f>
        <v>0</v>
      </c>
      <c r="J328" s="149">
        <f t="shared" ref="J328:J330" si="109">D328*G328</f>
        <v>0</v>
      </c>
      <c r="K328" s="593" t="s">
        <v>147</v>
      </c>
    </row>
    <row r="329" spans="1:11" ht="93.75" customHeight="1" x14ac:dyDescent="0.2">
      <c r="A329" s="402">
        <v>2</v>
      </c>
      <c r="B329" s="38" t="s">
        <v>59</v>
      </c>
      <c r="C329" s="404" t="s">
        <v>11</v>
      </c>
      <c r="D329" s="410">
        <v>70</v>
      </c>
      <c r="E329" s="495"/>
      <c r="F329" s="496"/>
      <c r="G329" s="12">
        <f t="shared" si="106"/>
        <v>0</v>
      </c>
      <c r="H329" s="11">
        <f t="shared" si="107"/>
        <v>0</v>
      </c>
      <c r="I329" s="12">
        <f t="shared" si="108"/>
        <v>0</v>
      </c>
      <c r="J329" s="149">
        <f t="shared" si="109"/>
        <v>0</v>
      </c>
      <c r="K329" s="594"/>
    </row>
    <row r="330" spans="1:11" ht="66" customHeight="1" x14ac:dyDescent="0.2">
      <c r="A330" s="402">
        <v>3</v>
      </c>
      <c r="B330" s="38" t="s">
        <v>60</v>
      </c>
      <c r="C330" s="404" t="s">
        <v>11</v>
      </c>
      <c r="D330" s="410">
        <v>40</v>
      </c>
      <c r="E330" s="495"/>
      <c r="F330" s="496"/>
      <c r="G330" s="12">
        <f t="shared" si="106"/>
        <v>0</v>
      </c>
      <c r="H330" s="11">
        <f t="shared" si="107"/>
        <v>0</v>
      </c>
      <c r="I330" s="12">
        <f t="shared" si="108"/>
        <v>0</v>
      </c>
      <c r="J330" s="149">
        <f t="shared" si="109"/>
        <v>0</v>
      </c>
      <c r="K330" s="594"/>
    </row>
    <row r="331" spans="1:11" x14ac:dyDescent="0.2">
      <c r="A331" s="22"/>
      <c r="B331" s="40"/>
      <c r="C331" s="22"/>
      <c r="D331" s="41"/>
      <c r="E331" s="468" t="s">
        <v>14</v>
      </c>
      <c r="F331" s="497"/>
      <c r="G331" s="125"/>
      <c r="H331" s="392">
        <f>SUM(H328:H330)</f>
        <v>0</v>
      </c>
      <c r="I331" s="393">
        <f>SUM(I328:I330)</f>
        <v>0</v>
      </c>
      <c r="J331" s="393">
        <f>SUM(J328:J330)</f>
        <v>0</v>
      </c>
      <c r="K331" s="129"/>
    </row>
    <row r="332" spans="1:11" x14ac:dyDescent="0.2">
      <c r="A332" s="72"/>
      <c r="B332" s="109"/>
      <c r="C332" s="72"/>
      <c r="D332" s="317"/>
      <c r="E332" s="96"/>
      <c r="F332" s="448"/>
      <c r="G332" s="122"/>
      <c r="H332" s="136"/>
      <c r="I332" s="137"/>
      <c r="J332" s="159"/>
      <c r="K332" s="257"/>
    </row>
    <row r="333" spans="1:11" x14ac:dyDescent="0.2">
      <c r="A333" s="110"/>
      <c r="B333" s="111"/>
      <c r="C333" s="112"/>
      <c r="D333" s="113"/>
      <c r="E333" s="96"/>
      <c r="F333" s="451"/>
      <c r="G333" s="359"/>
      <c r="H333" s="360"/>
      <c r="I333" s="361"/>
      <c r="J333" s="362"/>
      <c r="K333" s="257"/>
    </row>
    <row r="334" spans="1:11" x14ac:dyDescent="0.2">
      <c r="A334" s="24"/>
      <c r="B334" s="46" t="s">
        <v>309</v>
      </c>
      <c r="C334" s="24"/>
      <c r="D334" s="26"/>
      <c r="E334" s="96"/>
      <c r="F334" s="449"/>
      <c r="G334" s="124"/>
      <c r="H334" s="407"/>
      <c r="I334" s="408"/>
      <c r="J334" s="409"/>
    </row>
    <row r="335" spans="1:11" ht="36" x14ac:dyDescent="0.2">
      <c r="A335" s="138" t="s">
        <v>0</v>
      </c>
      <c r="B335" s="138" t="s">
        <v>1</v>
      </c>
      <c r="C335" s="138" t="s">
        <v>2</v>
      </c>
      <c r="D335" s="164" t="s">
        <v>3</v>
      </c>
      <c r="E335" s="45" t="s">
        <v>4</v>
      </c>
      <c r="F335" s="465" t="s">
        <v>5</v>
      </c>
      <c r="G335" s="10" t="s">
        <v>74</v>
      </c>
      <c r="H335" s="166" t="s">
        <v>6</v>
      </c>
      <c r="I335" s="165" t="s">
        <v>7</v>
      </c>
      <c r="J335" s="165" t="s">
        <v>8</v>
      </c>
      <c r="K335" s="167" t="s">
        <v>9</v>
      </c>
    </row>
    <row r="336" spans="1:11" ht="288" x14ac:dyDescent="0.2">
      <c r="A336" s="402">
        <v>1</v>
      </c>
      <c r="B336" s="38" t="s">
        <v>222</v>
      </c>
      <c r="C336" s="404" t="s">
        <v>201</v>
      </c>
      <c r="D336" s="410">
        <v>300</v>
      </c>
      <c r="E336" s="495"/>
      <c r="F336" s="496"/>
      <c r="G336" s="12">
        <f t="shared" ref="G336" si="110">E336*F336+E336</f>
        <v>0</v>
      </c>
      <c r="H336" s="11">
        <f t="shared" ref="H336" si="111">D336*E336</f>
        <v>0</v>
      </c>
      <c r="I336" s="12">
        <f t="shared" ref="I336" si="112">J336-H336</f>
        <v>0</v>
      </c>
      <c r="J336" s="149">
        <f t="shared" ref="J336" si="113">D336*G336</f>
        <v>0</v>
      </c>
      <c r="K336" s="129" t="s">
        <v>162</v>
      </c>
    </row>
    <row r="337" spans="1:13" x14ac:dyDescent="0.2">
      <c r="A337" s="43"/>
      <c r="B337" s="44" t="s">
        <v>200</v>
      </c>
      <c r="C337" s="75"/>
      <c r="D337" s="76"/>
      <c r="E337" s="468" t="s">
        <v>14</v>
      </c>
      <c r="F337" s="497"/>
      <c r="G337" s="125"/>
      <c r="H337" s="411">
        <f>SUM(H336:H336)</f>
        <v>0</v>
      </c>
      <c r="I337" s="412">
        <f>SUM(I336:I336)</f>
        <v>0</v>
      </c>
      <c r="J337" s="412">
        <f>SUM(J336:J336)</f>
        <v>0</v>
      </c>
      <c r="K337" s="255"/>
    </row>
    <row r="338" spans="1:13" x14ac:dyDescent="0.2">
      <c r="A338" s="110"/>
      <c r="B338" s="111"/>
      <c r="C338" s="112"/>
      <c r="D338" s="113"/>
      <c r="E338" s="96"/>
      <c r="F338" s="451"/>
      <c r="G338" s="359"/>
      <c r="H338" s="360"/>
      <c r="I338" s="361"/>
      <c r="J338" s="362"/>
      <c r="K338" s="257"/>
    </row>
    <row r="339" spans="1:13" x14ac:dyDescent="0.2">
      <c r="A339" s="110"/>
      <c r="B339" s="111"/>
      <c r="C339" s="112"/>
      <c r="D339" s="113"/>
      <c r="E339" s="96"/>
      <c r="F339" s="448"/>
      <c r="G339" s="122"/>
      <c r="H339" s="136"/>
      <c r="I339" s="137"/>
      <c r="J339" s="159"/>
      <c r="K339" s="257"/>
      <c r="M339" s="3"/>
    </row>
    <row r="340" spans="1:13" x14ac:dyDescent="0.2">
      <c r="A340" s="24"/>
      <c r="B340" s="46" t="s">
        <v>310</v>
      </c>
      <c r="C340" s="24"/>
      <c r="D340" s="26"/>
      <c r="E340" s="96"/>
      <c r="F340" s="449"/>
      <c r="G340" s="124"/>
      <c r="H340" s="407"/>
      <c r="I340" s="408"/>
      <c r="J340" s="409"/>
    </row>
    <row r="341" spans="1:13" ht="36" x14ac:dyDescent="0.2">
      <c r="A341" s="138" t="s">
        <v>0</v>
      </c>
      <c r="B341" s="138" t="s">
        <v>1</v>
      </c>
      <c r="C341" s="138" t="s">
        <v>2</v>
      </c>
      <c r="D341" s="164" t="s">
        <v>3</v>
      </c>
      <c r="E341" s="45" t="s">
        <v>4</v>
      </c>
      <c r="F341" s="465" t="s">
        <v>5</v>
      </c>
      <c r="G341" s="10" t="s">
        <v>74</v>
      </c>
      <c r="H341" s="166" t="s">
        <v>6</v>
      </c>
      <c r="I341" s="165" t="s">
        <v>7</v>
      </c>
      <c r="J341" s="165" t="s">
        <v>8</v>
      </c>
      <c r="K341" s="167" t="s">
        <v>9</v>
      </c>
    </row>
    <row r="342" spans="1:13" ht="24.75" customHeight="1" x14ac:dyDescent="0.2">
      <c r="A342" s="402">
        <v>1</v>
      </c>
      <c r="B342" s="38" t="s">
        <v>98</v>
      </c>
      <c r="C342" s="404" t="s">
        <v>11</v>
      </c>
      <c r="D342" s="410">
        <v>1500</v>
      </c>
      <c r="E342" s="495"/>
      <c r="F342" s="496"/>
      <c r="G342" s="12">
        <f t="shared" ref="G342:G344" si="114">E342*F342+E342</f>
        <v>0</v>
      </c>
      <c r="H342" s="11">
        <f t="shared" ref="H342:H344" si="115">D342*E342</f>
        <v>0</v>
      </c>
      <c r="I342" s="12">
        <f t="shared" ref="I342:I344" si="116">J342-H342</f>
        <v>0</v>
      </c>
      <c r="J342" s="149">
        <f t="shared" ref="J342:J344" si="117">D342*G342</f>
        <v>0</v>
      </c>
      <c r="K342" s="129">
        <v>1</v>
      </c>
    </row>
    <row r="343" spans="1:13" ht="25.5" customHeight="1" x14ac:dyDescent="0.2">
      <c r="A343" s="402">
        <v>2</v>
      </c>
      <c r="B343" s="38" t="s">
        <v>99</v>
      </c>
      <c r="C343" s="404" t="s">
        <v>119</v>
      </c>
      <c r="D343" s="410">
        <v>1000</v>
      </c>
      <c r="E343" s="495"/>
      <c r="F343" s="496"/>
      <c r="G343" s="12">
        <f t="shared" si="114"/>
        <v>0</v>
      </c>
      <c r="H343" s="11">
        <f t="shared" si="115"/>
        <v>0</v>
      </c>
      <c r="I343" s="12">
        <f t="shared" si="116"/>
        <v>0</v>
      </c>
      <c r="J343" s="149">
        <f t="shared" si="117"/>
        <v>0</v>
      </c>
      <c r="K343" s="129">
        <v>1</v>
      </c>
    </row>
    <row r="344" spans="1:13" ht="27" customHeight="1" x14ac:dyDescent="0.2">
      <c r="A344" s="402">
        <v>3</v>
      </c>
      <c r="B344" s="38" t="s">
        <v>120</v>
      </c>
      <c r="C344" s="404" t="s">
        <v>119</v>
      </c>
      <c r="D344" s="410">
        <v>300</v>
      </c>
      <c r="E344" s="495"/>
      <c r="F344" s="496"/>
      <c r="G344" s="12">
        <f t="shared" si="114"/>
        <v>0</v>
      </c>
      <c r="H344" s="11">
        <f t="shared" si="115"/>
        <v>0</v>
      </c>
      <c r="I344" s="12">
        <f t="shared" si="116"/>
        <v>0</v>
      </c>
      <c r="J344" s="149">
        <f t="shared" si="117"/>
        <v>0</v>
      </c>
      <c r="K344" s="129">
        <v>1</v>
      </c>
    </row>
    <row r="345" spans="1:13" x14ac:dyDescent="0.2">
      <c r="A345" s="43"/>
      <c r="B345" s="44"/>
      <c r="C345" s="75"/>
      <c r="D345" s="76"/>
      <c r="E345" s="468" t="s">
        <v>14</v>
      </c>
      <c r="F345" s="497"/>
      <c r="G345" s="125"/>
      <c r="H345" s="411">
        <f>SUM(H342:H344)</f>
        <v>0</v>
      </c>
      <c r="I345" s="412">
        <f>SUM(I342:I344)</f>
        <v>0</v>
      </c>
      <c r="J345" s="412">
        <f>SUM(J342:J344)</f>
        <v>0</v>
      </c>
      <c r="K345" s="255"/>
    </row>
    <row r="346" spans="1:13" x14ac:dyDescent="0.2">
      <c r="A346" s="110"/>
      <c r="B346" s="111"/>
      <c r="C346" s="112"/>
      <c r="D346" s="113"/>
      <c r="E346" s="96"/>
      <c r="F346" s="448"/>
      <c r="G346" s="122"/>
      <c r="H346" s="136"/>
      <c r="I346" s="137"/>
      <c r="J346" s="159"/>
      <c r="K346" s="257"/>
    </row>
    <row r="347" spans="1:13" x14ac:dyDescent="0.2">
      <c r="A347" s="24"/>
      <c r="B347" s="46" t="s">
        <v>311</v>
      </c>
      <c r="C347" s="24"/>
      <c r="D347" s="26"/>
      <c r="E347" s="96"/>
      <c r="F347" s="449"/>
      <c r="G347" s="124"/>
      <c r="H347" s="407"/>
      <c r="I347" s="408"/>
      <c r="J347" s="409"/>
    </row>
    <row r="348" spans="1:13" ht="36" x14ac:dyDescent="0.2">
      <c r="A348" s="138" t="s">
        <v>0</v>
      </c>
      <c r="B348" s="138" t="s">
        <v>1</v>
      </c>
      <c r="C348" s="138" t="s">
        <v>2</v>
      </c>
      <c r="D348" s="164" t="s">
        <v>3</v>
      </c>
      <c r="E348" s="45" t="s">
        <v>4</v>
      </c>
      <c r="F348" s="465" t="s">
        <v>5</v>
      </c>
      <c r="G348" s="10" t="s">
        <v>74</v>
      </c>
      <c r="H348" s="166" t="s">
        <v>6</v>
      </c>
      <c r="I348" s="165" t="s">
        <v>7</v>
      </c>
      <c r="J348" s="165" t="s">
        <v>8</v>
      </c>
      <c r="K348" s="167" t="s">
        <v>9</v>
      </c>
    </row>
    <row r="349" spans="1:13" ht="96" x14ac:dyDescent="0.2">
      <c r="A349" s="402">
        <v>1</v>
      </c>
      <c r="B349" s="38" t="s">
        <v>237</v>
      </c>
      <c r="C349" s="404" t="s">
        <v>105</v>
      </c>
      <c r="D349" s="410">
        <v>35</v>
      </c>
      <c r="E349" s="495"/>
      <c r="F349" s="496"/>
      <c r="G349" s="12">
        <f t="shared" ref="G349:G353" si="118">E349*F349+E349</f>
        <v>0</v>
      </c>
      <c r="H349" s="11">
        <f t="shared" ref="H349:H353" si="119">D349*E349</f>
        <v>0</v>
      </c>
      <c r="I349" s="12">
        <f t="shared" ref="I349:I353" si="120">J349-H349</f>
        <v>0</v>
      </c>
      <c r="J349" s="149">
        <f t="shared" ref="J349:J353" si="121">D349*G349</f>
        <v>0</v>
      </c>
      <c r="K349" s="593" t="s">
        <v>147</v>
      </c>
    </row>
    <row r="350" spans="1:13" x14ac:dyDescent="0.2">
      <c r="A350" s="402">
        <v>2</v>
      </c>
      <c r="B350" s="38" t="s">
        <v>116</v>
      </c>
      <c r="C350" s="404" t="s">
        <v>11</v>
      </c>
      <c r="D350" s="410">
        <v>35</v>
      </c>
      <c r="E350" s="495"/>
      <c r="F350" s="496"/>
      <c r="G350" s="12">
        <f t="shared" si="118"/>
        <v>0</v>
      </c>
      <c r="H350" s="11">
        <f t="shared" si="119"/>
        <v>0</v>
      </c>
      <c r="I350" s="12">
        <f t="shared" si="120"/>
        <v>0</v>
      </c>
      <c r="J350" s="149">
        <f t="shared" si="121"/>
        <v>0</v>
      </c>
      <c r="K350" s="594"/>
    </row>
    <row r="351" spans="1:13" ht="24" x14ac:dyDescent="0.2">
      <c r="A351" s="402">
        <v>4</v>
      </c>
      <c r="B351" s="38" t="s">
        <v>103</v>
      </c>
      <c r="C351" s="404" t="s">
        <v>11</v>
      </c>
      <c r="D351" s="410">
        <v>10</v>
      </c>
      <c r="E351" s="495"/>
      <c r="F351" s="496"/>
      <c r="G351" s="12">
        <f t="shared" si="118"/>
        <v>0</v>
      </c>
      <c r="H351" s="11">
        <f t="shared" si="119"/>
        <v>0</v>
      </c>
      <c r="I351" s="12">
        <f t="shared" si="120"/>
        <v>0</v>
      </c>
      <c r="J351" s="149">
        <f t="shared" si="121"/>
        <v>0</v>
      </c>
      <c r="K351" s="594"/>
    </row>
    <row r="352" spans="1:13" ht="48" x14ac:dyDescent="0.2">
      <c r="A352" s="402">
        <v>5</v>
      </c>
      <c r="B352" s="38" t="s">
        <v>192</v>
      </c>
      <c r="C352" s="404" t="s">
        <v>15</v>
      </c>
      <c r="D352" s="410">
        <v>10</v>
      </c>
      <c r="E352" s="495"/>
      <c r="F352" s="496"/>
      <c r="G352" s="12">
        <f t="shared" si="118"/>
        <v>0</v>
      </c>
      <c r="H352" s="11">
        <f t="shared" si="119"/>
        <v>0</v>
      </c>
      <c r="I352" s="12">
        <f t="shared" si="120"/>
        <v>0</v>
      </c>
      <c r="J352" s="149">
        <f t="shared" si="121"/>
        <v>0</v>
      </c>
      <c r="K352" s="594"/>
    </row>
    <row r="353" spans="1:11" x14ac:dyDescent="0.2">
      <c r="A353" s="402">
        <v>7</v>
      </c>
      <c r="B353" s="38" t="s">
        <v>104</v>
      </c>
      <c r="C353" s="404" t="s">
        <v>11</v>
      </c>
      <c r="D353" s="410">
        <v>3</v>
      </c>
      <c r="E353" s="495"/>
      <c r="F353" s="496"/>
      <c r="G353" s="12">
        <f t="shared" si="118"/>
        <v>0</v>
      </c>
      <c r="H353" s="11">
        <f t="shared" si="119"/>
        <v>0</v>
      </c>
      <c r="I353" s="12">
        <f t="shared" si="120"/>
        <v>0</v>
      </c>
      <c r="J353" s="149">
        <f t="shared" si="121"/>
        <v>0</v>
      </c>
      <c r="K353" s="595"/>
    </row>
    <row r="354" spans="1:11" x14ac:dyDescent="0.2">
      <c r="A354" s="43"/>
      <c r="B354" s="44"/>
      <c r="C354" s="75"/>
      <c r="D354" s="76"/>
      <c r="E354" s="468" t="s">
        <v>14</v>
      </c>
      <c r="F354" s="497"/>
      <c r="G354" s="125"/>
      <c r="H354" s="411">
        <f>SUM(H349:H353)</f>
        <v>0</v>
      </c>
      <c r="I354" s="412">
        <f>SUM(I349:I353)</f>
        <v>0</v>
      </c>
      <c r="J354" s="412">
        <f>SUM(J349:J353)</f>
        <v>0</v>
      </c>
      <c r="K354" s="255"/>
    </row>
    <row r="355" spans="1:11" x14ac:dyDescent="0.2">
      <c r="A355" s="110"/>
      <c r="B355" s="111"/>
      <c r="C355" s="112"/>
      <c r="D355" s="113"/>
      <c r="E355" s="96"/>
      <c r="F355" s="448"/>
      <c r="G355" s="122"/>
      <c r="H355" s="136"/>
      <c r="I355" s="137"/>
      <c r="J355" s="159"/>
      <c r="K355" s="257"/>
    </row>
    <row r="356" spans="1:11" x14ac:dyDescent="0.2">
      <c r="A356" s="24"/>
      <c r="B356" s="46" t="s">
        <v>312</v>
      </c>
      <c r="C356" s="24"/>
      <c r="D356" s="26"/>
      <c r="E356" s="96"/>
      <c r="F356" s="449"/>
      <c r="G356" s="124"/>
      <c r="H356" s="407"/>
      <c r="I356" s="408"/>
      <c r="J356" s="409"/>
    </row>
    <row r="357" spans="1:11" ht="36" x14ac:dyDescent="0.2">
      <c r="A357" s="58" t="s">
        <v>0</v>
      </c>
      <c r="B357" s="138" t="s">
        <v>1</v>
      </c>
      <c r="C357" s="58" t="s">
        <v>2</v>
      </c>
      <c r="D357" s="162" t="s">
        <v>3</v>
      </c>
      <c r="E357" s="45" t="s">
        <v>4</v>
      </c>
      <c r="F357" s="465" t="s">
        <v>5</v>
      </c>
      <c r="G357" s="10" t="s">
        <v>74</v>
      </c>
      <c r="H357" s="59" t="s">
        <v>6</v>
      </c>
      <c r="I357" s="45" t="s">
        <v>7</v>
      </c>
      <c r="J357" s="45" t="s">
        <v>8</v>
      </c>
      <c r="K357" s="163"/>
    </row>
    <row r="358" spans="1:11" ht="153" customHeight="1" x14ac:dyDescent="0.2">
      <c r="A358" s="402">
        <v>1</v>
      </c>
      <c r="B358" s="38" t="s">
        <v>209</v>
      </c>
      <c r="C358" s="404" t="s">
        <v>11</v>
      </c>
      <c r="D358" s="410">
        <v>15</v>
      </c>
      <c r="E358" s="495"/>
      <c r="F358" s="496"/>
      <c r="G358" s="12">
        <f>E358*F358+E358</f>
        <v>0</v>
      </c>
      <c r="H358" s="11">
        <f>D358*E358</f>
        <v>0</v>
      </c>
      <c r="I358" s="12">
        <f>J358-H358</f>
        <v>0</v>
      </c>
      <c r="J358" s="149">
        <f>D358*G358</f>
        <v>0</v>
      </c>
      <c r="K358" s="129" t="s">
        <v>147</v>
      </c>
    </row>
    <row r="359" spans="1:11" x14ac:dyDescent="0.2">
      <c r="A359" s="43"/>
      <c r="B359" s="44"/>
      <c r="C359" s="75"/>
      <c r="D359" s="76"/>
      <c r="E359" s="468" t="s">
        <v>14</v>
      </c>
      <c r="F359" s="497"/>
      <c r="G359" s="125"/>
      <c r="H359" s="411">
        <f>SUM(H358:H358)</f>
        <v>0</v>
      </c>
      <c r="I359" s="412">
        <f>SUM(I358:I358)</f>
        <v>0</v>
      </c>
      <c r="J359" s="412">
        <f>SUM(J358:J358)</f>
        <v>0</v>
      </c>
      <c r="K359" s="255"/>
    </row>
    <row r="360" spans="1:11" x14ac:dyDescent="0.2">
      <c r="A360" s="110"/>
      <c r="B360" s="111"/>
      <c r="C360" s="112"/>
      <c r="D360" s="113"/>
      <c r="E360" s="96"/>
      <c r="F360" s="448"/>
      <c r="G360" s="122"/>
      <c r="H360" s="136"/>
      <c r="I360" s="137"/>
      <c r="J360" s="159"/>
      <c r="K360" s="257"/>
    </row>
    <row r="361" spans="1:11" x14ac:dyDescent="0.2">
      <c r="A361" s="110"/>
      <c r="B361" s="111"/>
      <c r="C361" s="112"/>
      <c r="D361" s="113"/>
      <c r="E361" s="96"/>
      <c r="F361" s="448"/>
      <c r="G361" s="122"/>
      <c r="H361" s="136"/>
      <c r="I361" s="137"/>
      <c r="J361" s="159"/>
      <c r="K361" s="257"/>
    </row>
    <row r="362" spans="1:11" x14ac:dyDescent="0.2">
      <c r="A362" s="24"/>
      <c r="B362" s="46" t="s">
        <v>313</v>
      </c>
      <c r="C362" s="24"/>
      <c r="D362" s="26"/>
      <c r="E362" s="96"/>
      <c r="F362" s="449"/>
      <c r="G362" s="124"/>
      <c r="H362" s="407"/>
      <c r="I362" s="408"/>
      <c r="J362" s="409"/>
    </row>
    <row r="363" spans="1:11" ht="36" x14ac:dyDescent="0.2">
      <c r="A363" s="138" t="s">
        <v>0</v>
      </c>
      <c r="B363" s="138" t="s">
        <v>1</v>
      </c>
      <c r="C363" s="138" t="s">
        <v>2</v>
      </c>
      <c r="D363" s="164" t="s">
        <v>3</v>
      </c>
      <c r="E363" s="45" t="s">
        <v>4</v>
      </c>
      <c r="F363" s="465" t="s">
        <v>5</v>
      </c>
      <c r="G363" s="10" t="s">
        <v>74</v>
      </c>
      <c r="H363" s="166" t="s">
        <v>6</v>
      </c>
      <c r="I363" s="165" t="s">
        <v>7</v>
      </c>
      <c r="J363" s="165" t="s">
        <v>8</v>
      </c>
      <c r="K363" s="167" t="s">
        <v>9</v>
      </c>
    </row>
    <row r="364" spans="1:11" ht="36" x14ac:dyDescent="0.2">
      <c r="A364" s="402">
        <v>1</v>
      </c>
      <c r="B364" s="38" t="s">
        <v>108</v>
      </c>
      <c r="C364" s="404" t="s">
        <v>11</v>
      </c>
      <c r="D364" s="410">
        <v>210</v>
      </c>
      <c r="E364" s="495"/>
      <c r="F364" s="496"/>
      <c r="G364" s="12">
        <f t="shared" ref="G364:G366" si="122">E364*F364+E364</f>
        <v>0</v>
      </c>
      <c r="H364" s="11">
        <f t="shared" ref="H364:H366" si="123">D364*E364</f>
        <v>0</v>
      </c>
      <c r="I364" s="12">
        <f t="shared" ref="I364:I366" si="124">J364-H364</f>
        <v>0</v>
      </c>
      <c r="J364" s="149">
        <f t="shared" ref="J364:J366" si="125">D364*G364</f>
        <v>0</v>
      </c>
      <c r="K364" s="129" t="s">
        <v>123</v>
      </c>
    </row>
    <row r="365" spans="1:11" ht="60" x14ac:dyDescent="0.2">
      <c r="A365" s="402">
        <v>2</v>
      </c>
      <c r="B365" s="38" t="s">
        <v>109</v>
      </c>
      <c r="C365" s="404" t="s">
        <v>11</v>
      </c>
      <c r="D365" s="410">
        <v>480</v>
      </c>
      <c r="E365" s="495"/>
      <c r="F365" s="496"/>
      <c r="G365" s="12">
        <f t="shared" si="122"/>
        <v>0</v>
      </c>
      <c r="H365" s="11">
        <f t="shared" si="123"/>
        <v>0</v>
      </c>
      <c r="I365" s="12">
        <f t="shared" si="124"/>
        <v>0</v>
      </c>
      <c r="J365" s="149">
        <f t="shared" si="125"/>
        <v>0</v>
      </c>
      <c r="K365" s="129" t="s">
        <v>123</v>
      </c>
    </row>
    <row r="366" spans="1:11" ht="48" x14ac:dyDescent="0.2">
      <c r="A366" s="402">
        <v>3</v>
      </c>
      <c r="B366" s="38" t="s">
        <v>154</v>
      </c>
      <c r="C366" s="404" t="s">
        <v>15</v>
      </c>
      <c r="D366" s="410">
        <v>50</v>
      </c>
      <c r="E366" s="495"/>
      <c r="F366" s="496"/>
      <c r="G366" s="12">
        <f t="shared" si="122"/>
        <v>0</v>
      </c>
      <c r="H366" s="11">
        <f t="shared" si="123"/>
        <v>0</v>
      </c>
      <c r="I366" s="12">
        <f t="shared" si="124"/>
        <v>0</v>
      </c>
      <c r="J366" s="149">
        <f t="shared" si="125"/>
        <v>0</v>
      </c>
      <c r="K366" s="129" t="s">
        <v>123</v>
      </c>
    </row>
    <row r="367" spans="1:11" x14ac:dyDescent="0.2">
      <c r="A367" s="43"/>
      <c r="B367" s="44"/>
      <c r="C367" s="75"/>
      <c r="D367" s="76"/>
      <c r="E367" s="468" t="s">
        <v>14</v>
      </c>
      <c r="F367" s="497"/>
      <c r="G367" s="125"/>
      <c r="H367" s="411">
        <f>SUM(H364:H366)</f>
        <v>0</v>
      </c>
      <c r="I367" s="412">
        <f>SUM(I364:I366)</f>
        <v>0</v>
      </c>
      <c r="J367" s="412">
        <f>SUM(J364:J366)</f>
        <v>0</v>
      </c>
      <c r="K367" s="255"/>
    </row>
    <row r="368" spans="1:11" x14ac:dyDescent="0.2">
      <c r="A368" s="110"/>
      <c r="B368" s="111"/>
      <c r="C368" s="112"/>
      <c r="D368" s="113"/>
      <c r="E368" s="96"/>
      <c r="F368" s="448"/>
      <c r="G368" s="122"/>
      <c r="H368" s="136"/>
      <c r="I368" s="137"/>
      <c r="J368" s="159"/>
      <c r="K368" s="257"/>
    </row>
    <row r="369" spans="1:11" x14ac:dyDescent="0.2">
      <c r="A369" s="24"/>
      <c r="B369" s="46" t="s">
        <v>314</v>
      </c>
      <c r="C369" s="24"/>
      <c r="D369" s="26"/>
      <c r="E369" s="96"/>
      <c r="F369" s="449"/>
      <c r="G369" s="124"/>
      <c r="H369" s="407"/>
      <c r="I369" s="408"/>
      <c r="J369" s="409"/>
    </row>
    <row r="370" spans="1:11" ht="36" x14ac:dyDescent="0.2">
      <c r="A370" s="58" t="s">
        <v>0</v>
      </c>
      <c r="B370" s="138" t="s">
        <v>1</v>
      </c>
      <c r="C370" s="58" t="s">
        <v>2</v>
      </c>
      <c r="D370" s="162" t="s">
        <v>3</v>
      </c>
      <c r="E370" s="45" t="s">
        <v>4</v>
      </c>
      <c r="F370" s="465" t="s">
        <v>5</v>
      </c>
      <c r="G370" s="10" t="s">
        <v>74</v>
      </c>
      <c r="H370" s="59" t="s">
        <v>6</v>
      </c>
      <c r="I370" s="45" t="s">
        <v>7</v>
      </c>
      <c r="J370" s="45" t="s">
        <v>8</v>
      </c>
      <c r="K370" s="163" t="s">
        <v>9</v>
      </c>
    </row>
    <row r="371" spans="1:11" ht="96" x14ac:dyDescent="0.2">
      <c r="A371" s="402">
        <v>1</v>
      </c>
      <c r="B371" s="38" t="s">
        <v>215</v>
      </c>
      <c r="C371" s="404" t="s">
        <v>15</v>
      </c>
      <c r="D371" s="410">
        <v>1500</v>
      </c>
      <c r="E371" s="495"/>
      <c r="F371" s="496"/>
      <c r="G371" s="12">
        <f>E371*F371+E371</f>
        <v>0</v>
      </c>
      <c r="H371" s="11">
        <f>D371*E371</f>
        <v>0</v>
      </c>
      <c r="I371" s="12">
        <f>J371-H371</f>
        <v>0</v>
      </c>
      <c r="J371" s="149">
        <f>D371*G371</f>
        <v>0</v>
      </c>
      <c r="K371" s="129" t="s">
        <v>123</v>
      </c>
    </row>
    <row r="372" spans="1:11" x14ac:dyDescent="0.2">
      <c r="A372" s="43"/>
      <c r="B372" s="44"/>
      <c r="C372" s="75"/>
      <c r="D372" s="76"/>
      <c r="E372" s="468" t="s">
        <v>14</v>
      </c>
      <c r="F372" s="497"/>
      <c r="G372" s="125"/>
      <c r="H372" s="411">
        <f>SUM(H371:H371)</f>
        <v>0</v>
      </c>
      <c r="I372" s="412">
        <f>SUM(I371:I371)</f>
        <v>0</v>
      </c>
      <c r="J372" s="412">
        <f>SUM(J371:J371)</f>
        <v>0</v>
      </c>
      <c r="K372" s="255"/>
    </row>
    <row r="373" spans="1:11" x14ac:dyDescent="0.2">
      <c r="A373" s="43"/>
      <c r="B373" s="44"/>
      <c r="C373" s="75"/>
      <c r="D373" s="76"/>
      <c r="E373" s="96"/>
      <c r="F373" s="448"/>
      <c r="G373" s="125"/>
      <c r="H373" s="69"/>
      <c r="I373" s="70"/>
      <c r="J373" s="158"/>
      <c r="K373" s="255"/>
    </row>
    <row r="374" spans="1:11" x14ac:dyDescent="0.2">
      <c r="A374" s="43"/>
      <c r="B374" s="391" t="s">
        <v>315</v>
      </c>
      <c r="C374" s="75"/>
      <c r="D374" s="76"/>
      <c r="E374" s="470"/>
      <c r="F374" s="476"/>
      <c r="G374" s="125"/>
      <c r="H374" s="69"/>
      <c r="I374" s="70"/>
      <c r="J374" s="158"/>
      <c r="K374" s="255"/>
    </row>
    <row r="375" spans="1:11" ht="36" x14ac:dyDescent="0.2">
      <c r="A375" s="138" t="s">
        <v>0</v>
      </c>
      <c r="B375" s="138" t="s">
        <v>1</v>
      </c>
      <c r="C375" s="138" t="s">
        <v>2</v>
      </c>
      <c r="D375" s="164" t="s">
        <v>3</v>
      </c>
      <c r="E375" s="165" t="s">
        <v>4</v>
      </c>
      <c r="F375" s="472" t="s">
        <v>5</v>
      </c>
      <c r="G375" s="10" t="s">
        <v>74</v>
      </c>
      <c r="H375" s="166" t="s">
        <v>6</v>
      </c>
      <c r="I375" s="165" t="s">
        <v>7</v>
      </c>
      <c r="J375" s="165" t="s">
        <v>8</v>
      </c>
      <c r="K375" s="167" t="s">
        <v>9</v>
      </c>
    </row>
    <row r="376" spans="1:11" ht="24" x14ac:dyDescent="0.2">
      <c r="A376" s="558">
        <v>1</v>
      </c>
      <c r="B376" s="559" t="s">
        <v>153</v>
      </c>
      <c r="C376" s="425" t="s">
        <v>11</v>
      </c>
      <c r="D376" s="211">
        <v>3000</v>
      </c>
      <c r="E376" s="530"/>
      <c r="F376" s="539"/>
      <c r="G376" s="12">
        <f>E376*F376+E376</f>
        <v>0</v>
      </c>
      <c r="H376" s="11">
        <f>D376*E376</f>
        <v>0</v>
      </c>
      <c r="I376" s="12">
        <f>J376-H376</f>
        <v>0</v>
      </c>
      <c r="J376" s="149">
        <f>D376*G376</f>
        <v>0</v>
      </c>
      <c r="K376" s="534" t="s">
        <v>241</v>
      </c>
    </row>
    <row r="377" spans="1:11" ht="156" x14ac:dyDescent="0.2">
      <c r="A377" s="560">
        <v>2</v>
      </c>
      <c r="B377" s="561" t="s">
        <v>224</v>
      </c>
      <c r="C377" s="425" t="s">
        <v>11</v>
      </c>
      <c r="D377" s="562">
        <v>2000</v>
      </c>
      <c r="E377" s="208"/>
      <c r="F377" s="521"/>
      <c r="G377" s="12">
        <f t="shared" ref="G377" si="126">E377*F377+E377</f>
        <v>0</v>
      </c>
      <c r="H377" s="11">
        <f t="shared" ref="H377" si="127">D377*E377</f>
        <v>0</v>
      </c>
      <c r="I377" s="12">
        <f t="shared" ref="I377" si="128">J377-H377</f>
        <v>0</v>
      </c>
      <c r="J377" s="149">
        <f t="shared" ref="J377" si="129">D377*G377</f>
        <v>0</v>
      </c>
      <c r="K377" s="179" t="s">
        <v>223</v>
      </c>
    </row>
    <row r="378" spans="1:11" ht="156" x14ac:dyDescent="0.2">
      <c r="A378" s="208">
        <v>3</v>
      </c>
      <c r="B378" s="179" t="s">
        <v>240</v>
      </c>
      <c r="C378" s="425" t="s">
        <v>15</v>
      </c>
      <c r="D378" s="208">
        <v>50</v>
      </c>
      <c r="E378" s="208"/>
      <c r="F378" s="521"/>
      <c r="G378" s="12">
        <f t="shared" ref="G378:G384" si="130">E378*F378+E378</f>
        <v>0</v>
      </c>
      <c r="H378" s="11">
        <f t="shared" ref="H378:H384" si="131">D378*E378</f>
        <v>0</v>
      </c>
      <c r="I378" s="12">
        <f t="shared" ref="I378:I384" si="132">J378-H378</f>
        <v>0</v>
      </c>
      <c r="J378" s="149">
        <f t="shared" ref="J378:J384" si="133">D378*G378</f>
        <v>0</v>
      </c>
      <c r="K378" s="534" t="s">
        <v>241</v>
      </c>
    </row>
    <row r="379" spans="1:11" ht="108" x14ac:dyDescent="0.2">
      <c r="A379" s="208">
        <v>4</v>
      </c>
      <c r="B379" s="179" t="s">
        <v>242</v>
      </c>
      <c r="C379" s="425" t="s">
        <v>15</v>
      </c>
      <c r="D379" s="208">
        <v>100</v>
      </c>
      <c r="E379" s="208"/>
      <c r="F379" s="521"/>
      <c r="G379" s="12">
        <f t="shared" si="130"/>
        <v>0</v>
      </c>
      <c r="H379" s="11">
        <f t="shared" si="131"/>
        <v>0</v>
      </c>
      <c r="I379" s="12">
        <f t="shared" si="132"/>
        <v>0</v>
      </c>
      <c r="J379" s="149">
        <f t="shared" si="133"/>
        <v>0</v>
      </c>
      <c r="K379" s="534" t="s">
        <v>241</v>
      </c>
    </row>
    <row r="380" spans="1:11" ht="108" x14ac:dyDescent="0.2">
      <c r="A380" s="208">
        <v>5</v>
      </c>
      <c r="B380" s="179" t="s">
        <v>243</v>
      </c>
      <c r="C380" s="425" t="s">
        <v>15</v>
      </c>
      <c r="D380" s="208">
        <v>25</v>
      </c>
      <c r="E380" s="208"/>
      <c r="F380" s="521"/>
      <c r="G380" s="12">
        <f t="shared" si="130"/>
        <v>0</v>
      </c>
      <c r="H380" s="11">
        <f t="shared" si="131"/>
        <v>0</v>
      </c>
      <c r="I380" s="12">
        <f t="shared" si="132"/>
        <v>0</v>
      </c>
      <c r="J380" s="149">
        <f t="shared" si="133"/>
        <v>0</v>
      </c>
      <c r="K380" s="534" t="s">
        <v>241</v>
      </c>
    </row>
    <row r="381" spans="1:11" ht="96" x14ac:dyDescent="0.2">
      <c r="A381" s="208">
        <v>6</v>
      </c>
      <c r="B381" s="179" t="s">
        <v>244</v>
      </c>
      <c r="C381" s="425" t="s">
        <v>15</v>
      </c>
      <c r="D381" s="208">
        <v>50</v>
      </c>
      <c r="E381" s="208"/>
      <c r="F381" s="521"/>
      <c r="G381" s="12">
        <f t="shared" si="130"/>
        <v>0</v>
      </c>
      <c r="H381" s="11">
        <f t="shared" si="131"/>
        <v>0</v>
      </c>
      <c r="I381" s="12">
        <f t="shared" si="132"/>
        <v>0</v>
      </c>
      <c r="J381" s="149">
        <f t="shared" si="133"/>
        <v>0</v>
      </c>
      <c r="K381" s="534" t="s">
        <v>241</v>
      </c>
    </row>
    <row r="382" spans="1:11" ht="84" x14ac:dyDescent="0.2">
      <c r="A382" s="208">
        <v>7</v>
      </c>
      <c r="B382" s="179" t="s">
        <v>258</v>
      </c>
      <c r="C382" s="425" t="s">
        <v>15</v>
      </c>
      <c r="D382" s="208">
        <v>40</v>
      </c>
      <c r="E382" s="208"/>
      <c r="F382" s="521"/>
      <c r="G382" s="12">
        <f t="shared" si="130"/>
        <v>0</v>
      </c>
      <c r="H382" s="11">
        <f t="shared" si="131"/>
        <v>0</v>
      </c>
      <c r="I382" s="12">
        <f t="shared" si="132"/>
        <v>0</v>
      </c>
      <c r="J382" s="149">
        <f t="shared" si="133"/>
        <v>0</v>
      </c>
      <c r="K382" s="534" t="s">
        <v>241</v>
      </c>
    </row>
    <row r="383" spans="1:11" ht="84" x14ac:dyDescent="0.2">
      <c r="A383" s="208">
        <v>8</v>
      </c>
      <c r="B383" s="179" t="s">
        <v>245</v>
      </c>
      <c r="C383" s="425" t="s">
        <v>15</v>
      </c>
      <c r="D383" s="208">
        <v>50</v>
      </c>
      <c r="E383" s="208"/>
      <c r="F383" s="521"/>
      <c r="G383" s="12">
        <f t="shared" si="130"/>
        <v>0</v>
      </c>
      <c r="H383" s="11">
        <f t="shared" si="131"/>
        <v>0</v>
      </c>
      <c r="I383" s="12">
        <f t="shared" si="132"/>
        <v>0</v>
      </c>
      <c r="J383" s="149">
        <f t="shared" si="133"/>
        <v>0</v>
      </c>
      <c r="K383" s="534" t="s">
        <v>241</v>
      </c>
    </row>
    <row r="384" spans="1:11" ht="84" x14ac:dyDescent="0.2">
      <c r="A384" s="208">
        <v>9</v>
      </c>
      <c r="B384" s="179" t="s">
        <v>246</v>
      </c>
      <c r="C384" s="425" t="s">
        <v>15</v>
      </c>
      <c r="D384" s="208">
        <v>50</v>
      </c>
      <c r="E384" s="208"/>
      <c r="F384" s="521"/>
      <c r="G384" s="12">
        <f t="shared" si="130"/>
        <v>0</v>
      </c>
      <c r="H384" s="11">
        <f t="shared" si="131"/>
        <v>0</v>
      </c>
      <c r="I384" s="12">
        <f t="shared" si="132"/>
        <v>0</v>
      </c>
      <c r="J384" s="149">
        <f t="shared" si="133"/>
        <v>0</v>
      </c>
      <c r="K384" s="534" t="s">
        <v>241</v>
      </c>
    </row>
    <row r="385" spans="1:11" x14ac:dyDescent="0.2">
      <c r="A385" s="9"/>
      <c r="B385" s="276"/>
      <c r="C385" s="288"/>
      <c r="D385" s="289"/>
      <c r="E385" s="475" t="s">
        <v>14</v>
      </c>
      <c r="F385" s="290"/>
      <c r="G385" s="290"/>
      <c r="H385" s="392">
        <f>SUM(H376:H384)</f>
        <v>0</v>
      </c>
      <c r="I385" s="393">
        <f>SUM(I376:I384)</f>
        <v>0</v>
      </c>
      <c r="J385" s="393">
        <f>SUM(J376:J384)</f>
        <v>0</v>
      </c>
      <c r="K385" s="252"/>
    </row>
    <row r="386" spans="1:11" x14ac:dyDescent="0.2">
      <c r="A386" s="110"/>
      <c r="B386" s="111"/>
      <c r="C386" s="112"/>
      <c r="D386" s="113"/>
      <c r="E386" s="96"/>
      <c r="F386" s="448"/>
      <c r="G386" s="122"/>
      <c r="H386" s="136"/>
      <c r="I386" s="137"/>
      <c r="J386" s="159"/>
      <c r="K386" s="257"/>
    </row>
    <row r="387" spans="1:11" x14ac:dyDescent="0.2">
      <c r="A387" s="43"/>
      <c r="B387" s="391" t="s">
        <v>316</v>
      </c>
      <c r="C387" s="75"/>
      <c r="D387" s="76"/>
      <c r="E387" s="470"/>
      <c r="F387" s="476"/>
      <c r="G387" s="125"/>
      <c r="H387" s="69"/>
      <c r="I387" s="70"/>
      <c r="J387" s="158"/>
      <c r="K387" s="255"/>
    </row>
    <row r="388" spans="1:11" ht="36" x14ac:dyDescent="0.2">
      <c r="A388" s="138" t="s">
        <v>0</v>
      </c>
      <c r="B388" s="138" t="s">
        <v>1</v>
      </c>
      <c r="C388" s="138" t="s">
        <v>2</v>
      </c>
      <c r="D388" s="164" t="s">
        <v>3</v>
      </c>
      <c r="E388" s="165" t="s">
        <v>4</v>
      </c>
      <c r="F388" s="472" t="s">
        <v>5</v>
      </c>
      <c r="G388" s="10" t="s">
        <v>74</v>
      </c>
      <c r="H388" s="166" t="s">
        <v>6</v>
      </c>
      <c r="I388" s="165" t="s">
        <v>7</v>
      </c>
      <c r="J388" s="165" t="s">
        <v>8</v>
      </c>
      <c r="K388" s="167" t="s">
        <v>9</v>
      </c>
    </row>
    <row r="389" spans="1:11" ht="48" x14ac:dyDescent="0.2">
      <c r="A389" s="535">
        <v>1</v>
      </c>
      <c r="B389" s="536" t="s">
        <v>250</v>
      </c>
      <c r="C389" s="537" t="s">
        <v>11</v>
      </c>
      <c r="D389" s="538">
        <v>200</v>
      </c>
      <c r="E389" s="530"/>
      <c r="F389" s="539"/>
      <c r="G389" s="12">
        <f t="shared" ref="G389:G390" si="134">E389*F389+E389</f>
        <v>0</v>
      </c>
      <c r="H389" s="11">
        <f t="shared" ref="H389:H390" si="135">D389*E389</f>
        <v>0</v>
      </c>
      <c r="I389" s="12">
        <f t="shared" ref="I389:I390" si="136">J389-H389</f>
        <v>0</v>
      </c>
      <c r="J389" s="149">
        <f t="shared" ref="J389:J390" si="137">D389*G389</f>
        <v>0</v>
      </c>
      <c r="K389" s="591" t="s">
        <v>147</v>
      </c>
    </row>
    <row r="390" spans="1:11" ht="48" x14ac:dyDescent="0.2">
      <c r="A390" s="535">
        <v>2</v>
      </c>
      <c r="B390" s="536" t="s">
        <v>251</v>
      </c>
      <c r="C390" s="537" t="s">
        <v>11</v>
      </c>
      <c r="D390" s="538">
        <v>50</v>
      </c>
      <c r="E390" s="530"/>
      <c r="F390" s="539"/>
      <c r="G390" s="12">
        <f t="shared" si="134"/>
        <v>0</v>
      </c>
      <c r="H390" s="11">
        <f t="shared" si="135"/>
        <v>0</v>
      </c>
      <c r="I390" s="12">
        <f t="shared" si="136"/>
        <v>0</v>
      </c>
      <c r="J390" s="149">
        <f t="shared" si="137"/>
        <v>0</v>
      </c>
      <c r="K390" s="592"/>
    </row>
    <row r="391" spans="1:11" x14ac:dyDescent="0.2">
      <c r="A391" s="9"/>
      <c r="B391" s="276"/>
      <c r="C391" s="288"/>
      <c r="D391" s="289"/>
      <c r="E391" s="475" t="s">
        <v>14</v>
      </c>
      <c r="F391" s="290"/>
      <c r="G391" s="290"/>
      <c r="H391" s="392">
        <f>SUM(H389:H390)</f>
        <v>0</v>
      </c>
      <c r="I391" s="393">
        <f>SUM(I389:I390)</f>
        <v>0</v>
      </c>
      <c r="J391" s="393">
        <f>SUM(J389:J390)</f>
        <v>0</v>
      </c>
      <c r="K391" s="252"/>
    </row>
    <row r="392" spans="1:11" x14ac:dyDescent="0.2">
      <c r="A392" s="91"/>
      <c r="B392" s="141"/>
      <c r="C392" s="363"/>
      <c r="D392" s="364"/>
      <c r="E392" s="99"/>
      <c r="F392" s="79"/>
      <c r="G392" s="365"/>
      <c r="H392" s="366"/>
      <c r="I392" s="367"/>
      <c r="J392" s="159"/>
      <c r="K392" s="368"/>
    </row>
    <row r="393" spans="1:11" x14ac:dyDescent="0.2">
      <c r="A393" s="91"/>
      <c r="B393" s="141"/>
      <c r="C393" s="363"/>
      <c r="D393" s="364"/>
      <c r="E393" s="99"/>
      <c r="F393" s="79"/>
      <c r="G393" s="365"/>
      <c r="H393" s="366"/>
      <c r="I393" s="367"/>
      <c r="J393" s="159"/>
      <c r="K393" s="368"/>
    </row>
    <row r="394" spans="1:11" x14ac:dyDescent="0.2">
      <c r="A394" s="43"/>
      <c r="B394" s="391" t="s">
        <v>317</v>
      </c>
      <c r="C394" s="75"/>
      <c r="D394" s="76"/>
      <c r="E394" s="96"/>
      <c r="F394" s="448"/>
      <c r="G394" s="125"/>
      <c r="H394" s="69"/>
      <c r="I394" s="70"/>
      <c r="J394" s="158"/>
      <c r="K394" s="255"/>
    </row>
    <row r="395" spans="1:11" ht="36" x14ac:dyDescent="0.2">
      <c r="A395" s="138" t="s">
        <v>0</v>
      </c>
      <c r="B395" s="138" t="s">
        <v>1</v>
      </c>
      <c r="C395" s="138" t="s">
        <v>2</v>
      </c>
      <c r="D395" s="164" t="s">
        <v>3</v>
      </c>
      <c r="E395" s="45" t="s">
        <v>4</v>
      </c>
      <c r="F395" s="465" t="s">
        <v>5</v>
      </c>
      <c r="G395" s="10" t="s">
        <v>74</v>
      </c>
      <c r="H395" s="166" t="s">
        <v>6</v>
      </c>
      <c r="I395" s="165" t="s">
        <v>7</v>
      </c>
      <c r="J395" s="165" t="s">
        <v>8</v>
      </c>
      <c r="K395" s="167" t="s">
        <v>9</v>
      </c>
    </row>
    <row r="396" spans="1:11" ht="60" x14ac:dyDescent="0.2">
      <c r="A396" s="208">
        <v>1</v>
      </c>
      <c r="B396" s="179" t="s">
        <v>182</v>
      </c>
      <c r="C396" s="312" t="s">
        <v>15</v>
      </c>
      <c r="D396" s="171">
        <v>1000</v>
      </c>
      <c r="E396" s="499"/>
      <c r="F396" s="496"/>
      <c r="G396" s="12">
        <f t="shared" ref="G396:G397" si="138">E396*F396+E396</f>
        <v>0</v>
      </c>
      <c r="H396" s="11">
        <f t="shared" ref="H396:H397" si="139">D396*E396</f>
        <v>0</v>
      </c>
      <c r="I396" s="12">
        <f t="shared" ref="I396:I397" si="140">J396-H396</f>
        <v>0</v>
      </c>
      <c r="J396" s="149">
        <f t="shared" ref="J396:J397" si="141">D396*G396</f>
        <v>0</v>
      </c>
      <c r="K396" s="311" t="s">
        <v>123</v>
      </c>
    </row>
    <row r="397" spans="1:11" ht="60" x14ac:dyDescent="0.2">
      <c r="A397" s="208">
        <v>2</v>
      </c>
      <c r="B397" s="179" t="s">
        <v>183</v>
      </c>
      <c r="C397" s="312" t="s">
        <v>11</v>
      </c>
      <c r="D397" s="171">
        <v>1000</v>
      </c>
      <c r="E397" s="499"/>
      <c r="F397" s="496"/>
      <c r="G397" s="12">
        <f t="shared" si="138"/>
        <v>0</v>
      </c>
      <c r="H397" s="11">
        <f t="shared" si="139"/>
        <v>0</v>
      </c>
      <c r="I397" s="12">
        <f t="shared" si="140"/>
        <v>0</v>
      </c>
      <c r="J397" s="149">
        <f t="shared" si="141"/>
        <v>0</v>
      </c>
      <c r="K397" s="311" t="s">
        <v>123</v>
      </c>
    </row>
    <row r="398" spans="1:11" x14ac:dyDescent="0.2">
      <c r="A398" s="9"/>
      <c r="B398" s="276"/>
      <c r="C398" s="288"/>
      <c r="D398" s="289"/>
      <c r="E398" s="500" t="s">
        <v>14</v>
      </c>
      <c r="F398" s="168"/>
      <c r="G398" s="290"/>
      <c r="H398" s="392">
        <f>SUM(H396:H397)</f>
        <v>0</v>
      </c>
      <c r="I398" s="393">
        <f>SUM(I396:I397)</f>
        <v>0</v>
      </c>
      <c r="J398" s="393">
        <f>SUM(J396:J397)</f>
        <v>0</v>
      </c>
      <c r="K398" s="252"/>
    </row>
    <row r="399" spans="1:11" x14ac:dyDescent="0.2">
      <c r="A399" s="9"/>
      <c r="B399" s="276"/>
      <c r="C399" s="288"/>
      <c r="D399" s="289"/>
      <c r="E399" s="99"/>
      <c r="F399" s="79"/>
      <c r="G399" s="176"/>
      <c r="H399" s="418"/>
      <c r="I399" s="158"/>
      <c r="J399" s="158"/>
      <c r="K399" s="292"/>
    </row>
    <row r="400" spans="1:11" x14ac:dyDescent="0.2">
      <c r="A400" s="9"/>
      <c r="B400" s="276"/>
      <c r="C400" s="288"/>
      <c r="D400" s="289"/>
      <c r="E400" s="99"/>
      <c r="F400" s="79"/>
      <c r="G400" s="176"/>
      <c r="H400" s="418"/>
      <c r="I400" s="158"/>
      <c r="J400" s="158"/>
      <c r="K400" s="292"/>
    </row>
    <row r="401" spans="1:11" x14ac:dyDescent="0.2">
      <c r="A401" s="43"/>
      <c r="B401" s="391" t="s">
        <v>318</v>
      </c>
      <c r="C401" s="75"/>
      <c r="D401" s="76"/>
      <c r="E401" s="96"/>
      <c r="F401" s="448"/>
      <c r="G401" s="125"/>
      <c r="H401" s="69"/>
      <c r="I401" s="70"/>
      <c r="J401" s="158"/>
      <c r="K401" s="255"/>
    </row>
    <row r="402" spans="1:11" ht="36" x14ac:dyDescent="0.2">
      <c r="A402" s="138" t="s">
        <v>0</v>
      </c>
      <c r="B402" s="138" t="s">
        <v>1</v>
      </c>
      <c r="C402" s="138" t="s">
        <v>2</v>
      </c>
      <c r="D402" s="164" t="s">
        <v>3</v>
      </c>
      <c r="E402" s="45" t="s">
        <v>4</v>
      </c>
      <c r="F402" s="465" t="s">
        <v>5</v>
      </c>
      <c r="G402" s="10" t="s">
        <v>74</v>
      </c>
      <c r="H402" s="166" t="s">
        <v>6</v>
      </c>
      <c r="I402" s="165" t="s">
        <v>7</v>
      </c>
      <c r="J402" s="165" t="s">
        <v>8</v>
      </c>
      <c r="K402" s="167" t="s">
        <v>9</v>
      </c>
    </row>
    <row r="403" spans="1:11" ht="156" x14ac:dyDescent="0.2">
      <c r="A403" s="208">
        <v>1</v>
      </c>
      <c r="B403" s="179" t="s">
        <v>202</v>
      </c>
      <c r="C403" s="416" t="s">
        <v>15</v>
      </c>
      <c r="D403" s="171">
        <v>15</v>
      </c>
      <c r="E403" s="499"/>
      <c r="F403" s="496"/>
      <c r="G403" s="12">
        <f t="shared" ref="G403" si="142">E403*F403+E403</f>
        <v>0</v>
      </c>
      <c r="H403" s="11">
        <f t="shared" ref="H403" si="143">D403*E403</f>
        <v>0</v>
      </c>
      <c r="I403" s="12">
        <f t="shared" ref="I403" si="144">J403-H403</f>
        <v>0</v>
      </c>
      <c r="J403" s="149">
        <f t="shared" ref="J403" si="145">D403*G403</f>
        <v>0</v>
      </c>
      <c r="K403" s="417" t="s">
        <v>123</v>
      </c>
    </row>
    <row r="404" spans="1:11" x14ac:dyDescent="0.2">
      <c r="A404" s="9"/>
      <c r="B404" s="276"/>
      <c r="C404" s="288"/>
      <c r="D404" s="289"/>
      <c r="E404" s="500" t="s">
        <v>14</v>
      </c>
      <c r="F404" s="168"/>
      <c r="G404" s="290"/>
      <c r="H404" s="392">
        <f>SUM(H403:H403)</f>
        <v>0</v>
      </c>
      <c r="I404" s="393">
        <f>SUM(I403:I403)</f>
        <v>0</v>
      </c>
      <c r="J404" s="393">
        <f>SUM(J403:J403)</f>
        <v>0</v>
      </c>
      <c r="K404" s="252"/>
    </row>
    <row r="405" spans="1:11" x14ac:dyDescent="0.2">
      <c r="A405" s="9"/>
      <c r="B405" s="276"/>
      <c r="C405" s="288"/>
      <c r="D405" s="289"/>
      <c r="E405" s="99"/>
      <c r="F405" s="79"/>
      <c r="G405" s="176"/>
      <c r="H405" s="418"/>
      <c r="I405" s="158"/>
      <c r="J405" s="158"/>
      <c r="K405" s="292"/>
    </row>
    <row r="406" spans="1:11" x14ac:dyDescent="0.2">
      <c r="A406" s="43"/>
      <c r="B406" s="391" t="s">
        <v>319</v>
      </c>
      <c r="C406" s="75"/>
      <c r="D406" s="76"/>
      <c r="E406" s="470"/>
      <c r="F406" s="476"/>
      <c r="G406" s="125"/>
      <c r="H406" s="69"/>
      <c r="I406" s="70"/>
      <c r="J406" s="158"/>
      <c r="K406" s="255"/>
    </row>
    <row r="407" spans="1:11" ht="36" x14ac:dyDescent="0.2">
      <c r="A407" s="138" t="s">
        <v>0</v>
      </c>
      <c r="B407" s="138" t="s">
        <v>1</v>
      </c>
      <c r="C407" s="138" t="s">
        <v>2</v>
      </c>
      <c r="D407" s="164" t="s">
        <v>3</v>
      </c>
      <c r="E407" s="165" t="s">
        <v>4</v>
      </c>
      <c r="F407" s="472" t="s">
        <v>5</v>
      </c>
      <c r="G407" s="10" t="s">
        <v>74</v>
      </c>
      <c r="H407" s="166" t="s">
        <v>6</v>
      </c>
      <c r="I407" s="165" t="s">
        <v>7</v>
      </c>
      <c r="J407" s="165" t="s">
        <v>8</v>
      </c>
      <c r="K407" s="167" t="s">
        <v>9</v>
      </c>
    </row>
    <row r="408" spans="1:11" ht="36" x14ac:dyDescent="0.2">
      <c r="A408" s="208">
        <v>1</v>
      </c>
      <c r="B408" s="179" t="s">
        <v>249</v>
      </c>
      <c r="C408" s="425" t="s">
        <v>15</v>
      </c>
      <c r="D408" s="171">
        <v>1500</v>
      </c>
      <c r="E408" s="530"/>
      <c r="F408" s="521"/>
      <c r="G408" s="12">
        <f t="shared" ref="G408" si="146">E408*F408+E408</f>
        <v>0</v>
      </c>
      <c r="H408" s="11">
        <f t="shared" ref="H408" si="147">D408*E408</f>
        <v>0</v>
      </c>
      <c r="I408" s="12">
        <f t="shared" ref="I408" si="148">J408-H408</f>
        <v>0</v>
      </c>
      <c r="J408" s="149">
        <f t="shared" ref="J408" si="149">D408*G408</f>
        <v>0</v>
      </c>
      <c r="K408" s="419" t="s">
        <v>123</v>
      </c>
    </row>
    <row r="409" spans="1:11" x14ac:dyDescent="0.2">
      <c r="A409" s="9"/>
      <c r="B409" s="276"/>
      <c r="C409" s="288"/>
      <c r="D409" s="289"/>
      <c r="E409" s="531" t="s">
        <v>14</v>
      </c>
      <c r="F409" s="532"/>
      <c r="G409" s="290"/>
      <c r="H409" s="392">
        <f>SUM(H408:H408)</f>
        <v>0</v>
      </c>
      <c r="I409" s="393">
        <f>SUM(I408:I408)</f>
        <v>0</v>
      </c>
      <c r="J409" s="393">
        <f>SUM(J408:J408)</f>
        <v>0</v>
      </c>
      <c r="K409" s="252"/>
    </row>
    <row r="410" spans="1:11" x14ac:dyDescent="0.2">
      <c r="A410" s="9"/>
      <c r="B410" s="276"/>
      <c r="C410" s="288"/>
      <c r="D410" s="289"/>
      <c r="E410" s="533"/>
      <c r="F410" s="176"/>
      <c r="G410" s="176"/>
      <c r="H410" s="418"/>
      <c r="I410" s="158"/>
      <c r="J410" s="158"/>
      <c r="K410" s="292"/>
    </row>
    <row r="411" spans="1:11" x14ac:dyDescent="0.2">
      <c r="A411" s="9"/>
      <c r="B411" s="141"/>
      <c r="C411" s="288"/>
      <c r="D411" s="289"/>
      <c r="E411" s="99"/>
      <c r="F411" s="79"/>
      <c r="G411" s="176"/>
      <c r="H411" s="418"/>
      <c r="I411" s="158"/>
      <c r="J411" s="158"/>
      <c r="K411" s="292"/>
    </row>
    <row r="412" spans="1:11" x14ac:dyDescent="0.2">
      <c r="A412" s="43"/>
      <c r="B412" s="391" t="s">
        <v>320</v>
      </c>
      <c r="C412" s="75"/>
      <c r="D412" s="76"/>
      <c r="E412" s="470"/>
      <c r="F412" s="476"/>
      <c r="G412" s="125"/>
      <c r="H412" s="69"/>
      <c r="I412" s="70"/>
      <c r="J412" s="158"/>
      <c r="K412" s="255"/>
    </row>
    <row r="413" spans="1:11" ht="36" x14ac:dyDescent="0.2">
      <c r="A413" s="138" t="s">
        <v>0</v>
      </c>
      <c r="B413" s="138" t="s">
        <v>1</v>
      </c>
      <c r="C413" s="138" t="s">
        <v>2</v>
      </c>
      <c r="D413" s="164" t="s">
        <v>3</v>
      </c>
      <c r="E413" s="165" t="s">
        <v>4</v>
      </c>
      <c r="F413" s="472" t="s">
        <v>5</v>
      </c>
      <c r="G413" s="10" t="s">
        <v>74</v>
      </c>
      <c r="H413" s="166" t="s">
        <v>6</v>
      </c>
      <c r="I413" s="165" t="s">
        <v>7</v>
      </c>
      <c r="J413" s="165" t="s">
        <v>8</v>
      </c>
      <c r="K413" s="167" t="s">
        <v>9</v>
      </c>
    </row>
    <row r="414" spans="1:11" ht="72" x14ac:dyDescent="0.2">
      <c r="A414" s="208">
        <v>1</v>
      </c>
      <c r="B414" s="179" t="s">
        <v>210</v>
      </c>
      <c r="C414" s="425" t="s">
        <v>15</v>
      </c>
      <c r="D414" s="171">
        <v>10</v>
      </c>
      <c r="E414" s="530"/>
      <c r="F414" s="521"/>
      <c r="G414" s="12">
        <f t="shared" ref="G414" si="150">E414*F414+E414</f>
        <v>0</v>
      </c>
      <c r="H414" s="11">
        <f t="shared" ref="H414" si="151">D414*E414</f>
        <v>0</v>
      </c>
      <c r="I414" s="12">
        <f t="shared" ref="I414" si="152">J414-H414</f>
        <v>0</v>
      </c>
      <c r="J414" s="149">
        <f t="shared" ref="J414" si="153">D414*G414</f>
        <v>0</v>
      </c>
      <c r="K414" s="534" t="s">
        <v>147</v>
      </c>
    </row>
    <row r="415" spans="1:11" x14ac:dyDescent="0.2">
      <c r="A415" s="9"/>
      <c r="B415" s="276"/>
      <c r="C415" s="288"/>
      <c r="D415" s="289"/>
      <c r="E415" s="531" t="s">
        <v>14</v>
      </c>
      <c r="F415" s="532"/>
      <c r="G415" s="290"/>
      <c r="H415" s="392">
        <f>SUM(H414:H414)</f>
        <v>0</v>
      </c>
      <c r="I415" s="393">
        <f>SUM(I414:I414)</f>
        <v>0</v>
      </c>
      <c r="J415" s="393">
        <f>SUM(J414:J414)</f>
        <v>0</v>
      </c>
      <c r="K415" s="252"/>
    </row>
    <row r="416" spans="1:11" x14ac:dyDescent="0.2">
      <c r="A416" s="9"/>
      <c r="B416" s="276"/>
      <c r="C416" s="288"/>
      <c r="D416" s="289"/>
      <c r="E416" s="533"/>
      <c r="F416" s="176"/>
      <c r="G416" s="176"/>
      <c r="H416" s="418"/>
      <c r="I416" s="158"/>
      <c r="J416" s="158"/>
      <c r="K416" s="292"/>
    </row>
    <row r="417" spans="1:11" x14ac:dyDescent="0.2">
      <c r="A417" s="43"/>
      <c r="B417" s="391" t="s">
        <v>321</v>
      </c>
      <c r="C417" s="75"/>
      <c r="D417" s="76"/>
      <c r="E417" s="96"/>
      <c r="F417" s="448"/>
      <c r="G417" s="125"/>
      <c r="H417" s="69"/>
      <c r="I417" s="70"/>
      <c r="J417" s="158"/>
      <c r="K417" s="255"/>
    </row>
    <row r="418" spans="1:11" ht="36" x14ac:dyDescent="0.2">
      <c r="A418" s="138" t="s">
        <v>0</v>
      </c>
      <c r="B418" s="138" t="s">
        <v>1</v>
      </c>
      <c r="C418" s="138" t="s">
        <v>2</v>
      </c>
      <c r="D418" s="164" t="s">
        <v>3</v>
      </c>
      <c r="E418" s="45" t="s">
        <v>4</v>
      </c>
      <c r="F418" s="465" t="s">
        <v>5</v>
      </c>
      <c r="G418" s="10" t="s">
        <v>74</v>
      </c>
      <c r="H418" s="166" t="s">
        <v>6</v>
      </c>
      <c r="I418" s="165" t="s">
        <v>7</v>
      </c>
      <c r="J418" s="165" t="s">
        <v>8</v>
      </c>
      <c r="K418" s="167" t="s">
        <v>9</v>
      </c>
    </row>
    <row r="419" spans="1:11" ht="178.5" customHeight="1" x14ac:dyDescent="0.2">
      <c r="A419" s="208">
        <v>1</v>
      </c>
      <c r="B419" s="179" t="s">
        <v>272</v>
      </c>
      <c r="C419" s="425" t="s">
        <v>50</v>
      </c>
      <c r="D419" s="171">
        <v>6000</v>
      </c>
      <c r="E419" s="499"/>
      <c r="F419" s="496"/>
      <c r="G419" s="12">
        <f t="shared" ref="G419" si="154">E419*F419+E419</f>
        <v>0</v>
      </c>
      <c r="H419" s="11">
        <f t="shared" ref="H419" si="155">D419*E419</f>
        <v>0</v>
      </c>
      <c r="I419" s="12">
        <f t="shared" ref="I419" si="156">J419-H419</f>
        <v>0</v>
      </c>
      <c r="J419" s="149">
        <f t="shared" ref="J419" si="157">D419*G419</f>
        <v>0</v>
      </c>
      <c r="K419" s="563" t="s">
        <v>123</v>
      </c>
    </row>
    <row r="420" spans="1:11" x14ac:dyDescent="0.2">
      <c r="A420" s="9"/>
      <c r="B420" s="276"/>
      <c r="C420" s="288"/>
      <c r="D420" s="289"/>
      <c r="E420" s="500" t="s">
        <v>14</v>
      </c>
      <c r="F420" s="168"/>
      <c r="G420" s="290"/>
      <c r="H420" s="392">
        <f>SUM(H419:H419)</f>
        <v>0</v>
      </c>
      <c r="I420" s="393">
        <f>SUM(I419:I419)</f>
        <v>0</v>
      </c>
      <c r="J420" s="393">
        <f>SUM(J419:J419)</f>
        <v>0</v>
      </c>
      <c r="K420" s="252"/>
    </row>
    <row r="421" spans="1:11" x14ac:dyDescent="0.2">
      <c r="A421" s="9"/>
      <c r="B421" s="276"/>
      <c r="C421" s="288"/>
      <c r="D421" s="289"/>
      <c r="E421" s="61"/>
      <c r="F421" s="126"/>
      <c r="G421" s="176"/>
      <c r="H421" s="418"/>
      <c r="I421" s="158"/>
      <c r="J421" s="158"/>
      <c r="K421" s="292"/>
    </row>
    <row r="422" spans="1:11" x14ac:dyDescent="0.2">
      <c r="A422" s="43"/>
      <c r="B422" s="566" t="s">
        <v>322</v>
      </c>
      <c r="C422" s="75"/>
      <c r="D422" s="76"/>
      <c r="E422" s="96"/>
      <c r="F422" s="448"/>
      <c r="G422" s="125"/>
      <c r="H422" s="69"/>
      <c r="I422" s="70"/>
      <c r="J422" s="158"/>
      <c r="K422" s="255"/>
    </row>
    <row r="423" spans="1:11" ht="36" x14ac:dyDescent="0.2">
      <c r="A423" s="138" t="s">
        <v>0</v>
      </c>
      <c r="B423" s="138" t="s">
        <v>1</v>
      </c>
      <c r="C423" s="138" t="s">
        <v>2</v>
      </c>
      <c r="D423" s="164" t="s">
        <v>3</v>
      </c>
      <c r="E423" s="45" t="s">
        <v>4</v>
      </c>
      <c r="F423" s="465" t="s">
        <v>5</v>
      </c>
      <c r="G423" s="10" t="s">
        <v>74</v>
      </c>
      <c r="H423" s="166" t="s">
        <v>6</v>
      </c>
      <c r="I423" s="165" t="s">
        <v>7</v>
      </c>
      <c r="J423" s="165" t="s">
        <v>8</v>
      </c>
      <c r="K423" s="167" t="s">
        <v>9</v>
      </c>
    </row>
    <row r="424" spans="1:11" ht="108" x14ac:dyDescent="0.2">
      <c r="A424" s="208">
        <v>1</v>
      </c>
      <c r="B424" s="179" t="s">
        <v>273</v>
      </c>
      <c r="C424" s="425" t="s">
        <v>15</v>
      </c>
      <c r="D424" s="171">
        <v>2000</v>
      </c>
      <c r="E424" s="499"/>
      <c r="F424" s="496"/>
      <c r="G424" s="12">
        <f t="shared" ref="G424:G425" si="158">E424*F424+E424</f>
        <v>0</v>
      </c>
      <c r="H424" s="11">
        <f t="shared" ref="H424:H425" si="159">D424*E424</f>
        <v>0</v>
      </c>
      <c r="I424" s="12">
        <f t="shared" ref="I424:I425" si="160">J424-H424</f>
        <v>0</v>
      </c>
      <c r="J424" s="149">
        <f t="shared" ref="J424:J425" si="161">D424*G424</f>
        <v>0</v>
      </c>
      <c r="K424" s="564" t="s">
        <v>123</v>
      </c>
    </row>
    <row r="425" spans="1:11" ht="132" x14ac:dyDescent="0.2">
      <c r="A425" s="208">
        <v>2</v>
      </c>
      <c r="B425" s="179" t="s">
        <v>274</v>
      </c>
      <c r="C425" s="425" t="s">
        <v>11</v>
      </c>
      <c r="D425" s="171">
        <v>400</v>
      </c>
      <c r="E425" s="499"/>
      <c r="F425" s="496"/>
      <c r="G425" s="12">
        <f t="shared" si="158"/>
        <v>0</v>
      </c>
      <c r="H425" s="11">
        <f t="shared" si="159"/>
        <v>0</v>
      </c>
      <c r="I425" s="12">
        <f t="shared" si="160"/>
        <v>0</v>
      </c>
      <c r="J425" s="149">
        <f t="shared" si="161"/>
        <v>0</v>
      </c>
      <c r="K425" s="564" t="s">
        <v>123</v>
      </c>
    </row>
    <row r="426" spans="1:11" x14ac:dyDescent="0.2">
      <c r="A426" s="9"/>
      <c r="B426" s="276"/>
      <c r="C426" s="288"/>
      <c r="D426" s="289"/>
      <c r="E426" s="500" t="s">
        <v>14</v>
      </c>
      <c r="F426" s="168"/>
      <c r="G426" s="290"/>
      <c r="H426" s="392">
        <f>SUM(H424:H425)</f>
        <v>0</v>
      </c>
      <c r="I426" s="393">
        <f>SUM(I424:I425)</f>
        <v>0</v>
      </c>
      <c r="J426" s="393">
        <f>SUM(J424:J425)</f>
        <v>0</v>
      </c>
      <c r="K426" s="252"/>
    </row>
    <row r="427" spans="1:11" x14ac:dyDescent="0.2">
      <c r="A427" s="9"/>
      <c r="B427" s="276"/>
      <c r="C427" s="288"/>
      <c r="D427" s="289"/>
      <c r="E427" s="61"/>
      <c r="F427" s="126"/>
      <c r="G427" s="176"/>
      <c r="H427" s="418"/>
      <c r="I427" s="158"/>
      <c r="J427" s="158"/>
      <c r="K427" s="292"/>
    </row>
    <row r="428" spans="1:11" x14ac:dyDescent="0.2">
      <c r="A428" s="24"/>
      <c r="B428" s="46" t="s">
        <v>323</v>
      </c>
      <c r="C428" s="24"/>
      <c r="D428" s="26"/>
      <c r="E428" s="96"/>
      <c r="F428" s="449"/>
      <c r="G428" s="124"/>
      <c r="H428" s="407"/>
      <c r="I428" s="408"/>
      <c r="J428" s="409"/>
    </row>
    <row r="429" spans="1:11" ht="36" x14ac:dyDescent="0.2">
      <c r="A429" s="138" t="s">
        <v>0</v>
      </c>
      <c r="B429" s="138" t="s">
        <v>1</v>
      </c>
      <c r="C429" s="138" t="s">
        <v>2</v>
      </c>
      <c r="D429" s="164" t="s">
        <v>3</v>
      </c>
      <c r="E429" s="45" t="s">
        <v>4</v>
      </c>
      <c r="F429" s="465" t="s">
        <v>5</v>
      </c>
      <c r="G429" s="10" t="s">
        <v>74</v>
      </c>
      <c r="H429" s="166" t="s">
        <v>6</v>
      </c>
      <c r="I429" s="165" t="s">
        <v>7</v>
      </c>
      <c r="J429" s="165" t="s">
        <v>8</v>
      </c>
      <c r="K429" s="167" t="s">
        <v>9</v>
      </c>
    </row>
    <row r="430" spans="1:11" ht="144" x14ac:dyDescent="0.2">
      <c r="A430" s="583">
        <v>1</v>
      </c>
      <c r="B430" s="567" t="s">
        <v>229</v>
      </c>
      <c r="C430" s="568" t="s">
        <v>15</v>
      </c>
      <c r="D430" s="577">
        <v>5000</v>
      </c>
      <c r="E430" s="578"/>
      <c r="F430" s="579"/>
      <c r="G430" s="571">
        <f t="shared" ref="G430:G432" si="162">E430*F430+E430</f>
        <v>0</v>
      </c>
      <c r="H430" s="572">
        <f t="shared" ref="H430:H432" si="163">D430*E430</f>
        <v>0</v>
      </c>
      <c r="I430" s="571">
        <f t="shared" ref="I430:I432" si="164">J430-H430</f>
        <v>0</v>
      </c>
      <c r="J430" s="573">
        <f t="shared" ref="J430:J432" si="165">D430*G430</f>
        <v>0</v>
      </c>
      <c r="K430" s="568" t="s">
        <v>123</v>
      </c>
    </row>
    <row r="431" spans="1:11" ht="24" x14ac:dyDescent="0.2">
      <c r="A431" s="583">
        <v>2</v>
      </c>
      <c r="B431" s="567" t="s">
        <v>216</v>
      </c>
      <c r="C431" s="568" t="s">
        <v>15</v>
      </c>
      <c r="D431" s="577">
        <v>5000</v>
      </c>
      <c r="E431" s="578"/>
      <c r="F431" s="579"/>
      <c r="G431" s="571">
        <f t="shared" si="162"/>
        <v>0</v>
      </c>
      <c r="H431" s="572">
        <f t="shared" si="163"/>
        <v>0</v>
      </c>
      <c r="I431" s="571">
        <f t="shared" si="164"/>
        <v>0</v>
      </c>
      <c r="J431" s="573">
        <f t="shared" si="165"/>
        <v>0</v>
      </c>
      <c r="K431" s="568" t="s">
        <v>123</v>
      </c>
    </row>
    <row r="432" spans="1:11" ht="24" x14ac:dyDescent="0.2">
      <c r="A432" s="583">
        <v>3</v>
      </c>
      <c r="B432" s="567" t="s">
        <v>217</v>
      </c>
      <c r="C432" s="568" t="s">
        <v>15</v>
      </c>
      <c r="D432" s="577">
        <v>1500</v>
      </c>
      <c r="E432" s="578"/>
      <c r="F432" s="579"/>
      <c r="G432" s="571">
        <f t="shared" si="162"/>
        <v>0</v>
      </c>
      <c r="H432" s="572">
        <f t="shared" si="163"/>
        <v>0</v>
      </c>
      <c r="I432" s="571">
        <f t="shared" si="164"/>
        <v>0</v>
      </c>
      <c r="J432" s="573">
        <f t="shared" si="165"/>
        <v>0</v>
      </c>
      <c r="K432" s="568" t="s">
        <v>123</v>
      </c>
    </row>
    <row r="433" spans="1:11" x14ac:dyDescent="0.2">
      <c r="A433" s="43"/>
      <c r="B433" s="44"/>
      <c r="C433" s="75"/>
      <c r="D433" s="76"/>
      <c r="E433" s="500" t="s">
        <v>14</v>
      </c>
      <c r="F433" s="497"/>
      <c r="G433" s="125"/>
      <c r="H433" s="411">
        <f>SUM(H430:H432)</f>
        <v>0</v>
      </c>
      <c r="I433" s="412">
        <f>SUM(I430:I432)</f>
        <v>0</v>
      </c>
      <c r="J433" s="412">
        <f>SUM(J430:J432)</f>
        <v>0</v>
      </c>
      <c r="K433" s="255"/>
    </row>
    <row r="434" spans="1:11" x14ac:dyDescent="0.2">
      <c r="A434" s="43"/>
      <c r="B434" s="44"/>
      <c r="C434" s="75"/>
      <c r="D434" s="76"/>
      <c r="E434" s="61"/>
      <c r="F434" s="497"/>
      <c r="G434" s="125"/>
      <c r="H434" s="418"/>
      <c r="I434" s="158"/>
      <c r="J434" s="158"/>
      <c r="K434" s="255"/>
    </row>
    <row r="435" spans="1:11" x14ac:dyDescent="0.2">
      <c r="A435" s="43"/>
      <c r="B435" s="391" t="s">
        <v>324</v>
      </c>
      <c r="C435" s="75"/>
      <c r="D435" s="76"/>
      <c r="E435" s="96"/>
      <c r="F435" s="448"/>
      <c r="G435" s="125"/>
      <c r="H435" s="69"/>
      <c r="I435" s="70"/>
      <c r="J435" s="158"/>
      <c r="K435" s="255"/>
    </row>
    <row r="436" spans="1:11" ht="36" x14ac:dyDescent="0.2">
      <c r="A436" s="138" t="s">
        <v>0</v>
      </c>
      <c r="B436" s="138" t="s">
        <v>1</v>
      </c>
      <c r="C436" s="138" t="s">
        <v>2</v>
      </c>
      <c r="D436" s="164" t="s">
        <v>3</v>
      </c>
      <c r="E436" s="45" t="s">
        <v>4</v>
      </c>
      <c r="F436" s="465" t="s">
        <v>5</v>
      </c>
      <c r="G436" s="10" t="s">
        <v>74</v>
      </c>
      <c r="H436" s="166" t="s">
        <v>6</v>
      </c>
      <c r="I436" s="165" t="s">
        <v>7</v>
      </c>
      <c r="J436" s="165" t="s">
        <v>8</v>
      </c>
      <c r="K436" s="167" t="s">
        <v>9</v>
      </c>
    </row>
    <row r="437" spans="1:11" ht="108" x14ac:dyDescent="0.2">
      <c r="A437" s="208">
        <v>1</v>
      </c>
      <c r="B437" s="179" t="s">
        <v>325</v>
      </c>
      <c r="C437" s="425" t="s">
        <v>11</v>
      </c>
      <c r="D437" s="171">
        <v>500</v>
      </c>
      <c r="E437" s="499"/>
      <c r="F437" s="496"/>
      <c r="G437" s="12">
        <f t="shared" ref="G437" si="166">E437*F437+E437</f>
        <v>0</v>
      </c>
      <c r="H437" s="11">
        <f t="shared" ref="H437" si="167">D437*E437</f>
        <v>0</v>
      </c>
      <c r="I437" s="12">
        <f t="shared" ref="I437" si="168">J437-H437</f>
        <v>0</v>
      </c>
      <c r="J437" s="149">
        <f t="shared" ref="J437" si="169">D437*G437</f>
        <v>0</v>
      </c>
      <c r="K437" s="586" t="s">
        <v>123</v>
      </c>
    </row>
    <row r="438" spans="1:11" x14ac:dyDescent="0.2">
      <c r="A438" s="9"/>
      <c r="B438" s="276"/>
      <c r="C438" s="288"/>
      <c r="D438" s="289"/>
      <c r="E438" s="500" t="s">
        <v>14</v>
      </c>
      <c r="F438" s="168"/>
      <c r="G438" s="290"/>
      <c r="H438" s="392">
        <f>SUM(H437:H437)</f>
        <v>0</v>
      </c>
      <c r="I438" s="393">
        <f>SUM(I437:I437)</f>
        <v>0</v>
      </c>
      <c r="J438" s="393">
        <f>SUM(J437:J437)</f>
        <v>0</v>
      </c>
      <c r="K438" s="252"/>
    </row>
    <row r="439" spans="1:11" x14ac:dyDescent="0.2">
      <c r="A439" s="43"/>
      <c r="B439" s="44"/>
      <c r="C439" s="75"/>
      <c r="D439" s="76"/>
      <c r="E439" s="61"/>
      <c r="F439" s="497"/>
      <c r="G439" s="125"/>
      <c r="H439" s="418"/>
      <c r="I439" s="158"/>
      <c r="J439" s="158"/>
      <c r="K439" s="255"/>
    </row>
    <row r="440" spans="1:11" x14ac:dyDescent="0.2">
      <c r="A440" s="24"/>
      <c r="B440" s="46" t="s">
        <v>326</v>
      </c>
      <c r="C440" s="24"/>
      <c r="D440" s="26"/>
      <c r="E440" s="96"/>
      <c r="F440" s="449"/>
      <c r="G440" s="124"/>
      <c r="H440" s="407"/>
      <c r="I440" s="408"/>
      <c r="J440" s="409"/>
    </row>
    <row r="441" spans="1:11" ht="36" x14ac:dyDescent="0.2">
      <c r="A441" s="138" t="s">
        <v>0</v>
      </c>
      <c r="B441" s="138" t="s">
        <v>1</v>
      </c>
      <c r="C441" s="138" t="s">
        <v>2</v>
      </c>
      <c r="D441" s="164" t="s">
        <v>3</v>
      </c>
      <c r="E441" s="45" t="s">
        <v>4</v>
      </c>
      <c r="F441" s="465" t="s">
        <v>5</v>
      </c>
      <c r="G441" s="10" t="s">
        <v>74</v>
      </c>
      <c r="H441" s="166" t="s">
        <v>6</v>
      </c>
      <c r="I441" s="165" t="s">
        <v>7</v>
      </c>
      <c r="J441" s="165" t="s">
        <v>8</v>
      </c>
      <c r="K441" s="167" t="s">
        <v>9</v>
      </c>
    </row>
    <row r="442" spans="1:11" ht="180" x14ac:dyDescent="0.2">
      <c r="A442" s="583">
        <v>1</v>
      </c>
      <c r="B442" s="567" t="s">
        <v>327</v>
      </c>
      <c r="C442" s="588" t="s">
        <v>15</v>
      </c>
      <c r="D442" s="577">
        <v>20</v>
      </c>
      <c r="E442" s="578"/>
      <c r="F442" s="579"/>
      <c r="G442" s="571">
        <f t="shared" ref="G442:G444" si="170">E442*F442+E442</f>
        <v>0</v>
      </c>
      <c r="H442" s="572">
        <f t="shared" ref="H442:H444" si="171">D442*E442</f>
        <v>0</v>
      </c>
      <c r="I442" s="571">
        <f t="shared" ref="I442:I444" si="172">J442-H442</f>
        <v>0</v>
      </c>
      <c r="J442" s="573">
        <f t="shared" ref="J442:J444" si="173">D442*G442</f>
        <v>0</v>
      </c>
      <c r="K442" s="588" t="s">
        <v>330</v>
      </c>
    </row>
    <row r="443" spans="1:11" ht="36" x14ac:dyDescent="0.2">
      <c r="A443" s="583">
        <v>2</v>
      </c>
      <c r="B443" s="567" t="s">
        <v>328</v>
      </c>
      <c r="C443" s="588" t="s">
        <v>15</v>
      </c>
      <c r="D443" s="577">
        <v>20</v>
      </c>
      <c r="E443" s="578"/>
      <c r="F443" s="579"/>
      <c r="G443" s="571">
        <f t="shared" si="170"/>
        <v>0</v>
      </c>
      <c r="H443" s="572">
        <f t="shared" si="171"/>
        <v>0</v>
      </c>
      <c r="I443" s="571">
        <f t="shared" si="172"/>
        <v>0</v>
      </c>
      <c r="J443" s="573">
        <f t="shared" si="173"/>
        <v>0</v>
      </c>
      <c r="K443" s="588" t="s">
        <v>330</v>
      </c>
    </row>
    <row r="444" spans="1:11" ht="24" x14ac:dyDescent="0.2">
      <c r="A444" s="583">
        <v>3</v>
      </c>
      <c r="B444" s="567" t="s">
        <v>329</v>
      </c>
      <c r="C444" s="588" t="s">
        <v>15</v>
      </c>
      <c r="D444" s="577">
        <v>5</v>
      </c>
      <c r="E444" s="578"/>
      <c r="F444" s="579"/>
      <c r="G444" s="571">
        <f t="shared" si="170"/>
        <v>0</v>
      </c>
      <c r="H444" s="572">
        <f t="shared" si="171"/>
        <v>0</v>
      </c>
      <c r="I444" s="571">
        <f t="shared" si="172"/>
        <v>0</v>
      </c>
      <c r="J444" s="573">
        <f t="shared" si="173"/>
        <v>0</v>
      </c>
      <c r="K444" s="588" t="s">
        <v>330</v>
      </c>
    </row>
    <row r="445" spans="1:11" x14ac:dyDescent="0.2">
      <c r="A445" s="43"/>
      <c r="B445" s="44"/>
      <c r="C445" s="75"/>
      <c r="D445" s="76"/>
      <c r="E445" s="500" t="s">
        <v>14</v>
      </c>
      <c r="F445" s="497"/>
      <c r="G445" s="125"/>
      <c r="H445" s="411">
        <f>SUM(H442:H444)</f>
        <v>0</v>
      </c>
      <c r="I445" s="412">
        <f>SUM(I442:I444)</f>
        <v>0</v>
      </c>
      <c r="J445" s="412">
        <f>SUM(J442:J444)</f>
        <v>0</v>
      </c>
      <c r="K445" s="255"/>
    </row>
    <row r="446" spans="1:11" x14ac:dyDescent="0.2">
      <c r="A446" s="43"/>
      <c r="B446" s="44"/>
      <c r="C446" s="75"/>
      <c r="D446" s="76"/>
      <c r="E446" s="61"/>
      <c r="F446" s="497"/>
      <c r="G446" s="125"/>
      <c r="H446" s="418"/>
      <c r="I446" s="158"/>
      <c r="J446" s="158"/>
      <c r="K446" s="255"/>
    </row>
    <row r="447" spans="1:11" x14ac:dyDescent="0.2">
      <c r="A447" s="43"/>
      <c r="B447" s="391" t="s">
        <v>332</v>
      </c>
      <c r="C447" s="75"/>
      <c r="D447" s="76"/>
      <c r="E447" s="96"/>
      <c r="F447" s="448"/>
      <c r="G447" s="125"/>
      <c r="H447" s="69"/>
      <c r="I447" s="70"/>
      <c r="J447" s="158"/>
      <c r="K447" s="255"/>
    </row>
    <row r="448" spans="1:11" ht="36" x14ac:dyDescent="0.2">
      <c r="A448" s="138" t="s">
        <v>0</v>
      </c>
      <c r="B448" s="138" t="s">
        <v>1</v>
      </c>
      <c r="C448" s="138" t="s">
        <v>2</v>
      </c>
      <c r="D448" s="164" t="s">
        <v>3</v>
      </c>
      <c r="E448" s="45" t="s">
        <v>4</v>
      </c>
      <c r="F448" s="465" t="s">
        <v>5</v>
      </c>
      <c r="G448" s="10" t="s">
        <v>74</v>
      </c>
      <c r="H448" s="166" t="s">
        <v>6</v>
      </c>
      <c r="I448" s="165" t="s">
        <v>7</v>
      </c>
      <c r="J448" s="165" t="s">
        <v>8</v>
      </c>
      <c r="K448" s="167" t="s">
        <v>9</v>
      </c>
    </row>
    <row r="449" spans="1:11" ht="72" x14ac:dyDescent="0.2">
      <c r="A449" s="208">
        <v>1</v>
      </c>
      <c r="B449" s="179" t="s">
        <v>331</v>
      </c>
      <c r="C449" s="425" t="s">
        <v>11</v>
      </c>
      <c r="D449" s="171">
        <v>500</v>
      </c>
      <c r="E449" s="499"/>
      <c r="F449" s="496"/>
      <c r="G449" s="12">
        <f t="shared" ref="G449" si="174">E449*F449+E449</f>
        <v>0</v>
      </c>
      <c r="H449" s="11">
        <f t="shared" ref="H449" si="175">D449*E449</f>
        <v>0</v>
      </c>
      <c r="I449" s="12">
        <f t="shared" ref="I449" si="176">J449-H449</f>
        <v>0</v>
      </c>
      <c r="J449" s="149">
        <f t="shared" ref="J449" si="177">D449*G449</f>
        <v>0</v>
      </c>
      <c r="K449" s="587" t="s">
        <v>123</v>
      </c>
    </row>
    <row r="450" spans="1:11" x14ac:dyDescent="0.2">
      <c r="A450" s="9"/>
      <c r="B450" s="276"/>
      <c r="C450" s="288"/>
      <c r="D450" s="289"/>
      <c r="E450" s="500" t="s">
        <v>14</v>
      </c>
      <c r="F450" s="168"/>
      <c r="G450" s="290"/>
      <c r="H450" s="392">
        <f>SUM(H449:H449)</f>
        <v>0</v>
      </c>
      <c r="I450" s="393">
        <f>SUM(I449:I449)</f>
        <v>0</v>
      </c>
      <c r="J450" s="393">
        <f>SUM(J449:J449)</f>
        <v>0</v>
      </c>
      <c r="K450" s="252"/>
    </row>
    <row r="451" spans="1:11" x14ac:dyDescent="0.2">
      <c r="A451" s="9"/>
      <c r="B451" s="276"/>
      <c r="C451" s="288"/>
      <c r="D451" s="289"/>
      <c r="E451" s="61"/>
      <c r="F451" s="126"/>
      <c r="G451" s="176"/>
      <c r="H451" s="418"/>
      <c r="I451" s="158"/>
      <c r="J451" s="158"/>
      <c r="K451" s="292"/>
    </row>
    <row r="452" spans="1:11" ht="48" x14ac:dyDescent="0.2">
      <c r="A452" s="24"/>
      <c r="B452" s="146" t="s">
        <v>62</v>
      </c>
      <c r="C452" s="24"/>
      <c r="D452" s="26"/>
      <c r="E452" s="435" t="s">
        <v>61</v>
      </c>
      <c r="F452" s="450"/>
      <c r="G452" s="124"/>
      <c r="H452" s="127">
        <f>H450+H445+H438+H433+H426+H420+H415+H409+H404+H398+H391+H385+H372+H367+H359+H354+H345+H337+H331+H324+H319+H314+H304+H297+H289+H284+H273+H268+H247+H238+H213+H202+H180+H175+H164+H157+H138+H117+H92+H85+H75+H67+H61+H53+H42+H36+H27+H21+H9</f>
        <v>0</v>
      </c>
      <c r="I452" s="128">
        <f>J452-H452</f>
        <v>0</v>
      </c>
      <c r="J452" s="160">
        <f>J450+J445+J438+J433+J426+J420+J415+J409+J404+J398+J391+J385+J372+J367+J359+J354+J345+J337+J331+J324+J319+J314+J304+J297+J289+J284+J273+J268+J247+J238+J213+J202+J180+J175+J164+J157+J138+J117+J92+J85+J75+J67+J61+J53+J42+J36+J27+J21+J9</f>
        <v>0</v>
      </c>
      <c r="K452" s="255"/>
    </row>
    <row r="453" spans="1:11" x14ac:dyDescent="0.2">
      <c r="B453" s="146"/>
      <c r="E453" s="131" t="s">
        <v>63</v>
      </c>
      <c r="F453" s="462"/>
      <c r="G453" s="39"/>
      <c r="H453" s="39">
        <f>H452/4.3117</f>
        <v>0</v>
      </c>
      <c r="I453" s="3"/>
    </row>
    <row r="454" spans="1:11" x14ac:dyDescent="0.2">
      <c r="E454" s="131"/>
      <c r="F454" s="462"/>
      <c r="G454" s="39"/>
      <c r="H454" s="39"/>
      <c r="I454" s="3"/>
    </row>
    <row r="455" spans="1:11" x14ac:dyDescent="0.2">
      <c r="E455" s="131"/>
      <c r="H455" s="3"/>
      <c r="I455" s="3"/>
    </row>
    <row r="456" spans="1:11" x14ac:dyDescent="0.2">
      <c r="E456" s="131"/>
      <c r="H456" s="3"/>
      <c r="I456" s="3"/>
    </row>
    <row r="457" spans="1:11" x14ac:dyDescent="0.2">
      <c r="D457" s="1"/>
      <c r="E457" s="430"/>
      <c r="G457" s="1"/>
      <c r="H457" s="1"/>
      <c r="I457" s="1"/>
      <c r="K457" s="260"/>
    </row>
    <row r="458" spans="1:11" x14ac:dyDescent="0.2">
      <c r="D458" s="1"/>
      <c r="E458" s="430"/>
      <c r="G458" s="1"/>
      <c r="H458" s="1"/>
      <c r="I458" s="1"/>
      <c r="K458" s="260"/>
    </row>
    <row r="459" spans="1:11" x14ac:dyDescent="0.2">
      <c r="D459" s="1"/>
      <c r="E459" s="430"/>
      <c r="G459" s="1"/>
      <c r="H459" s="1"/>
      <c r="I459" s="1"/>
      <c r="K459" s="260"/>
    </row>
    <row r="460" spans="1:11" x14ac:dyDescent="0.2">
      <c r="D460" s="1"/>
      <c r="E460" s="430"/>
      <c r="G460" s="1"/>
      <c r="H460" s="1"/>
      <c r="I460" s="1"/>
      <c r="K460" s="260"/>
    </row>
    <row r="461" spans="1:11" x14ac:dyDescent="0.2">
      <c r="D461" s="1"/>
      <c r="E461" s="430"/>
      <c r="G461" s="1"/>
      <c r="H461" s="1"/>
      <c r="I461" s="1"/>
      <c r="K461" s="260"/>
    </row>
    <row r="462" spans="1:11" x14ac:dyDescent="0.2">
      <c r="D462" s="1"/>
      <c r="E462" s="430"/>
      <c r="G462" s="1"/>
      <c r="H462" s="1"/>
      <c r="I462" s="1"/>
      <c r="K462" s="260"/>
    </row>
    <row r="463" spans="1:11" x14ac:dyDescent="0.2">
      <c r="D463" s="1"/>
      <c r="E463" s="430"/>
      <c r="G463" s="1"/>
      <c r="H463" s="1"/>
      <c r="I463" s="1"/>
      <c r="K463" s="260"/>
    </row>
    <row r="464" spans="1:11" x14ac:dyDescent="0.2">
      <c r="D464" s="1"/>
      <c r="E464" s="430"/>
      <c r="G464" s="1"/>
      <c r="H464" s="1"/>
      <c r="I464" s="1"/>
      <c r="K464" s="260"/>
    </row>
  </sheetData>
  <mergeCells count="8">
    <mergeCell ref="K217:K222"/>
    <mergeCell ref="K389:K390"/>
    <mergeCell ref="K311:K313"/>
    <mergeCell ref="K328:K330"/>
    <mergeCell ref="K349:K353"/>
    <mergeCell ref="K253:K267"/>
    <mergeCell ref="K242:K243"/>
    <mergeCell ref="K223:K229"/>
  </mergeCells>
  <pageMargins left="0.44" right="0.43" top="0.39370078740157483" bottom="0.39370078740157483" header="0" footer="0.51181102362204722"/>
  <pageSetup paperSize="9" scale="65" orientation="landscape" r:id="rId1"/>
  <headerFooter alignWithMargins="0">
    <oddHeader>&amp;C&amp;P</oddHeader>
  </headerFooter>
  <rowBreaks count="22" manualBreakCount="22">
    <brk id="21" max="13" man="1"/>
    <brk id="42" max="13" man="1"/>
    <brk id="61" max="13" man="1"/>
    <brk id="75" max="13" man="1"/>
    <brk id="92" max="13" man="1"/>
    <brk id="117" max="13" man="1"/>
    <brk id="139" max="13" man="1"/>
    <brk id="180" max="13" man="1"/>
    <brk id="202" max="13" man="1"/>
    <brk id="214" max="13" man="1"/>
    <brk id="238" max="13" man="1"/>
    <brk id="268" max="13" man="1"/>
    <brk id="274" max="13" man="1"/>
    <brk id="284" max="13" man="1"/>
    <brk id="304" max="13" man="1"/>
    <brk id="324" max="13" man="1"/>
    <brk id="339" max="13" man="1"/>
    <brk id="354" max="13" man="1"/>
    <brk id="372" max="13" man="1"/>
    <brk id="385" max="13" man="1"/>
    <brk id="398" max="13" man="1"/>
    <brk id="40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2020-03-04T08:51:50Z</cp:lastPrinted>
  <dcterms:created xsi:type="dcterms:W3CDTF">2014-01-27T14:03:12Z</dcterms:created>
  <dcterms:modified xsi:type="dcterms:W3CDTF">2020-03-11T12:23:51Z</dcterms:modified>
</cp:coreProperties>
</file>