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500" windowWidth="20730" windowHeight="10650"/>
  </bookViews>
  <sheets>
    <sheet name="Arkusz1" sheetId="1" r:id="rId1"/>
  </sheets>
  <definedNames>
    <definedName name="_xlnm._FilterDatabase" localSheetId="0" hidden="1">Arkusz1!$H$1:$H$464</definedName>
    <definedName name="_xlnm.Print_Area" localSheetId="0">Arkusz1!$A$1:$N$453</definedName>
  </definedNames>
  <calcPr calcId="145621"/>
</workbook>
</file>

<file path=xl/calcChain.xml><?xml version="1.0" encoding="utf-8"?>
<calcChain xmlns="http://schemas.openxmlformats.org/spreadsheetml/2006/main">
  <c r="K449" i="1" l="1"/>
  <c r="K450" i="1" s="1"/>
  <c r="J449" i="1"/>
  <c r="M449" i="1" s="1"/>
  <c r="K444" i="1"/>
  <c r="J444" i="1"/>
  <c r="M444" i="1" s="1"/>
  <c r="L444" i="1" s="1"/>
  <c r="K443" i="1"/>
  <c r="J443" i="1"/>
  <c r="M443" i="1" s="1"/>
  <c r="L443" i="1" s="1"/>
  <c r="K442" i="1"/>
  <c r="J442" i="1"/>
  <c r="M442" i="1" s="1"/>
  <c r="K445" i="1" l="1"/>
  <c r="M450" i="1"/>
  <c r="L449" i="1"/>
  <c r="L450" i="1" s="1"/>
  <c r="M445" i="1"/>
  <c r="L442" i="1"/>
  <c r="L445" i="1" s="1"/>
  <c r="K437" i="1"/>
  <c r="K438" i="1" s="1"/>
  <c r="J437" i="1"/>
  <c r="M437" i="1" s="1"/>
  <c r="M438" i="1" l="1"/>
  <c r="L437" i="1"/>
  <c r="L438" i="1" s="1"/>
  <c r="K432" i="1"/>
  <c r="J432" i="1"/>
  <c r="M432" i="1" s="1"/>
  <c r="K431" i="1"/>
  <c r="J431" i="1"/>
  <c r="M431" i="1" s="1"/>
  <c r="K430" i="1"/>
  <c r="J430" i="1"/>
  <c r="M430" i="1" s="1"/>
  <c r="L430" i="1" s="1"/>
  <c r="K433" i="1" l="1"/>
  <c r="L432" i="1"/>
  <c r="L431" i="1"/>
  <c r="L433" i="1" s="1"/>
  <c r="M433" i="1"/>
  <c r="K156" i="1"/>
  <c r="J156" i="1"/>
  <c r="M156" i="1" s="1"/>
  <c r="K155" i="1"/>
  <c r="J155" i="1"/>
  <c r="M155" i="1" s="1"/>
  <c r="K154" i="1"/>
  <c r="J154" i="1"/>
  <c r="M154" i="1" s="1"/>
  <c r="K153" i="1"/>
  <c r="J153" i="1"/>
  <c r="M153" i="1" s="1"/>
  <c r="K152" i="1"/>
  <c r="J152" i="1"/>
  <c r="M152" i="1" s="1"/>
  <c r="K151" i="1"/>
  <c r="J151" i="1"/>
  <c r="M151" i="1" s="1"/>
  <c r="K150" i="1"/>
  <c r="J150" i="1"/>
  <c r="M150" i="1" s="1"/>
  <c r="K149" i="1"/>
  <c r="J149" i="1"/>
  <c r="M149" i="1" s="1"/>
  <c r="K148" i="1"/>
  <c r="J148" i="1"/>
  <c r="M148" i="1" s="1"/>
  <c r="K147" i="1"/>
  <c r="J147" i="1"/>
  <c r="M147" i="1" s="1"/>
  <c r="K146" i="1"/>
  <c r="J146" i="1"/>
  <c r="M146" i="1" s="1"/>
  <c r="K145" i="1"/>
  <c r="J145" i="1"/>
  <c r="M145" i="1" s="1"/>
  <c r="K144" i="1"/>
  <c r="J144" i="1"/>
  <c r="M144" i="1" s="1"/>
  <c r="K143" i="1"/>
  <c r="J143" i="1"/>
  <c r="M143" i="1" s="1"/>
  <c r="K142" i="1"/>
  <c r="J142" i="1"/>
  <c r="M142" i="1" s="1"/>
  <c r="K137" i="1"/>
  <c r="J137" i="1"/>
  <c r="M137" i="1" s="1"/>
  <c r="K136" i="1"/>
  <c r="J136" i="1"/>
  <c r="M136" i="1" s="1"/>
  <c r="K135" i="1"/>
  <c r="J135" i="1"/>
  <c r="M135" i="1" s="1"/>
  <c r="K134" i="1"/>
  <c r="J134" i="1"/>
  <c r="M134" i="1" s="1"/>
  <c r="K133" i="1"/>
  <c r="J133" i="1"/>
  <c r="M133" i="1" s="1"/>
  <c r="K132" i="1"/>
  <c r="J132" i="1"/>
  <c r="M132" i="1" s="1"/>
  <c r="K131" i="1"/>
  <c r="J131" i="1"/>
  <c r="M131" i="1" s="1"/>
  <c r="K130" i="1"/>
  <c r="J130" i="1"/>
  <c r="M130" i="1" s="1"/>
  <c r="K129" i="1"/>
  <c r="J129" i="1"/>
  <c r="M129" i="1" s="1"/>
  <c r="K128" i="1"/>
  <c r="J128" i="1"/>
  <c r="M128" i="1" s="1"/>
  <c r="K127" i="1"/>
  <c r="J127" i="1"/>
  <c r="M127" i="1" s="1"/>
  <c r="K126" i="1"/>
  <c r="J126" i="1"/>
  <c r="M126" i="1" s="1"/>
  <c r="K125" i="1"/>
  <c r="J125" i="1"/>
  <c r="M125" i="1" s="1"/>
  <c r="K124" i="1"/>
  <c r="J124" i="1"/>
  <c r="M124" i="1" s="1"/>
  <c r="K123" i="1"/>
  <c r="J123" i="1"/>
  <c r="M123" i="1" s="1"/>
  <c r="K122" i="1"/>
  <c r="J122" i="1"/>
  <c r="M122" i="1" s="1"/>
  <c r="K121" i="1"/>
  <c r="J121" i="1"/>
  <c r="M121" i="1" s="1"/>
  <c r="L150" i="1" l="1"/>
  <c r="L154" i="1"/>
  <c r="L146" i="1"/>
  <c r="L145" i="1"/>
  <c r="L155" i="1"/>
  <c r="L143" i="1"/>
  <c r="L148" i="1"/>
  <c r="L151" i="1"/>
  <c r="L156" i="1"/>
  <c r="K157" i="1"/>
  <c r="L153" i="1"/>
  <c r="L149" i="1"/>
  <c r="L152" i="1"/>
  <c r="L144" i="1"/>
  <c r="L147" i="1"/>
  <c r="L142" i="1"/>
  <c r="M157" i="1"/>
  <c r="L125" i="1"/>
  <c r="L121" i="1"/>
  <c r="L123" i="1"/>
  <c r="L126" i="1"/>
  <c r="L128" i="1"/>
  <c r="L130" i="1"/>
  <c r="L132" i="1"/>
  <c r="L134" i="1"/>
  <c r="L136" i="1"/>
  <c r="L122" i="1"/>
  <c r="L127" i="1"/>
  <c r="L129" i="1"/>
  <c r="L131" i="1"/>
  <c r="L133" i="1"/>
  <c r="L135" i="1"/>
  <c r="L137" i="1"/>
  <c r="L124" i="1"/>
  <c r="L157" i="1" l="1"/>
  <c r="J116" i="1" l="1"/>
  <c r="M116" i="1" s="1"/>
  <c r="K116" i="1"/>
  <c r="K115" i="1"/>
  <c r="J115" i="1"/>
  <c r="M115" i="1" s="1"/>
  <c r="K114" i="1"/>
  <c r="J114" i="1"/>
  <c r="M114" i="1" s="1"/>
  <c r="K113" i="1"/>
  <c r="J113" i="1"/>
  <c r="M113" i="1" s="1"/>
  <c r="K112" i="1"/>
  <c r="J112" i="1"/>
  <c r="M112" i="1" s="1"/>
  <c r="K111" i="1"/>
  <c r="J111" i="1"/>
  <c r="M111" i="1" s="1"/>
  <c r="K110" i="1"/>
  <c r="J110" i="1"/>
  <c r="M110" i="1" s="1"/>
  <c r="K109" i="1"/>
  <c r="J109" i="1"/>
  <c r="M109" i="1" s="1"/>
  <c r="K108" i="1"/>
  <c r="J108" i="1"/>
  <c r="M108" i="1" s="1"/>
  <c r="K107" i="1"/>
  <c r="J107" i="1"/>
  <c r="M107" i="1" s="1"/>
  <c r="L112" i="1" l="1"/>
  <c r="L116" i="1"/>
  <c r="L107" i="1"/>
  <c r="L111" i="1"/>
  <c r="L114" i="1"/>
  <c r="L113" i="1"/>
  <c r="L115" i="1"/>
  <c r="L108" i="1"/>
  <c r="L110" i="1"/>
  <c r="L109" i="1"/>
  <c r="K425" i="1"/>
  <c r="J425" i="1"/>
  <c r="M425" i="1" s="1"/>
  <c r="K424" i="1"/>
  <c r="J424" i="1"/>
  <c r="M424" i="1" s="1"/>
  <c r="K426" i="1" l="1"/>
  <c r="L425" i="1"/>
  <c r="M426" i="1"/>
  <c r="L424" i="1"/>
  <c r="L426" i="1" l="1"/>
  <c r="K419" i="1"/>
  <c r="K420" i="1" s="1"/>
  <c r="J419" i="1"/>
  <c r="M419" i="1" s="1"/>
  <c r="L419" i="1" l="1"/>
  <c r="L420" i="1" s="1"/>
  <c r="M420" i="1"/>
  <c r="K384" i="1" l="1"/>
  <c r="J384" i="1"/>
  <c r="M384" i="1" s="1"/>
  <c r="K383" i="1"/>
  <c r="J383" i="1"/>
  <c r="M383" i="1" s="1"/>
  <c r="K382" i="1"/>
  <c r="J382" i="1"/>
  <c r="M382" i="1" s="1"/>
  <c r="K381" i="1"/>
  <c r="J381" i="1"/>
  <c r="M381" i="1" s="1"/>
  <c r="K380" i="1"/>
  <c r="J380" i="1"/>
  <c r="M380" i="1" s="1"/>
  <c r="K379" i="1"/>
  <c r="J379" i="1"/>
  <c r="M379" i="1" s="1"/>
  <c r="K378" i="1"/>
  <c r="J378" i="1"/>
  <c r="M378" i="1" s="1"/>
  <c r="L378" i="1" l="1"/>
  <c r="L380" i="1"/>
  <c r="L382" i="1"/>
  <c r="L384" i="1"/>
  <c r="L379" i="1"/>
  <c r="L381" i="1"/>
  <c r="L383" i="1"/>
  <c r="K377" i="1"/>
  <c r="J377" i="1"/>
  <c r="M377" i="1" s="1"/>
  <c r="L377" i="1" l="1"/>
  <c r="K59" i="1"/>
  <c r="J59" i="1"/>
  <c r="M59" i="1" s="1"/>
  <c r="L59" i="1" l="1"/>
  <c r="J261" i="1" l="1"/>
  <c r="M261" i="1" s="1"/>
  <c r="K261" i="1"/>
  <c r="L261" i="1" l="1"/>
  <c r="J33" i="1"/>
  <c r="M33" i="1" s="1"/>
  <c r="K33" i="1"/>
  <c r="L33" i="1" l="1"/>
  <c r="K184" i="1"/>
  <c r="J184" i="1"/>
  <c r="M184" i="1" s="1"/>
  <c r="L184" i="1" l="1"/>
  <c r="K201" i="1" l="1"/>
  <c r="J201" i="1"/>
  <c r="M201" i="1" s="1"/>
  <c r="K200" i="1"/>
  <c r="J200" i="1"/>
  <c r="M200" i="1" s="1"/>
  <c r="K199" i="1"/>
  <c r="J199" i="1"/>
  <c r="M199" i="1" s="1"/>
  <c r="K198" i="1"/>
  <c r="J198" i="1"/>
  <c r="M198" i="1" s="1"/>
  <c r="K197" i="1"/>
  <c r="J197" i="1"/>
  <c r="M197" i="1" s="1"/>
  <c r="K196" i="1"/>
  <c r="J196" i="1"/>
  <c r="M196" i="1" s="1"/>
  <c r="K195" i="1"/>
  <c r="J195" i="1"/>
  <c r="M195" i="1" s="1"/>
  <c r="K194" i="1"/>
  <c r="J194" i="1"/>
  <c r="M194" i="1" s="1"/>
  <c r="K193" i="1"/>
  <c r="J193" i="1"/>
  <c r="M193" i="1" s="1"/>
  <c r="K192" i="1"/>
  <c r="J192" i="1"/>
  <c r="M192" i="1" s="1"/>
  <c r="K191" i="1"/>
  <c r="J191" i="1"/>
  <c r="M191" i="1" s="1"/>
  <c r="K190" i="1"/>
  <c r="J190" i="1"/>
  <c r="M190" i="1" s="1"/>
  <c r="K189" i="1"/>
  <c r="J189" i="1"/>
  <c r="M189" i="1" s="1"/>
  <c r="K188" i="1"/>
  <c r="J188" i="1"/>
  <c r="M188" i="1" s="1"/>
  <c r="K187" i="1"/>
  <c r="J187" i="1"/>
  <c r="M187" i="1" s="1"/>
  <c r="K186" i="1"/>
  <c r="J186" i="1"/>
  <c r="M186" i="1" s="1"/>
  <c r="K185" i="1"/>
  <c r="J185" i="1"/>
  <c r="M185" i="1" s="1"/>
  <c r="L185" i="1" l="1"/>
  <c r="L187" i="1"/>
  <c r="L189" i="1"/>
  <c r="L191" i="1"/>
  <c r="L193" i="1"/>
  <c r="L195" i="1"/>
  <c r="L197" i="1"/>
  <c r="L199" i="1"/>
  <c r="L201" i="1"/>
  <c r="L186" i="1"/>
  <c r="L188" i="1"/>
  <c r="L190" i="1"/>
  <c r="L192" i="1"/>
  <c r="L194" i="1"/>
  <c r="L196" i="1"/>
  <c r="L198" i="1"/>
  <c r="L200" i="1"/>
  <c r="K237" i="1" l="1"/>
  <c r="J237" i="1"/>
  <c r="M237" i="1" s="1"/>
  <c r="L237" i="1" l="1"/>
  <c r="K303" i="1"/>
  <c r="J303" i="1"/>
  <c r="M303" i="1" s="1"/>
  <c r="K302" i="1"/>
  <c r="J302" i="1"/>
  <c r="M302" i="1" s="1"/>
  <c r="K301" i="1"/>
  <c r="J301" i="1"/>
  <c r="M301" i="1" s="1"/>
  <c r="K212" i="1"/>
  <c r="J212" i="1"/>
  <c r="M212" i="1" s="1"/>
  <c r="K211" i="1"/>
  <c r="J211" i="1"/>
  <c r="M211" i="1" s="1"/>
  <c r="K210" i="1"/>
  <c r="J210" i="1"/>
  <c r="M210" i="1" s="1"/>
  <c r="K209" i="1"/>
  <c r="J209" i="1"/>
  <c r="M209" i="1" s="1"/>
  <c r="K208" i="1"/>
  <c r="J208" i="1"/>
  <c r="M208" i="1" s="1"/>
  <c r="K207" i="1"/>
  <c r="J207" i="1"/>
  <c r="M207" i="1" s="1"/>
  <c r="K206" i="1"/>
  <c r="J206" i="1"/>
  <c r="M206" i="1" s="1"/>
  <c r="L206" i="1" l="1"/>
  <c r="L208" i="1"/>
  <c r="L210" i="1"/>
  <c r="L207" i="1"/>
  <c r="L209" i="1"/>
  <c r="L212" i="1"/>
  <c r="L302" i="1"/>
  <c r="K304" i="1"/>
  <c r="L303" i="1"/>
  <c r="M304" i="1"/>
  <c r="L301" i="1"/>
  <c r="L211" i="1"/>
  <c r="K213" i="1"/>
  <c r="M213" i="1"/>
  <c r="K414" i="1"/>
  <c r="K415" i="1" s="1"/>
  <c r="J414" i="1"/>
  <c r="M414" i="1" s="1"/>
  <c r="L213" i="1" l="1"/>
  <c r="L304" i="1"/>
  <c r="M415" i="1"/>
  <c r="L414" i="1"/>
  <c r="L415" i="1" s="1"/>
  <c r="K408" i="1" l="1"/>
  <c r="K409" i="1" s="1"/>
  <c r="J408" i="1"/>
  <c r="M408" i="1" s="1"/>
  <c r="M409" i="1" s="1"/>
  <c r="K236" i="1"/>
  <c r="J236" i="1"/>
  <c r="M236" i="1" s="1"/>
  <c r="K235" i="1"/>
  <c r="J235" i="1"/>
  <c r="M235" i="1" s="1"/>
  <c r="K234" i="1"/>
  <c r="J234" i="1"/>
  <c r="M234" i="1" s="1"/>
  <c r="K233" i="1"/>
  <c r="J233" i="1"/>
  <c r="M233" i="1" s="1"/>
  <c r="K232" i="1"/>
  <c r="J232" i="1"/>
  <c r="M232" i="1" s="1"/>
  <c r="K231" i="1"/>
  <c r="J231" i="1"/>
  <c r="M231" i="1" s="1"/>
  <c r="K230" i="1"/>
  <c r="J230" i="1"/>
  <c r="M230" i="1" s="1"/>
  <c r="K229" i="1"/>
  <c r="J229" i="1"/>
  <c r="M229" i="1" s="1"/>
  <c r="K228" i="1"/>
  <c r="J228" i="1"/>
  <c r="M228" i="1" s="1"/>
  <c r="K227" i="1"/>
  <c r="J227" i="1"/>
  <c r="M227" i="1" s="1"/>
  <c r="K226" i="1"/>
  <c r="J226" i="1"/>
  <c r="M226" i="1" s="1"/>
  <c r="K225" i="1"/>
  <c r="J225" i="1"/>
  <c r="M225" i="1" s="1"/>
  <c r="K224" i="1"/>
  <c r="J224" i="1"/>
  <c r="M224" i="1" s="1"/>
  <c r="K223" i="1"/>
  <c r="J223" i="1"/>
  <c r="M223" i="1" s="1"/>
  <c r="K222" i="1"/>
  <c r="J222" i="1"/>
  <c r="M222" i="1" s="1"/>
  <c r="K221" i="1"/>
  <c r="J221" i="1"/>
  <c r="M221" i="1" s="1"/>
  <c r="K220" i="1"/>
  <c r="J220" i="1"/>
  <c r="M220" i="1" s="1"/>
  <c r="K219" i="1"/>
  <c r="J219" i="1"/>
  <c r="M219" i="1" s="1"/>
  <c r="K218" i="1"/>
  <c r="J218" i="1"/>
  <c r="M218" i="1" s="1"/>
  <c r="K217" i="1"/>
  <c r="J217" i="1"/>
  <c r="M217" i="1" s="1"/>
  <c r="K8" i="1"/>
  <c r="J8" i="1"/>
  <c r="M8" i="1" s="1"/>
  <c r="K7" i="1"/>
  <c r="J7" i="1"/>
  <c r="M7" i="1" s="1"/>
  <c r="L8" i="1" l="1"/>
  <c r="L218" i="1"/>
  <c r="L220" i="1"/>
  <c r="L222" i="1"/>
  <c r="L224" i="1"/>
  <c r="L226" i="1"/>
  <c r="L228" i="1"/>
  <c r="L230" i="1"/>
  <c r="L232" i="1"/>
  <c r="L234" i="1"/>
  <c r="L236" i="1"/>
  <c r="L7" i="1"/>
  <c r="L217" i="1"/>
  <c r="L219" i="1"/>
  <c r="L221" i="1"/>
  <c r="L223" i="1"/>
  <c r="L225" i="1"/>
  <c r="L227" i="1"/>
  <c r="L229" i="1"/>
  <c r="L231" i="1"/>
  <c r="L233" i="1"/>
  <c r="L235" i="1"/>
  <c r="L408" i="1"/>
  <c r="L409" i="1" s="1"/>
  <c r="K403" i="1" l="1"/>
  <c r="K404" i="1" s="1"/>
  <c r="J403" i="1"/>
  <c r="M403" i="1" s="1"/>
  <c r="M404" i="1" s="1"/>
  <c r="L403" i="1" l="1"/>
  <c r="L404" i="1" s="1"/>
  <c r="J19" i="1" l="1"/>
  <c r="M19" i="1" s="1"/>
  <c r="K19" i="1"/>
  <c r="J18" i="1"/>
  <c r="M18" i="1" s="1"/>
  <c r="K18" i="1"/>
  <c r="L19" i="1" l="1"/>
  <c r="L18" i="1"/>
  <c r="J352" i="1" l="1"/>
  <c r="M352" i="1" s="1"/>
  <c r="K352" i="1"/>
  <c r="J296" i="1"/>
  <c r="M296" i="1" s="1"/>
  <c r="K296" i="1"/>
  <c r="L352" i="1" l="1"/>
  <c r="L296" i="1"/>
  <c r="K283" i="1" l="1"/>
  <c r="J283" i="1"/>
  <c r="M283" i="1" s="1"/>
  <c r="L283" i="1" l="1"/>
  <c r="K138" i="1" l="1"/>
  <c r="M138" i="1"/>
  <c r="J396" i="1"/>
  <c r="M396" i="1" s="1"/>
  <c r="K396" i="1"/>
  <c r="J397" i="1"/>
  <c r="M397" i="1" s="1"/>
  <c r="K397" i="1"/>
  <c r="L138" i="1" l="1"/>
  <c r="L396" i="1"/>
  <c r="L397" i="1"/>
  <c r="K398" i="1"/>
  <c r="K390" i="1"/>
  <c r="J390" i="1"/>
  <c r="M390" i="1" s="1"/>
  <c r="K389" i="1"/>
  <c r="J389" i="1"/>
  <c r="M389" i="1" s="1"/>
  <c r="K376" i="1"/>
  <c r="K385" i="1" s="1"/>
  <c r="J376" i="1"/>
  <c r="M376" i="1" s="1"/>
  <c r="M385" i="1" s="1"/>
  <c r="K371" i="1"/>
  <c r="J371" i="1"/>
  <c r="M371" i="1" s="1"/>
  <c r="K366" i="1"/>
  <c r="J366" i="1"/>
  <c r="M366" i="1" s="1"/>
  <c r="K365" i="1"/>
  <c r="J365" i="1"/>
  <c r="M365" i="1" s="1"/>
  <c r="K364" i="1"/>
  <c r="J364" i="1"/>
  <c r="M364" i="1" s="1"/>
  <c r="K358" i="1"/>
  <c r="J358" i="1"/>
  <c r="M358" i="1" s="1"/>
  <c r="K353" i="1"/>
  <c r="J353" i="1"/>
  <c r="M353" i="1" s="1"/>
  <c r="K351" i="1"/>
  <c r="J351" i="1"/>
  <c r="M351" i="1" s="1"/>
  <c r="K350" i="1"/>
  <c r="J350" i="1"/>
  <c r="M350" i="1" s="1"/>
  <c r="K349" i="1"/>
  <c r="J349" i="1"/>
  <c r="M349" i="1" s="1"/>
  <c r="K344" i="1"/>
  <c r="J344" i="1"/>
  <c r="M344" i="1" s="1"/>
  <c r="K343" i="1"/>
  <c r="J343" i="1"/>
  <c r="M343" i="1" s="1"/>
  <c r="K342" i="1"/>
  <c r="J342" i="1"/>
  <c r="M342" i="1" s="1"/>
  <c r="K336" i="1"/>
  <c r="J336" i="1"/>
  <c r="M336" i="1" s="1"/>
  <c r="K330" i="1"/>
  <c r="J330" i="1"/>
  <c r="M330" i="1" s="1"/>
  <c r="K329" i="1"/>
  <c r="J329" i="1"/>
  <c r="M329" i="1" s="1"/>
  <c r="K328" i="1"/>
  <c r="J328" i="1"/>
  <c r="M328" i="1" s="1"/>
  <c r="K323" i="1"/>
  <c r="J323" i="1"/>
  <c r="M323" i="1" s="1"/>
  <c r="K318" i="1"/>
  <c r="J318" i="1"/>
  <c r="M318" i="1" s="1"/>
  <c r="K313" i="1"/>
  <c r="J313" i="1"/>
  <c r="M313" i="1" s="1"/>
  <c r="K312" i="1"/>
  <c r="J312" i="1"/>
  <c r="M312" i="1" s="1"/>
  <c r="K311" i="1"/>
  <c r="J311" i="1"/>
  <c r="M311" i="1" s="1"/>
  <c r="K310" i="1"/>
  <c r="J310" i="1"/>
  <c r="M310" i="1" s="1"/>
  <c r="K295" i="1"/>
  <c r="J295" i="1"/>
  <c r="M295" i="1" s="1"/>
  <c r="K294" i="1"/>
  <c r="J294" i="1"/>
  <c r="M294" i="1" s="1"/>
  <c r="K293" i="1"/>
  <c r="J293" i="1"/>
  <c r="M293" i="1" s="1"/>
  <c r="K288" i="1"/>
  <c r="J288" i="1"/>
  <c r="M288" i="1" s="1"/>
  <c r="K282" i="1"/>
  <c r="J282" i="1"/>
  <c r="M282" i="1" s="1"/>
  <c r="K281" i="1"/>
  <c r="J281" i="1"/>
  <c r="M281" i="1" s="1"/>
  <c r="K280" i="1"/>
  <c r="J280" i="1"/>
  <c r="M280" i="1" s="1"/>
  <c r="K279" i="1"/>
  <c r="J279" i="1"/>
  <c r="M279" i="1" s="1"/>
  <c r="K278" i="1"/>
  <c r="J278" i="1"/>
  <c r="M278" i="1" s="1"/>
  <c r="K277" i="1"/>
  <c r="J277" i="1"/>
  <c r="M277" i="1" s="1"/>
  <c r="K272" i="1"/>
  <c r="J272" i="1"/>
  <c r="M272" i="1" s="1"/>
  <c r="K267" i="1"/>
  <c r="J267" i="1"/>
  <c r="M267" i="1" s="1"/>
  <c r="K266" i="1"/>
  <c r="J266" i="1"/>
  <c r="M266" i="1" s="1"/>
  <c r="K265" i="1"/>
  <c r="J265" i="1"/>
  <c r="M265" i="1" s="1"/>
  <c r="K264" i="1"/>
  <c r="J264" i="1"/>
  <c r="M264" i="1" s="1"/>
  <c r="K263" i="1"/>
  <c r="J263" i="1"/>
  <c r="M263" i="1" s="1"/>
  <c r="K262" i="1"/>
  <c r="J262" i="1"/>
  <c r="M262" i="1" s="1"/>
  <c r="K260" i="1"/>
  <c r="J260" i="1"/>
  <c r="M260" i="1" s="1"/>
  <c r="K259" i="1"/>
  <c r="J259" i="1"/>
  <c r="M259" i="1" s="1"/>
  <c r="K258" i="1"/>
  <c r="J258" i="1"/>
  <c r="M258" i="1" s="1"/>
  <c r="K257" i="1"/>
  <c r="J257" i="1"/>
  <c r="M257" i="1" s="1"/>
  <c r="K256" i="1"/>
  <c r="J256" i="1"/>
  <c r="M256" i="1" s="1"/>
  <c r="K255" i="1"/>
  <c r="J255" i="1"/>
  <c r="M255" i="1" s="1"/>
  <c r="K254" i="1"/>
  <c r="J254" i="1"/>
  <c r="M254" i="1" s="1"/>
  <c r="K253" i="1"/>
  <c r="J253" i="1"/>
  <c r="M253" i="1" s="1"/>
  <c r="K246" i="1"/>
  <c r="J246" i="1"/>
  <c r="M246" i="1" s="1"/>
  <c r="K245" i="1"/>
  <c r="J245" i="1"/>
  <c r="M245" i="1" s="1"/>
  <c r="K244" i="1"/>
  <c r="J244" i="1"/>
  <c r="M244" i="1" s="1"/>
  <c r="K243" i="1"/>
  <c r="J243" i="1"/>
  <c r="M243" i="1" s="1"/>
  <c r="K242" i="1"/>
  <c r="J242" i="1"/>
  <c r="M242" i="1" s="1"/>
  <c r="K202" i="1"/>
  <c r="M202" i="1"/>
  <c r="K179" i="1"/>
  <c r="J179" i="1"/>
  <c r="M179" i="1" s="1"/>
  <c r="K174" i="1"/>
  <c r="J174" i="1"/>
  <c r="M174" i="1" s="1"/>
  <c r="K173" i="1"/>
  <c r="J173" i="1"/>
  <c r="M173" i="1" s="1"/>
  <c r="K172" i="1"/>
  <c r="J172" i="1"/>
  <c r="M172" i="1" s="1"/>
  <c r="K171" i="1"/>
  <c r="J171" i="1"/>
  <c r="M171" i="1" s="1"/>
  <c r="K170" i="1"/>
  <c r="J170" i="1"/>
  <c r="M170" i="1" s="1"/>
  <c r="K169" i="1"/>
  <c r="J169" i="1"/>
  <c r="M169" i="1" s="1"/>
  <c r="K163" i="1"/>
  <c r="J163" i="1"/>
  <c r="M163" i="1" s="1"/>
  <c r="K162" i="1"/>
  <c r="J162" i="1"/>
  <c r="M162" i="1" s="1"/>
  <c r="K106" i="1"/>
  <c r="J106" i="1"/>
  <c r="M106" i="1" s="1"/>
  <c r="K105" i="1"/>
  <c r="J105" i="1"/>
  <c r="M105" i="1" s="1"/>
  <c r="K104" i="1"/>
  <c r="J104" i="1"/>
  <c r="M104" i="1" s="1"/>
  <c r="K103" i="1"/>
  <c r="J103" i="1"/>
  <c r="M103" i="1" s="1"/>
  <c r="K102" i="1"/>
  <c r="J102" i="1"/>
  <c r="M102" i="1" s="1"/>
  <c r="K101" i="1"/>
  <c r="J101" i="1"/>
  <c r="M101" i="1" s="1"/>
  <c r="K100" i="1"/>
  <c r="J100" i="1"/>
  <c r="M100" i="1" s="1"/>
  <c r="K99" i="1"/>
  <c r="J99" i="1"/>
  <c r="M99" i="1" s="1"/>
  <c r="K98" i="1"/>
  <c r="J98" i="1"/>
  <c r="M98" i="1" s="1"/>
  <c r="K97" i="1"/>
  <c r="J97" i="1"/>
  <c r="M97" i="1" s="1"/>
  <c r="K91" i="1"/>
  <c r="J91" i="1"/>
  <c r="M91" i="1" s="1"/>
  <c r="K90" i="1"/>
  <c r="J90" i="1"/>
  <c r="M90" i="1" s="1"/>
  <c r="K84" i="1"/>
  <c r="J84" i="1"/>
  <c r="M84" i="1" s="1"/>
  <c r="K83" i="1"/>
  <c r="J83" i="1"/>
  <c r="M83" i="1" s="1"/>
  <c r="K82" i="1"/>
  <c r="J82" i="1"/>
  <c r="M82" i="1" s="1"/>
  <c r="K81" i="1"/>
  <c r="J81" i="1"/>
  <c r="M81" i="1" s="1"/>
  <c r="K80" i="1"/>
  <c r="J80" i="1"/>
  <c r="M80" i="1" s="1"/>
  <c r="K74" i="1"/>
  <c r="J74" i="1"/>
  <c r="M74" i="1" s="1"/>
  <c r="K73" i="1"/>
  <c r="J73" i="1"/>
  <c r="M73" i="1" s="1"/>
  <c r="K72" i="1"/>
  <c r="J72" i="1"/>
  <c r="M72" i="1" s="1"/>
  <c r="K66" i="1"/>
  <c r="J66" i="1"/>
  <c r="M66" i="1" s="1"/>
  <c r="K60" i="1"/>
  <c r="J60" i="1"/>
  <c r="M60" i="1" s="1"/>
  <c r="K58" i="1"/>
  <c r="J58" i="1"/>
  <c r="M58" i="1" s="1"/>
  <c r="K57" i="1"/>
  <c r="J57" i="1"/>
  <c r="M57" i="1" s="1"/>
  <c r="K52" i="1"/>
  <c r="J52" i="1"/>
  <c r="M52" i="1" s="1"/>
  <c r="K51" i="1"/>
  <c r="J51" i="1"/>
  <c r="M51" i="1" s="1"/>
  <c r="K50" i="1"/>
  <c r="J50" i="1"/>
  <c r="M50" i="1" s="1"/>
  <c r="K49" i="1"/>
  <c r="J49" i="1"/>
  <c r="M49" i="1" s="1"/>
  <c r="K48" i="1"/>
  <c r="J48" i="1"/>
  <c r="M48" i="1" s="1"/>
  <c r="K47" i="1"/>
  <c r="J47" i="1"/>
  <c r="M47" i="1" s="1"/>
  <c r="K46" i="1"/>
  <c r="J46" i="1"/>
  <c r="M46" i="1" s="1"/>
  <c r="K41" i="1"/>
  <c r="J41" i="1"/>
  <c r="M41" i="1" s="1"/>
  <c r="K35" i="1"/>
  <c r="J35" i="1"/>
  <c r="M35" i="1" s="1"/>
  <c r="K34" i="1"/>
  <c r="J34" i="1"/>
  <c r="M34" i="1" s="1"/>
  <c r="K26" i="1"/>
  <c r="J26" i="1"/>
  <c r="M26" i="1" s="1"/>
  <c r="K25" i="1"/>
  <c r="J25" i="1"/>
  <c r="M25" i="1" s="1"/>
  <c r="K20" i="1"/>
  <c r="J20" i="1"/>
  <c r="M20" i="1" s="1"/>
  <c r="K17" i="1"/>
  <c r="J17" i="1"/>
  <c r="M17" i="1" s="1"/>
  <c r="K16" i="1"/>
  <c r="J16" i="1"/>
  <c r="M16" i="1" s="1"/>
  <c r="K15" i="1"/>
  <c r="J15" i="1"/>
  <c r="M15" i="1" s="1"/>
  <c r="K14" i="1"/>
  <c r="J14" i="1"/>
  <c r="M14" i="1" s="1"/>
  <c r="K354" i="1" l="1"/>
  <c r="M354" i="1"/>
  <c r="K297" i="1"/>
  <c r="M297" i="1"/>
  <c r="L74" i="1"/>
  <c r="L103" i="1"/>
  <c r="L15" i="1"/>
  <c r="L17" i="1"/>
  <c r="L26" i="1"/>
  <c r="L34" i="1"/>
  <c r="L41" i="1"/>
  <c r="L47" i="1"/>
  <c r="L49" i="1"/>
  <c r="L51" i="1"/>
  <c r="L60" i="1"/>
  <c r="L105" i="1"/>
  <c r="L81" i="1"/>
  <c r="L100" i="1"/>
  <c r="L244" i="1"/>
  <c r="L245" i="1"/>
  <c r="L246" i="1"/>
  <c r="L254" i="1"/>
  <c r="L256" i="1"/>
  <c r="L258" i="1"/>
  <c r="L260" i="1"/>
  <c r="L263" i="1"/>
  <c r="L265" i="1"/>
  <c r="L267" i="1"/>
  <c r="L272" i="1"/>
  <c r="L280" i="1"/>
  <c r="K331" i="1"/>
  <c r="K367" i="1"/>
  <c r="L84" i="1"/>
  <c r="L97" i="1"/>
  <c r="L99" i="1"/>
  <c r="K27" i="1"/>
  <c r="K61" i="1"/>
  <c r="L171" i="1"/>
  <c r="L173" i="1"/>
  <c r="L179" i="1"/>
  <c r="L243" i="1"/>
  <c r="L288" i="1"/>
  <c r="L311" i="1"/>
  <c r="L66" i="1"/>
  <c r="K238" i="1"/>
  <c r="K268" i="1"/>
  <c r="M238" i="1"/>
  <c r="L318" i="1"/>
  <c r="K247" i="1"/>
  <c r="L282" i="1"/>
  <c r="L343" i="1"/>
  <c r="L350" i="1"/>
  <c r="L351" i="1"/>
  <c r="L366" i="1"/>
  <c r="L376" i="1"/>
  <c r="L385" i="1" s="1"/>
  <c r="L390" i="1"/>
  <c r="M247" i="1"/>
  <c r="L242" i="1"/>
  <c r="L16" i="1"/>
  <c r="L20" i="1"/>
  <c r="L35" i="1"/>
  <c r="L58" i="1"/>
  <c r="L163" i="1"/>
  <c r="L170" i="1"/>
  <c r="L172" i="1"/>
  <c r="L174" i="1"/>
  <c r="L278" i="1"/>
  <c r="L281" i="1"/>
  <c r="L312" i="1"/>
  <c r="L323" i="1"/>
  <c r="L82" i="1"/>
  <c r="L90" i="1"/>
  <c r="L98" i="1"/>
  <c r="L101" i="1"/>
  <c r="L104" i="1"/>
  <c r="L294" i="1"/>
  <c r="L48" i="1"/>
  <c r="L50" i="1"/>
  <c r="L52" i="1"/>
  <c r="M117" i="1"/>
  <c r="L277" i="1"/>
  <c r="M284" i="1"/>
  <c r="L398" i="1"/>
  <c r="M398" i="1"/>
  <c r="L80" i="1"/>
  <c r="M85" i="1"/>
  <c r="L202" i="1"/>
  <c r="L328" i="1"/>
  <c r="M331" i="1"/>
  <c r="L364" i="1"/>
  <c r="M367" i="1"/>
  <c r="L279" i="1"/>
  <c r="M36" i="1"/>
  <c r="K75" i="1"/>
  <c r="K117" i="1"/>
  <c r="L162" i="1"/>
  <c r="M164" i="1"/>
  <c r="L169" i="1"/>
  <c r="M175" i="1"/>
  <c r="K284" i="1"/>
  <c r="L293" i="1"/>
  <c r="L295" i="1"/>
  <c r="L329" i="1"/>
  <c r="L330" i="1"/>
  <c r="L336" i="1"/>
  <c r="L342" i="1"/>
  <c r="M345" i="1"/>
  <c r="L344" i="1"/>
  <c r="L349" i="1"/>
  <c r="L353" i="1"/>
  <c r="L358" i="1"/>
  <c r="L365" i="1"/>
  <c r="L371" i="1"/>
  <c r="L389" i="1"/>
  <c r="L25" i="1"/>
  <c r="M27" i="1"/>
  <c r="L57" i="1"/>
  <c r="M61" i="1"/>
  <c r="L310" i="1"/>
  <c r="M314" i="1"/>
  <c r="L72" i="1"/>
  <c r="M75" i="1"/>
  <c r="L83" i="1"/>
  <c r="L102" i="1"/>
  <c r="L106" i="1"/>
  <c r="L313" i="1"/>
  <c r="L14" i="1"/>
  <c r="M21" i="1"/>
  <c r="L46" i="1"/>
  <c r="M53" i="1"/>
  <c r="K21" i="1"/>
  <c r="K36" i="1"/>
  <c r="K53" i="1"/>
  <c r="L73" i="1"/>
  <c r="K85" i="1"/>
  <c r="L91" i="1"/>
  <c r="K164" i="1"/>
  <c r="K175" i="1"/>
  <c r="L253" i="1"/>
  <c r="M268" i="1"/>
  <c r="L255" i="1"/>
  <c r="L257" i="1"/>
  <c r="L259" i="1"/>
  <c r="L262" i="1"/>
  <c r="L264" i="1"/>
  <c r="L266" i="1"/>
  <c r="K314" i="1"/>
  <c r="K345" i="1"/>
  <c r="L354" i="1" l="1"/>
  <c r="L297" i="1"/>
  <c r="L247" i="1"/>
  <c r="L238" i="1"/>
  <c r="L36" i="1"/>
  <c r="L61" i="1"/>
  <c r="L175" i="1"/>
  <c r="L27" i="1"/>
  <c r="L21" i="1"/>
  <c r="L164" i="1"/>
  <c r="L53" i="1"/>
  <c r="L85" i="1"/>
  <c r="L314" i="1"/>
  <c r="L284" i="1"/>
  <c r="L268" i="1"/>
  <c r="L345" i="1"/>
  <c r="L367" i="1"/>
  <c r="L331" i="1"/>
  <c r="L75" i="1"/>
  <c r="L117" i="1"/>
  <c r="K391" i="1" l="1"/>
  <c r="M391" i="1"/>
  <c r="L391" i="1" l="1"/>
  <c r="K92" i="1" l="1"/>
  <c r="M92" i="1"/>
  <c r="K67" i="1"/>
  <c r="L92" i="1" l="1"/>
  <c r="M67" i="1"/>
  <c r="L67" i="1"/>
  <c r="K372" i="1" l="1"/>
  <c r="L372" i="1" l="1"/>
  <c r="M372" i="1"/>
  <c r="K180" i="1"/>
  <c r="M180" i="1"/>
  <c r="K359" i="1"/>
  <c r="L180" i="1" l="1"/>
  <c r="L359" i="1"/>
  <c r="M359" i="1"/>
  <c r="M42" i="1" l="1"/>
  <c r="K42" i="1"/>
  <c r="L42" i="1" l="1"/>
  <c r="K337" i="1" l="1"/>
  <c r="M337" i="1"/>
  <c r="L337" i="1" l="1"/>
  <c r="L324" i="1" l="1"/>
  <c r="L273" i="1"/>
  <c r="K9" i="1" l="1"/>
  <c r="K273" i="1"/>
  <c r="K324" i="1"/>
  <c r="K452" i="1" s="1"/>
  <c r="L9" i="1"/>
  <c r="M273" i="1"/>
  <c r="L319" i="1"/>
  <c r="K319" i="1"/>
  <c r="L289" i="1"/>
  <c r="K289" i="1"/>
  <c r="M324" i="1"/>
  <c r="K453" i="1" l="1"/>
  <c r="M289" i="1"/>
  <c r="M9" i="1"/>
  <c r="M319" i="1"/>
  <c r="M452" i="1" s="1"/>
  <c r="L452" i="1" l="1"/>
</calcChain>
</file>

<file path=xl/sharedStrings.xml><?xml version="1.0" encoding="utf-8"?>
<sst xmlns="http://schemas.openxmlformats.org/spreadsheetml/2006/main" count="1539" uniqueCount="414">
  <si>
    <t>Lp.</t>
  </si>
  <si>
    <t>opis towaru</t>
  </si>
  <si>
    <t>jm</t>
  </si>
  <si>
    <t>Ilość</t>
  </si>
  <si>
    <t>cena jednostkowa netto</t>
  </si>
  <si>
    <t>VAT %</t>
  </si>
  <si>
    <t>Wartość netto</t>
  </si>
  <si>
    <t>Wartość VAT</t>
  </si>
  <si>
    <t>Wartość brutto</t>
  </si>
  <si>
    <t>Próbki</t>
  </si>
  <si>
    <t>1.</t>
  </si>
  <si>
    <t>szt</t>
  </si>
  <si>
    <t>2.</t>
  </si>
  <si>
    <t>3.</t>
  </si>
  <si>
    <t>RAZEM</t>
  </si>
  <si>
    <t>szt.</t>
  </si>
  <si>
    <t>4.</t>
  </si>
  <si>
    <t>op</t>
  </si>
  <si>
    <t>5.</t>
  </si>
  <si>
    <t>Igła 19G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</si>
  <si>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20G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</si>
  <si>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22G dł.88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</si>
  <si>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 xml:space="preserve">Igła 25G  dł. 120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</si>
  <si>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 xml:space="preserve">Igła 27G dł. 88 mm   do znieczulenia podpajęczynókowego typu Pencil Point  z igłą prowadzącą 22G/35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</si>
  <si>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Zestaw do żywienia dojelitowego Flocare PEG CH 10</t>
  </si>
  <si>
    <t>Zestaw do żywienia dojelitowego Flocare Peg CH 14</t>
  </si>
  <si>
    <t>Zestaw do żywienia dojelitowego Flocare Peg CH 18</t>
  </si>
  <si>
    <t>Strzykawka j.u. 1ml z igłą 0,45x12mm do tuberkuliny, a'100szt</t>
  </si>
  <si>
    <t>op.</t>
  </si>
  <si>
    <t>Strzykawka j.u do insuliny z igłą G29 (0,33x12) a'100</t>
  </si>
  <si>
    <t xml:space="preserve">Strzykawka j.u. trzyczęściowa 50-60ml cewnikowa typu Janet </t>
  </si>
  <si>
    <t>Aparat do szybkiego przetaczania płynów</t>
  </si>
  <si>
    <t>Igła iniekcyjna j.u.  0,8x22 a 100szt opis j.w</t>
  </si>
  <si>
    <t>Igła iniekcyjna j.u.  0,8x40 a 100szt opis j.w</t>
  </si>
  <si>
    <t>Igła iniekcyjna j.u.  0,9x40 a 100szt opis j.w</t>
  </si>
  <si>
    <t>Worki do dobowej zbiórki moczu 2 litry jałowe z zaworem spustowym typ T</t>
  </si>
  <si>
    <t>Woreczki do pobierania próbek moczu dla chłopców</t>
  </si>
  <si>
    <t>Woreczki do pobierania próbek moczu dla dziewczynek</t>
  </si>
  <si>
    <t>Sonda z zatyczką do karmienia noworodków i wcześniaków 6CH</t>
  </si>
  <si>
    <t>Sonda z zatyczką do karmienia noworodków i wcześniaków 8CH</t>
  </si>
  <si>
    <t>Pojemnik bakteriologiczny poj. do 30ml, niesterylny</t>
  </si>
  <si>
    <t xml:space="preserve">Pojemnik bakteriologiczny z łopatką z PP, niesterylny </t>
  </si>
  <si>
    <t>Pojemnik na mocz 100ml</t>
  </si>
  <si>
    <t>Zacisk do pępowiny mikrobiologicznie czysty</t>
  </si>
  <si>
    <t>Szpatułka laryngologiczna jednorazowa  a'100szt.</t>
  </si>
  <si>
    <t>Opaski identyfikacyjne dla noworodków</t>
  </si>
  <si>
    <t>Obuwie ochronne foliowe</t>
  </si>
  <si>
    <t>Elektrody do EKG samoprzylepne ø 50 mm, op=50 szt</t>
  </si>
  <si>
    <t>Elektrody do EKG samoprzylepne ø 25mm pediatryczne; baza-gąbka; żel-stały</t>
  </si>
  <si>
    <t>Elektrody EKG dla wcześniaków, jednorazowe, samoprzylepne, z przewodami dł. 50 cm, kompatybilne z monitorem MP-30/X2 typ M8002A marki Philips (zestaw zawiera 3 szt)</t>
  </si>
  <si>
    <t>zestaw</t>
  </si>
  <si>
    <t>Żel do USG - wodny, hypoalergiczny, opakowanie = 5 litrów</t>
  </si>
  <si>
    <t>Żel do USG, szt=0,5 litr</t>
  </si>
  <si>
    <t>Żel do EKG, o pojemności 0,5 litra</t>
  </si>
  <si>
    <t xml:space="preserve">Papier EKG do Page Writer 200/300pi M1771A/1770A do HP M1709A </t>
  </si>
  <si>
    <t>Papier EKG do defibrylatora ZOLL M</t>
  </si>
  <si>
    <t>Papier do Printera K65HM USG -High Denistite type</t>
  </si>
  <si>
    <t>Papier do programatora Biotronik EPR 1000, rozm. 125mm x 111mm</t>
  </si>
  <si>
    <t>Jałowy zestaw opatrunkowy do terapi podciśnieniowej duży o składzie : opatrunek piankowy z siatkowego poliuretanu o otwartych porach, w kolorze czarnym, w rozmiarze 25x15x3 cm - 1 szt, z drenem w postaci miekkiego elestycznego kanału, zapobiegającego uszkodzeniom tkanek w trakcie terapii, zakończonym z jednej strony szybko-złączką, a z drugiej kątownikiem z prostokątną folią samoprzylepną z zaokrąglonymi brzegami - 1 szt, folia samoprzylepna, okluzyjna 20x30cm - 3 szt, Kompatybilny z urządzeniem Renasys EZ Plus posiadanym przez Zamawiającego</t>
  </si>
  <si>
    <t>Jałowy jednorazowy zbiornik z żelem bakteriobójczym o pojemności 250 ml, z drenem, filtrem przepływowym do podłączenia z aparatem do podciśnieniowego leczenia ran, oraz dodatkowym drenem zakończonym z jednej strony szybko-złączką, a z drugiej  końcówką do podłączenia ze zbiornikiem. Zbiornik bez otworów umożliwiających przypadkową kontaminację i wydostanie się skażonego materiału. Kompatybilny z urządzeniem Renasys EZ Plus posiadanym przez Zamawiającego</t>
  </si>
  <si>
    <t>Paroprzepuszczalny, transparentny opatrunek z folii poliuretanowej z systemem aplikacji, sterylny, w rozmiarze 15 cm x 20 cm</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</si>
  <si>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</si>
  <si>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</si>
  <si>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</si>
  <si>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Strzykawka j.u. 5ml dwuczęściowa, skala co 0,2ml rozszerzana do 6ml, przezroczysty cylinder, tłok mleczny,  nazwa producenta na pojedynczej strzykawce, a'100szt</t>
  </si>
  <si>
    <t>Igła iniekcyjna j.u. 1,1x40 a 100szt krótko i długościęta opis j.w</t>
  </si>
  <si>
    <t>Igła iniekcyjna j.u. 1,2x40 a 100szt krótko i długościęta opis j.w</t>
  </si>
  <si>
    <t>Igła iniekcyjna bezpieczna j.u. 0,8x40 a 100 szt opis j.w.</t>
  </si>
  <si>
    <t>Igła iniekcyjna  bezpieczna j.u. 0,9 x40 a 100 szt opis j.w.</t>
  </si>
  <si>
    <t>1 szt</t>
  </si>
  <si>
    <t>Strzykawka j.u. 2ml dwuczęściowa, skala co 0,1ml rozszerzana do 2,5 ml, przezroczysty cylinder, tłok mleczny,  nazwa producenta na pojedynczej strzykawce, a'100szt</t>
  </si>
  <si>
    <t>Strzykawka j.u. 20ml dwuczęściowa, skala co 1 ml rozszerzana do 24ml, przezroczysty cylinder, tłok mleczny,  nazwa producenta na pojedynczej strzykawce, a'100szt</t>
  </si>
  <si>
    <t xml:space="preserve">Igła 25G  dł. 88-90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</si>
  <si>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Uwaga do pakietu: Zestaw - końcówka z regulacją siły ssania i bez regulacji. Ilości w poszczególnych rodzajach w zależności od zapotrzebowań Zamawiającego</t>
  </si>
  <si>
    <t>cena jednostkowa brutto</t>
  </si>
  <si>
    <t>Obuwie ochronne wzmocnione</t>
  </si>
  <si>
    <t>Pojemnik histopatologiczny z PS ze szczelnym zamknięciem, odporny na formalinę opojemności 500 ml</t>
  </si>
  <si>
    <t>Pojemnik histopatologiczny z PS ze szczelnym zamknięciem, odporny na formalinę opojemności 1000 ml</t>
  </si>
  <si>
    <t>Pojemnik histopatologiczny z PS ze szczelnym zamknięciem, odporny na formalinę opojemności 2000 ml</t>
  </si>
  <si>
    <t>Pojemnik histopatologiczny z PS ze szczelnym zamknięciem, odporny na formalinę opojemności 5000 ml</t>
  </si>
  <si>
    <t>Pojemnik histopatologiczny z PS ze szczelnym zamknięciem, odporny na formalinę opojemności 10000 ml</t>
  </si>
  <si>
    <t xml:space="preserve">Maska z osłoną na oczy </t>
  </si>
  <si>
    <t>Żanety do płukania przewodu słuchowego. Sterylne, niepirogenne, poj. 100 ml, z ostrą końcówką typ stożek</t>
  </si>
  <si>
    <t>Zestawy do nakłucia jamy opłucnowej (paracentezy/teracentezy), jałowy, jednorazowy, zawiera: trójdrożny kranik odcinający, 3 igły typ Lancet(14G,18G,16G), worek 2 litrowy z zaworem spustowym</t>
  </si>
  <si>
    <t>Papier do drukarki SONY do aparatu RTG z ramieniem /C/, SONY UPP-210HD, 210mm x 25m</t>
  </si>
  <si>
    <t>Sterylny zestaw osłona na głowicę USG wraz z żelem. Skład: osłona na głowicę USG w rozmiarze 13 x 61 cm, żel sterylny do USG, dwa rodzaje dwupunktowych mocowań osłony do głowicy, sterylna serweta 40 x 40 cm</t>
  </si>
  <si>
    <t>Zestaw do paracentezy i teracentezy z igłą Veresa, z zaworemjednokierunkowym lun kranikiem trójdrożnym</t>
  </si>
  <si>
    <t>Szyna aluminiowa Zimmera 420x20mm</t>
  </si>
  <si>
    <t>Ostrza wymienne chirurgiczne 22 ze stali węglowej opak 100 szt z napisem prdoucenta na każdym ostrzu</t>
  </si>
  <si>
    <t>Ostrza wymienne chirurgiczne 20 ze stali węglowej
opak 100 szt  z napisem prdoucenta na każdym ostrzu</t>
  </si>
  <si>
    <t>Ostrza wymienne chirurgiczne 18 ze stali węglowej
opak 100 szt z napisem prodoucenta na każdym ostrzu</t>
  </si>
  <si>
    <t>Ostrza wymienne chirurgiczne 15 ze stali węglowej
opak 100 szt z napisem producenta na każdym ostrzu</t>
  </si>
  <si>
    <t>Ostrza wymienne chirurgiczne 12 ze stali węglowej
opak 100 szt z napisem prodoucenta na każdym ostrzu</t>
  </si>
  <si>
    <t>Ostrza wymienne chirurgiczne 11 ze stali węglowej
opak 100 szt z napisem prodoucenta na każdym ostrzu</t>
  </si>
  <si>
    <t>Ostrza wymienne chirurgiczne 10 ze stali węglowej
opak 100 szt z napisem prodoucenta na każdym ostrzu</t>
  </si>
  <si>
    <t>Słoje do dobowej zbiórki moczu tzw. Tulipan, plastikowe 2-2,5l z podziałką, z zakrywką</t>
  </si>
  <si>
    <t>Kranik trójdrożny a 50 szt</t>
  </si>
  <si>
    <t>Zatyczka do cewników schodkowa a 100 szt</t>
  </si>
  <si>
    <t>Jednorazowe spódniczki ginekologiczne, z gumką, nieprześwitujące</t>
  </si>
  <si>
    <t>Jednorazowe klapki włókninowe, antypoślizgowe, z gumką</t>
  </si>
  <si>
    <t>Strzykawka j.u. 50/60 ml trzyczęściowa do leków światłoczułych (bursztynowa) luer-lock do pomp infuzyjnych. Opis paramatrów j.w.</t>
  </si>
  <si>
    <t>Cewnik Pezzer, sterylny. W zakresie rozmiarów: CH 22, CH 28, CH 30, CH 32, CH 34. Ilości w poszczególnych rozmiarach w zależności od zapotrzebowania Zamawiającego.</t>
  </si>
  <si>
    <t>Cewnik Tiemanna. W zakresie rozmiarów: CH 10, CH 12, CH 14, CH 16, CH 18. Ilości w poszczególnych rozmiarach w zależności od zapotrzebowania Zamawiającego.</t>
  </si>
  <si>
    <t>Maska nosowa w rozmiarze XS,S,M,L,XL. Rozmiar w zależności od zapotrzebowań Zamawiającego</t>
  </si>
  <si>
    <t>Układ oddechowy jednorazowego użytku do respiratora FABIAN</t>
  </si>
  <si>
    <t>kpl</t>
  </si>
  <si>
    <t>Igła motylek z drenem 30cm, 22G</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</si>
  <si>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</si>
  <si>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Worki urostomijne, system jednoczęściowy z możliwością odpuszczania treści kranikiem, przeźroczyste, pojemność do 350 ml, wypukłość ok. 3mm, Rozmiar 250 x 150 mm, średnica otworu w zakresie 12-46 mm</t>
  </si>
  <si>
    <t>Worki stomijne jednorazowe, jednoczęściowe z otworem do dopasowania, poprzez docięcie średnicy i możliwością odpuszczania treści. Przeźroczyste lub półprzeźroczyste, zamknięcie na rzepy lub zapinkę, możliwość dopasowania otworu, średnica do przycięcia w zakresie 15-60 mm, rozmiar około 265 x 149 mm, pojemność 650 ml</t>
  </si>
  <si>
    <t>Półmaska ochronna FS-17 VFFP1 nr D klasy FFP2 z zaworem filtrującym, do ochrony dróg oddechowych przed pyłami, aerozolami cząsteczek stałych i aerozolami ciekłymi</t>
  </si>
  <si>
    <t xml:space="preserve">Igła do znieczuleń splotów nerwów obwodowych z krotkim szlifem 30 stopni o rozmiarze 22G x 50 mm. Wpełni izolowana aż do szlifu, połączona na stałe z kablem elektrycznym i drenem do infuzjii. Skalibrowana z Neurostymulatorem Stimuplex HNS 12, który zamawiajacy posiada.  </t>
  </si>
  <si>
    <t xml:space="preserve">Pieluszki  junior dla dzieci o wadze 12-25kg.Posiadają elastyczne ściągacze taliowe, szerokie elastyczne rzepy zapewniają prawidłowe zapięcie,  superchłonny wkład wewnątrz pieluszki wiąże wilgoć w żel i sprawia, że nie ma ona kontaktu ze skórą dziecka, wysokie elastyczne falbanki znajdujące się po obu stronach pieluszki, utrzymują jej zawartość wewnątrz zapobiegając bocznemu przeciekaniu. Pieluszki posiadają atest jakości PZH oraz pozytywną opinię Instytutu Matki i Dziecka.
op.21szt
</t>
  </si>
  <si>
    <t xml:space="preserve">Pieluszki dla niemowląt Mini o wadze od 3 do 6 kilogramów. Mocne rzepy - zapięcia wielokrotnego użytku zapewniające właściwe mocowanie pieluszki. Wysoka chłonność - superchłonny wkład wewnątrz pieluszki wiąże wilgoć w żel i sprawia, że nie ma ona kontaktu ze skórą dziecka. Miękka włóknina o strukturze mikrooczek umożliwia szybkie wchłanianie moczu i wolnych stolców do wnętrza pieluszki, dzięki czemu nie podrażniają one wrażliwej skóry dziecka. Wysokie, elastyczne falbanki znajdujące się po obu stronach pieluszki, utrzymują jej zawartość wewnątrz zapobiegając bocznemu przeciekaniu. Nie zawiera elementów lateksowych i chlorowanych. .Pieluszki posiadają atest jakości PZH oraz pozytywną opinię Instytutu Matki i Dziecka.
 Opakowanie 38szt
</t>
  </si>
  <si>
    <t>Pieluszki Midi  dla niemowląt o wadze od 5 do 9 kg. Szerokie, elastyczne rzepy - zapewniają prawidłowe zapięcie i komfort dziecka podczas poruszania. Szeroki, elastyczny pas taliowy - zapewnia idealne dopasowanie pieluszki i komfort dziecka podczas poruszania.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Dziecka.Op.32szt</t>
  </si>
  <si>
    <t xml:space="preserve">Pieluszki Maxi  dla niemowląt o wadze od 8 do 18 kg. Szerokie, elastyczne rzepy - zapewniają prawidłowe zapięcie i komfort dziecka podczas poruszania. Szeroki, elastyczny pas taliowy - zapewnia idealne dopasowanie pieluszki i komfort dziecka podczas poruszania. Elastyczne gumki - zapobiegają bocznym przeciekom.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 Op,27szt
</t>
  </si>
  <si>
    <t>Generator + końcówki donosowe</t>
  </si>
  <si>
    <t>3 szt.</t>
  </si>
  <si>
    <t>Nakładka na palec z haczykiem do amniotomii. Op/100 szt</t>
  </si>
  <si>
    <t>par</t>
  </si>
  <si>
    <t>Ochraniacze na obuwie włókninowe z wkładką antypoślizgową</t>
  </si>
  <si>
    <t>Wzierniki ginekologiczne jednorazowe XS i S CUSCO. Mocno trzymający zamek, niwelujący ryzyko zamknięcia się wziernika podczas badania.</t>
  </si>
  <si>
    <t>Wzierniki ginekologiczne jednorazowe M CUSCO. Mocno trzymający zamek, niwelujący ryzyko zamknięcia się wziernika podczas badania.</t>
  </si>
  <si>
    <t>1 szt.</t>
  </si>
  <si>
    <t>Cewnik do podawania tlenu przez nos dł. 420 - 500 cm. Miękkie końcówki o gładkich zakończeniach, uniwersalny łącznik, pakowane pojedyńczo</t>
  </si>
  <si>
    <t>Zgłębnik żołądkowy rozm. 30 oraz rozm. 32,  ilości w poszczególnych rozmiarach wg zapotrzebowania Zamawiającego. Długość w zakresie 800-1000 mm</t>
  </si>
  <si>
    <t>Cewnik do żyły pępowinowej, rozm.  4CH oraz 5CH, długość w zakresie 30-40 cm, pakowane w sztywnym opakowaniu, sterylne</t>
  </si>
  <si>
    <t>Kranik trójdroźny z drenem o długości w zakresie 5 - 10 cm</t>
  </si>
  <si>
    <t>Zgłębnik żołądkowy rozm. w zakresie 12-24, wykonany PCV, sterylny, pakowany pojedyńczo, bez lini RTG, kolor konektora jest oznaczeniem średnicy cewnika, 2 boczne otwory naprzemienne, 2 lub 4 znaczniki głębokości, otwór na końcu cewnika zamknięty, ilości w poszczególnych rozmiarach wg zapotrzebowania Zamawiającego. Długość w zakresie 800-1000 mm</t>
  </si>
  <si>
    <t>składek</t>
  </si>
  <si>
    <t>Cewnik do podawania tlenu przez nos dł. 200-210cm. Miękkie końcówki o gładkich zakończeniach, uniwersalny łącznik, pakowane pojedyńczo</t>
  </si>
  <si>
    <t xml:space="preserve">Przedłużacz do pomp infuzyjnych przezroczysty, długość drenu 150-200cm, opakowanie jednostkowe typu blister - pack </t>
  </si>
  <si>
    <t>Przedłużacz do pomp infuzyjnych do leków światłoczułych (nie przezroczysty), Długość w zakresie 150-200 cm.</t>
  </si>
  <si>
    <t>Worki foliowe na zwłoki, białe- matowe ,  na zamek
błyskawiczny, z minimum 4 uchwytami dodatkowo
wzmocnionymi folią, worki muszą być wykonane z wytrzymałej
folii o grubości min. 0,18 mm i wytrzymałości od 150 do 180 kg w
rozmiarach min. 220 cm x min. 90 cm, dno każdego worka
dodatkowo wzmocnione folią – tzn. podwójne dno, pakowane
pojedynczo + do każdego worka dołączone 2 pary rękawiczek
jednorazowych.</t>
  </si>
  <si>
    <t>Zestaw  Yankauer, z kontrolą ssania i bez kontroli ssania.</t>
  </si>
  <si>
    <t>Dren do ssaka dwukrotnie rozszerzony 9x6,6x2500 do 3000mm</t>
  </si>
  <si>
    <t>Staza bezlateksowa, chroniąca przed reakcjami alergicznymi i podrażnieniami, do uciskania żyły przy pobieraniu krwi. Wykonana z szerokiego i rozciągliwego paska gumy syntetycznej. Wysoka wytrzymałość na rozciąganie. Opakowanie a'25szt. umożliwiające wygodne dzielenie perforowanych opasek o długości 45 cm i szerokości 2,0 do 2,5 cm.</t>
  </si>
  <si>
    <t>Opaski identyfikacyjne dla dorosłych, Wykonane z PVC. Możliwość zapisu danych na kartoniku wsuwanym, zaokrąglone brzegi nie uszkadzające skóry pacjenta. Pakowane po 50 lub 100 szt w opakowaniu</t>
  </si>
  <si>
    <t>Papier do EKG  Hellige Cardio Smart 21 (o wymiarach składki 297mm x210mm, (100 lub 150)arkuszy w składce)</t>
  </si>
  <si>
    <t>Nakłuwacze nożykowe, 1,5mm, pakowane po 100 lub 200 szt.</t>
  </si>
  <si>
    <t>Nakłuwacze nożykowe,  2,0mm, pakowane po 100 lub 200 szt.</t>
  </si>
  <si>
    <t>op=200 szt.</t>
  </si>
  <si>
    <t>Nakłuwacze igłowe, głębokość nacięcia 1,5 lub 1,8 mm, pakowane po 100 lub 200 szt.</t>
  </si>
  <si>
    <t>Taca na leki o wymiarach 430x325x60mm, zawiera 16-20 podstawek z miejscami na kieliszki i wsuwki na szczegółowy opis (nazwisko pacjenta, przepisane leki). W kolorze niebieskim lub białym.</t>
  </si>
  <si>
    <t>Zgłebnik żołądkowy z zatyczką (klipsem) długość w zakresie 800-1000 mm, rozm. CH14, CH16 oraz CH18</t>
  </si>
  <si>
    <t>Bezigłowy port do zabezpieczania dostępów naczyniowych dla dorosłych z silikonową przezroczystą membraną, kompatybilny ze sprzętem medycznym o zakończeniu Luer - Lock (pojedynczy zawór), wykonany z copolyestru, objętość wypełnienia 0,085ml, przepływ 312ml/min; sterylizowany tlenkiem etylenu, odporny na lipidy i cytostatyki, okres stosowania od 500 do 600 aktywacji</t>
  </si>
  <si>
    <t>PROWADNICA DO RUREK INTUBACYJNYCH  aluminiowa , pokryta PVC, z miękką końcówką ,sterylna , jednorazowego użytku, pełny zakres rozmiarów  2.0 ; 3.0 ; 4.0 ,5.0 w zależności od zapotrzebowań zamawiającego</t>
  </si>
  <si>
    <t>Na żądanie</t>
  </si>
  <si>
    <t>Zestaw kompaktowy do drenażu klatki piersiowej, sterylny, dwukomorowy, umożliwiający podłączenie drenów umieszczonych w jamie opłucnowej podczas zabiegu operacyjnego lub w sytuacjach nagłych, komora kolekcyjna o pojemności 2500 do 3000 ml, wyraźna skala ilości drenowanego płynu, zabezpieczony port przy drenie łączącym umożliwiający pobieranie świeżo zdrenowanego płynu do badań, przycisk z filtrem do rozszczelniania układu i wyrównania poziomu ciśnień, port do podłączenia i współpracy z "przenośną próznią", stabilny, z uchwytem do przenoszenia i zawieszania przy łóżku pacjenta, dren łączący elastyczny i przeźroczysty, zabezpieczony przed zagięciem metalową sprężyną, umożliwiający zlokalizowanie zaległej treści, z zatyczką, wszystkie elementy w jednym sterylnym opakowaniu</t>
  </si>
  <si>
    <t>Igła 18G dł. 88 mm do znieczulenia podpajęczynkówkowego  ze szlifem Quinkiego. Z mandrynem szczelnie wypełniającym światło igły  oraz przezroczystym uchwytem z lub bez pryzmatu zmieniającego kolor  w momencie  kontaktu z płynem mózgowo – rdzeniowym. Uchwyt igły ze znacznikiem kierunku ścięcia szlifu igły, uchwyt mandrynu w kolorze odpowiadającym kodowi rozmiarów</t>
  </si>
  <si>
    <t>Zgłębnik PUR do żywienia dojelitowego  CH 10 dł 110-130 cm. Przezroczysty, elastyczny przewód zgłębnika, z poliuretanu, z linią kontrastującą w promieniach RTG, łącznik umożliwiający polączenie z przyrządem do żywienia dojelitowego,  z prowadnicą umożliwiającą wprowadzenie zgłębnika do przewodu pokarmowego, sterylny</t>
  </si>
  <si>
    <t>Zgłębnik PUR do żywienia dojelitowego CH 12 dł. 110 - 130 cm. Opis jak wyżej.</t>
  </si>
  <si>
    <t>Igła do znieczuleń splotów nerwów obwodowych typu Stimuplex Ultra 360, 22G. Rozm. igły 0,70 x 45mm lub 0,7x50mm, o podwyższonej echogeniczności, bardzo dobrze widoczna pod USG. Skalibrowana do pracy z neurostymulatorem Stimuplex HNS 12, który Zamawiający posiada. Wygodny karbowany uchwyt ze znacznikiem kierunku szlifu oraz zintegrowanymi w tylnej części kabelkiem elektrycznym i drenikiem infuzyjnym. Igła pokryta gładką warstwą izolacyjną na całej swojej długości poza szlifem. Szlif 30 stopni, znaczniki głębokości wkłucia igły co 1 cm, powierzchnia echogeniczna o lepszej widoczności pod USG na trzech odcinkach od czubka igły, powierzchnia echogeniczna musi znajdować się na odcinku 20 mm od czubka igły i dawać echo w postaci trzech czytelnych odcinków, sterylna, pakowana pojedyńczo.</t>
  </si>
  <si>
    <t>Butelka REDON do długotrwałego odsysania ran o pojemności 150-200ml, jednorazowa, sterylna, pakowana papier-folia.</t>
  </si>
  <si>
    <t>Cewnik zewnętrzny jednoczęściowy, samoprzylepny, wykonany w 100% z silikonu medycznego, przezroczysty, od środka pokryty warstwą kleju zawierającego hydrokoloid, z możliwością przyłączenia worka do zbiórki moczu. Długość 9 - 9,5 cm, średnica od 25 do 41 mm</t>
  </si>
  <si>
    <t>Zestaw Cystofix  CH 10, długość cewnika 65 cm, worek na mocz o poj. 1,5 do 2,0 litr</t>
  </si>
  <si>
    <t>5 szt.</t>
  </si>
  <si>
    <t>2 szt.</t>
  </si>
  <si>
    <t>Kieliszki do podawania leków j.u  a' 75 szt.</t>
  </si>
  <si>
    <t>op=75 szt.</t>
  </si>
  <si>
    <t>Po 2 szt. z każdego rozmiaru</t>
  </si>
  <si>
    <t xml:space="preserve">Czepek do mycia głowy pacjenta nie wymagający dodatkowego namoczenia głowy, w opakowaniu pomagającym utrzymać temparaturę czepka oraz zapewniającym możliwość podgrzewania w kuchence mikrofalowej Ph neutralne, bez parabenów i alkoholu. Wykonany z polaru poliestrowo-wiskozowego laminowany polietylenem. Nasączony szamponem kosmetycznym z odżywką. Zawiera min. wyciąg z pszenicy, aloes, pantenol, glicerol, benzoesan sodu, sorbinian potasu, kwasdehydrooctowy. Testowany dermatologicznie
</t>
  </si>
  <si>
    <t>1 op.</t>
  </si>
  <si>
    <t>2 szt. różne rozm.</t>
  </si>
  <si>
    <t>2 szt. w różnych rozm.</t>
  </si>
  <si>
    <t>2 szt</t>
  </si>
  <si>
    <t xml:space="preserve">Cewnik Foleya Ch 8 i 10 dwudrożny z balonem 3-5ml, sterylny, lateks pokryty silikonem , pakowany podwójnie opakowanie wewnętrzne folia, opakowanie zewnętrzne papier-folia. </t>
  </si>
  <si>
    <t xml:space="preserve">Worek na wymioty z bezpiecznym zamknięciem  pojemność 1,5 litra, wskaźnik poziomu co100 ml. </t>
  </si>
  <si>
    <t>Igła do PENA 0,25x6mm a' 100</t>
  </si>
  <si>
    <t>Podwójny bezigłowy port do zabezpieczania dostępów naczyniowych z drenem, z silikonową membraną kompatybilny ze sprzętem medycznym typu Luer - Lock, z zaciskaczem na drenie, stosowany do leków światłoczułych,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</si>
  <si>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objętość wypełnienia 0,42ml, zawór wykonany z copolyestru, odporny na lipidy i cytostatyki, długość 10 cm, przepływ 143-145ml/min, wymagana ilośc aktywacji 0d 450 do 500, sterylizowany tlenkiem etylenu,</t>
  </si>
  <si>
    <t>Zestaw do lewatyw z kanką</t>
  </si>
  <si>
    <t xml:space="preserve">Cewnik Foleya CH12- CH24  dwudrożny z balonem 5-15ml, lub 30 ml sterylny, lateks pokryty silikonem, pakowany podwójnie opakowanie wewnętrzne folia, opakowanie zewnętrzne papier-folia. Ilość w poszczególnych rozmiarach wg zapotrzebo2wań Zamawiającego. Z plastikową zastawką lub bez. </t>
  </si>
  <si>
    <t>Pojemnik histopatologiczny z PS ze szczelnym zamknięciem, odporny na formalinę opojemności 100 ml +/- 20%</t>
  </si>
  <si>
    <t>Marker chirurgiczny z wyskalowaną podziałką lub bez podziałki, sterylny</t>
  </si>
  <si>
    <t>Cewnik Couvelair CH 20,  2-bieżny silikonowany lub lateksowy</t>
  </si>
  <si>
    <t>Cewnik Couvelair CH 22,  2-biezny silikonowany lub lateksowy</t>
  </si>
  <si>
    <t>Cewnik Couvelair CH 20,  3-biezny silikonowany lub lateksowy</t>
  </si>
  <si>
    <t>Cewnik Couvelair CH 22,  3-biezny silikonowany lub lateksowy</t>
  </si>
  <si>
    <t xml:space="preserve">PROWADNICA  BOUGIE – do trudnej intubacji – wykonana z materiału o właściwościach poślizgowych , elastyczna , wzmocniona na całej długości , skalowana co 1cm , zagięty koniec, ułatwiający wprowadzenie , jałowa, jedno  lub wielorazowa, Rozmiar  :  5.0 / 60 cm
</t>
  </si>
  <si>
    <t>Filtr antybakteryjny do ssaka</t>
  </si>
  <si>
    <t>Zestaw do cewnikowania jednorazowy o składzie: 1 szt. serweta laminowana, celulozowo polietylenowa 40g/m², rozm 50/60cm, 1 szt. serweta laminowana celulozowo polietylenowa 40 g/m² z otworem 5 cm i rozcięciem rozm 75/90cm, 2 szt. rękawice nitrylowe rozm. M z wywiniętymi mankietami, tupfer kula 17N rozm. 20x20cm - 5 szt. Kompresy z gazy 17N 8W rozm. 7,5 x 7,5 cm - 8 szt. penseta plastikowa około 13 cm - 1 szt. pean plastikowy około 14 cm - 1 szt. pojemnik plastikowy 125 cm - 1 szt. zesztaw zapakowany w opakowanie typ twardy blister, jednokomorowy stanowiący jednocześnie miskę do pracy, elementy poza twardym blisterem stanowiące skład zestawu: strzykawka wypełniona jałową wodą z 10% gliceryną - 1 szt. strzykawka wypełniona lubrykantem z lidokainą od 6 do 10 ml.</t>
  </si>
  <si>
    <t>Podkład z wkładem chłonnym zawierający superabsorbent, umożliwiający trwałe zatrzymywanie płynu w rdzeniu, rozm. 60 x 60 cm, podfoliowany, rdzeń chłonny zapewniający trwałe zatrzymanie bakterii w tym MRSA, E.coli oraz zapobiegający powstawaniu odleżyn. Kolor biały lub inny dopuszczony przez Zamawiającego.</t>
  </si>
  <si>
    <t>Podkład z wkładem chłonnym zawierający superabsorbent, umożliwiający trwałe zatrzymywanie płynu w rdzeniu, rozm. 60 x 60 cm, oddychający, rdzeń chłonny zapewniający trwałe zatrzymanie bakterii w tym MRSA, E.coli oraz zapobiegający powstawaniu odleżyn. Kolor biały lub inny dopuszczony przez Zamawiającego.</t>
  </si>
  <si>
    <t>op= 200 szt.</t>
  </si>
  <si>
    <t>*Zamawiający przyjął do szacunku zakresu wielkości pakietu, opakowania po 200 szt</t>
  </si>
  <si>
    <t>Kaniula neonatologiczna typu Neoflon G24 - 0,7 (średnica) x 19 mm (długość), przeznaczona do delikatnych naczyń żylnych, stosowane na oddziałach pediatrycznych i geriatrycznych. Trójkątne ostrze igły i stożkowata końcówka kaniuli, wykonana z PTFE co umożliwia łatwe wrowadzanie kaniuli i redukuje ryzyko uszkodzenia żyły, nie zawiera lateksu oraz PCV, sterylna, min. przepływ 13ml/min</t>
  </si>
  <si>
    <t>Kaniula neonatologiczna typu Venflon G22 - 0,8 (średnica) x 25 (długość) mm, min. przepływ 31ml/min Opis j.w.</t>
  </si>
  <si>
    <t>Kaniula dożylna neoatologiczna typu Neoflon G26 GA, 0,6x19, min. przepływ 13ml/min, inne parametry j.w.</t>
  </si>
  <si>
    <t>Jednorazowe szczoteczki do chirurgicznego mycia rąk, z zatyczką do czyszczenia paznokci lub bez zatyczki, plastikowe, pakowane pojedyńczo, sterylne.</t>
  </si>
  <si>
    <t>1 op</t>
  </si>
  <si>
    <t xml:space="preserve">Maska chirurgiczna trójwarstwowa pełnobarierowa z gumkami,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 </t>
  </si>
  <si>
    <t xml:space="preserve"> Czapeczka do umocowania generatora do CPCP - Infant Flow, wykonane z bawełny, przyjemne w dotyku, dobrze przylegające do główki dziecka w rozmiarach: obwód głowy 28-30 cm, 31-33cm, 34-36cm, w jednym lub w trzech kolorach.</t>
  </si>
  <si>
    <t>Maska krtaniowa, jednorazowa , bez lateksu, rozmiar kodowany kolorem, balonik kontrolny umożliwiający identyfikację rozmiaru rurki, z widocznymi znacznikami głębokości.</t>
  </si>
  <si>
    <t xml:space="preserve">Osłonki na głowice USG, pakowane pojedyńczo, sterylne, blister </t>
  </si>
  <si>
    <t>Proszek żelujący, saszetki o pojemności w zakresie 25 do 30 g. rozpuszczalne w wodzie</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</si>
  <si>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t>
  </si>
  <si>
    <t>Zgłębnik żołądkowy do karmienia z zatyczką, wykonany z PCV, produkt medyczny, dwa lub cztery otwory boczne naprzemianległe, cztery znaczniki głębokości. Odporny na zagięcia i załamania, jednorazowego użytku, pakowany pojedyńczo. Rozmiar 14, 16, 18. Ilość w poszczególnych rozmiarach w zależności od zapotrzebowan Zamawiającego</t>
  </si>
  <si>
    <t>Wieszaki na worki do  dobowej zbiórki moczu, z tworzywa bez ftalanów.</t>
  </si>
  <si>
    <t>Tępe igły do bezpiecznego pobierania i rozpuszczania leków, 18G 1  1/2" 1,2 x 40 mm, ze specjalnym ostrzem ściętym pod kątem 45°, zapobiegającym defragmentacji korka chroniącym personel przed ryzykiem zakłucia. Kolor nasadki odpowiadający rozmiarowi igły dla łatwej identyfikacji igły bez filtra.</t>
  </si>
  <si>
    <t>* Zamawiający przyjął do przeliczenia opakowania po 100 szt.</t>
  </si>
  <si>
    <t>op.*</t>
  </si>
  <si>
    <t xml:space="preserve">Zamknięty system do nieinwazyjnego pomiaru ciśnienia śródbrzusznego metodą manometryczną ( fabrycznie połączony zestaw do godzinowej zbiórki moczu z linią pomiarową, sterylny, w jednym opakowaniu co zapewnia utrzymanie systemu zamkniętego), dren manometryczny wyposażony w filtr biologiczny o pojemności od min. 20 ml do max. 25 ml, umieszczony pomiędzy cewnikiem foley, a zestawem do godzinowej zbiórki moczu, zapewniający właściwe odpowietrzenie. Zastawka antyzwrotna wbudowana w łącznik do cewnika foley zapobiega cofaniu się moczu z zestawu do godzinowej zbiórki moczu do linii pomiarowej. Zintegrowany zacisk drenu pozwalający na wyrównanie ciśnień i precyzyjny odczyt wartości ciśnienia śródbrzusznego, bezigłowy port do pobierania próbek, linia pomiarowa wyskalowana w mm Hg, czas użycia do 7 dni.
</t>
  </si>
  <si>
    <t xml:space="preserve">Strzykawka j.u. do pomp infuzyjnych  20 ml trzyczęściowa, Luer-Lock, tłoczek gumowy, przezroczysty cylinder z polipropylenu, minimalna objetość zalegająca, idealna szczelność i bezskokowy przesuw tłoka w cylindrze, wyraźna, czytelna i trwała skala co 1 ml ułatwiająca dawkowanie, kompatybilna z pompami marki Medima, Ascor, które zamawiający posiada, </t>
  </si>
  <si>
    <t xml:space="preserve">Strzykawka j.u. do pomp infuzyjnych  10 ml trzyczęściowa, Luer-Lock, tłoczek gumowy, przezroczysty cylinder z polipropylenu, minimalna objetość zalegająca, idealna szczelność i bezskokowy przesuw tłoka w cylindrze, wyraźna, czytelna i trwała skala co 0,5 ml ułatwiająca dawkowanie, kompatybilna z pompami marki Medima, Ascor, które zamawiający posiada, </t>
  </si>
  <si>
    <t xml:space="preserve">Strzykawka j.u. do pomp infuzyjnych 50/60 ml trzyczęściowa, Luer-Lock, tłoczek gumowy, przezroczysty cylinder z polipropylenu, minimalna objetość zalegająca, idealna szczelność i bezskokowy przesuw tłoka w cylindrze, wyraźna, czytelna i trwała skala co 1 ml ułatwiająca dawkowanie, kompatybilna z pompami marki Medima, Ascor, które zamawiający posiada, </t>
  </si>
  <si>
    <t>Podwójny bezigłowy port do zabezpieczania dostępów naczyniowych z drenem, z silikonową membraną kompatybilny ze sprzętem medycznym typu Luer - Lock, z zaciskaczem na drenie, przezroczysty,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</si>
  <si>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stosowany do leków światłoczułych, objętość wypełnienia 0,42ml, zawór wykonany z copolyestru, odporny na lipidy i cytostatyki, długość 10 cm, przepływ 143-145ml/min, wymagana ilośc aktywacji 0d 450 do 500, sterylizowany tlenkiem etylenu,</t>
  </si>
  <si>
    <t>Igła iniekcyjna j.u.  0,7x40 a 100szt opis j.w</t>
  </si>
  <si>
    <t>Resuscytator dla dorosłych, worek wykonany z silikonu, bez lateksu, Końcówki wlotu i wylotu powietrzastożkowe zgodnie z normą ISO, zastawka oddechowa posiada stożek 22M i 15F umożliwiające podłączenie maski lub rurki dotchawicznej, zawór pacjenta wyposażony w zawór nadmiarowy ciśnieniowy, wyposażony w końcówkę umożliwiającą podaż tlenu, autoklawowalny w temperaturze 134°C, wyposażony lub nie w zintegrowany z workiem samorozsprężalnym pasek na dłoń zapobiegający przed ześlizgiwaniem się z dłoni i wyrównujący siłę uciśnięć, objetość worka resuscytatora 1400 do 2000 ml</t>
  </si>
  <si>
    <t>Proteza naczyniowa tętniczo - żylna  z PTFE o jednowarstwowej strukturze ściany, proste, niezbrojone, wykonane w technice Stretch, grubość ściany 0,69mm; odporność szwów na wyrywanie 0,6 Ibs, wytrzymałość radialna na rozsciąganie 18 Ibs; ciśnienie wejścia wody 215 mmHg. Możliwość powtórnej sterylizacji protezy potwierdzona standardami w instrukcji użycia. Długość w zakresie od min. 60 cm do max.  80 cm, średnica 6 mm.</t>
  </si>
  <si>
    <t>Łaczniki do drenów typ Y,T i proste. Wykonane z przezroczystego tworzywa, jednorazowe, sterylne, pakowane pojedyńczo, rozmiary kodowane cyframi, oznaczenie na łączniku. Ilości w poszczególnych rozmiarach wg zapotrzebowania Zamawiającego.</t>
  </si>
  <si>
    <t>Cewnik Foley silikonowe wraz z prowadnicą: dwudrożne, wykonane z czystego elastomeru silikonowego, pakowane sterylnie. Rozm. CH14 - CH20. Ilość w poszczególnych rozmiarach wg zapotrzebowań Zamawiającego</t>
  </si>
  <si>
    <t>Opis wymagań  minimalnych i ilość przewidywanego zużycia w okresie 12 miesięcy</t>
  </si>
  <si>
    <t>Dren tlenowy do Ambu długość drenu 200-213 cm</t>
  </si>
  <si>
    <r>
      <t>Jednorazowy fartuch chirurgiczny, jałowy, pełnobarierowy zgodny z normą EN 13795 1-3, gramatura 35-40 g/m</t>
    </r>
    <r>
      <rPr>
        <sz val="9"/>
        <rFont val="Calibri"/>
        <family val="2"/>
        <charset val="238"/>
      </rPr>
      <t>²</t>
    </r>
    <r>
      <rPr>
        <sz val="9"/>
        <rFont val="Arial"/>
        <family val="2"/>
      </rPr>
      <t>. Rękaw zakończony elastycznym mankietem z dzianiny, rękaw o kroju typu reglan w całości wzmocnione poprzez zastosowanie włókniny PP/PE o gramaturze 63-83 g/m</t>
    </r>
    <r>
      <rPr>
        <sz val="9"/>
        <rFont val="Calibri"/>
        <family val="2"/>
        <charset val="238"/>
      </rPr>
      <t>²</t>
    </r>
    <r>
      <rPr>
        <sz val="9"/>
        <rFont val="Arial"/>
        <family val="2"/>
      </rPr>
      <t>. Tylne części fartucha zachodzą na siebie, umiejscowienie troków w kartoniku umożliwia zawiązywanie ich zgodnie z procedurami postępowania aseptycznego, zachowanie sterylności tylnej części fartucha. Szwy wykonane techniką ultradźwiękową. Rozmiar M, L</t>
    </r>
  </si>
  <si>
    <t>Kaniula dożylna bezpieczna, rozmiar 1,1mm-20G, długość 25-32mm, przepływ 61 ml/min. ±10%, opis j.w.</t>
  </si>
  <si>
    <t>Kaniula dożylna bezpieczna, rozmiar 1,3mm-18G, długość 45mm, przepływ 96 ml/min. ±10%, opis j.w.</t>
  </si>
  <si>
    <t>Strzykawka 3-częściowa, enteralna, jednorazowego użytku do celów żywienia dojelitowego, pojemność 60 ml, z systemem złączy ENFit - niekompatybilnych z innymi systemami ( luer, enlock), kolor tłoka fioletowy, starylna, pakowana pojedyńczo, końcówka niecentryczna.</t>
  </si>
  <si>
    <t xml:space="preserve">Zestaw do pobierania próbek wydzieliny     pacjentów o pojemności 15 – 40 ml , z możliwością       stosowania w zamkniętym systemie do odsysania oraz ze standardowymi cewnikami w systemie otwartym . W składzie pojemnik próbek śluzu połączony z dwoma drenami do systemu ssącego. Dreny zakończone końcówką „lejek” oraz łącznikiem „schodkowym”, z dodatkową nakrętką do zamknięcia pojemnika.
</t>
  </si>
  <si>
    <t>Cewnik do odsysania górnych dróg oddechowych, wykonany z PCW   jednorazowego użytku, gładki , jałowy, sterylizowane tlenkiem etylenu, kolor konektora zgodny kodem średnicy cewnika. W zakresie rozmiarów: CH 06, CH 08, CH 10, CH 12, CH 14, CH 16, CH 18. Ilości w poszczególnych rozmiarach w zależności od zapotrzebowania Zamawiającego. Długość w zakresie 40-50cm.</t>
  </si>
  <si>
    <t>rolek</t>
  </si>
  <si>
    <t xml:space="preserve"> Rękawice diagnostyczne syntetyczne, nitrylowe bezpudrowe, dostępne w rozmiarach XS – XL, powierzchnia zewnętrzna: tekstura biszkoptowa z dodatkową tekstura na końcach palców, pokrycie powierzchni zewnętrznej: polimer (potwierdzone oświadczeniem wytwórcy), powierzchnia wewnętrzna polimeryzowana, chlorowana oraz pokryta kolagenem i alantoiną (potwierdzone oświadczeniem wytwórcy), długość rękawicy   minimum 240 mm, grubość  na palcu 0.11 mm, siła zrywu   minimum przed starzeniem 7N oraz rękawice posiadające AQL 1.0. Rękawice zgodne z EN 455(1-4), EN 420, EN 388, posiadające Certyfikat Badania Typu WE w kategorii III Środków Ochrony Indywidualnej, rękawice przebadane na przenikanie mikroorganizmów zgodnie z ASTM F1671 (potwierdzone raportem badania wykonanym w niezależnym laboratorium), rękawice przebadane na przenikanie cytostatyków zgodnie z ASTM 6978 (badanie z niezależnego laboratorium), rękawice  przebadane na przenikanie substancji chemicznych zgodnie z EN 374-3 (potwierdzone certyfikatem wydanym przez jednostkę notyfikowaną), rękawice odpowiednie do kontaktu z żywnością (potwierdzone deklaracją wytwórcy). Rękawice oznakowane fabrycznie zgodnie z MDD/PPE - rękawice diagnostycznie i ochronne, oznakowany  fabrycznie poziom AQL,  oznakowane datą produkcji, ważności i numerem serii, opakowanie  a’100 sztuk z podziałem kolorystycznym opakowania ze względu na poszczególne rozmiary. Zamawiający dopuszcza opakowania z większą ilością rękawic. Parametry długości, grubości, siły zrywu i AQL- potwierdzone badaniami wytwórcy.
</t>
  </si>
  <si>
    <t>1 szt. rozm. CH12, 1 szt. CH20</t>
  </si>
  <si>
    <t>Dren Redon, sterylne, jednorazowego użytku, rozmiar nr CH10, CH 12, CH14, CH16, CH18, CH20,  wykonany z poliuretanu, termoplastyczny, wolny od PCV oraz ftalanów (DEHP) i lateksu o optymalnym współczynniku twardości, zapewniającym drożność drenu przy jednoczesnym zachowaniu wysokiego stopnia atraumatyczności, naprzemienna perforacja o długości 15 cm zapobiegająca aspiracji i wrastaniu tkanek, specjalnie wyprofilowane atraumatyczne otwory drenujące, atraumatyczne, miękkie zakończenie drenu, pasek kontrastujący w RTG na całej długości drenu
trzystopniowy (co 1 cm) czytnik głębokości w odległości 5 cm od zakończenia perforacji, umożliwiający dokładną identyfikację położenia drenu, długość w zakresie od min. 70 cm do max. 80 cm. pakowany podwójnie (zewnętrzne-papier folia, wewnętrne - folia). Ilości w poszczególnych rozmiarach w zależności od zapotrzebowań Zamawiającego</t>
  </si>
  <si>
    <t>Igła iniekcyjna j.u.  0,5x25 a 100szt  niepirogenne, sterylne, data ważności i produkcji na opakowaniu, nietoksyczne, posiadające kod kolorów na opakowaniu jednostkowym i zbiorczym odpowiadający rozmiarowi igły, zaznaczony rodzaj ścięcia igły na opakowaniu jednostkowym.</t>
  </si>
  <si>
    <t>Tępe igły do bezpiecznego pobierania i rozpuszczania leków, 18G 1  1/2" 1,2 x 40 mm, ze specjalnym ostrzem ściętym pod kątem 45°, zapobiegającym defragmentacji korka chroniącym personel przed ryzykiem zakłucia, z filtrem 5µ dla skutecznej filtracji zanieczyszczeń w tym fragmentów szkła czy plastiku. Kolor nasadki odpowiadający rozmiarowi igły dla łatwej identyfikacji igły z filtrem.</t>
  </si>
  <si>
    <t>Sprawa P/11/02/2020/MED.</t>
  </si>
  <si>
    <t>Wkład workowy z drenem, zestaw gotowy do użycia. Zawiera: dren łączący i wkład workowy w pojedyńczym opakowaniu, pojemność wkładu 2 litry, długość drenu 160 - 180 cm, pakowany pojedyńczo, jednorazowego użytku. Łącznik umożliwiający kontrolę ssania</t>
  </si>
  <si>
    <t>Kaniula dożylna bezpieczna do długotrwałych wlewów dożylnych wykonana z PTFE z filtrem hydrofobowym, posiadające 3-4 paski radiocieniujące, kodowany kolorystycznie samodomykający się korek portu bocznego. Złożona pozycja skrzydełek ułatwiająca trzymanie kaniuli. Specjalny kształt igły aktywujący w czasie wyjmowania igły z kaniuli, plastikowe zabezpieczenie  z metalowym mechanizmem zabezpieczającym, zaciskające się wokół koniuszka igły - chroni przed przypadkowym zakłuciem. Sterylna, niepirogenna, wolna od DEHP. Koreczek z trzpieniem poniżej krawędzi z wyraźnie uwypukloną, prążkowaną kryzą dającą pewny uchwyt w rękawiczkach w trakcie działań ratowniczych. Wyraźna data produkcji i ważności na opakowaniu jednostkowym. Opakowanie typu Tyvec z łatwym otwieraniem. Rozmiar 22G 0,9x25mm, przepływ 33 ml/min. ±10%.</t>
  </si>
  <si>
    <t>Cewnik urologiczny typ Nelaton, wykonany z PCV, odporny na załamania  i skręcanie się, lekko zaokrąglona zamknięta końcówka. Dwa boczne końcowe otwory o łagodnych krawędziach rozmieszczone naprzemiennie, przezroczysty dren umożliwiający kontrolę wzrokową. Długość w zakresie od min. 400 mm do max. 500 mm. Sterylizowany tlenkiem etylenu. W rozmiarach: 6, 8, 10, 12, 14, 16, 18, 20, 22, 24 oznaczone odpowiednio kolorystycznie. Ilości w poszczególnych rozmiarach wg. zapotrzebowania Zamawiającego</t>
  </si>
  <si>
    <t>Igła iniekcyjna j.u.  0,6x30 a'100 szt. Osłonka i nasadka igły wykonane z polipropylenu, nasadki igieł barwione zgognie z kodem ISO ułatwiającym szybkie rozpoznawanie rozmiaru igły, nietoksyczne i niepirogenne.</t>
  </si>
  <si>
    <t>Papier d EKG Ascard w rolkach, rozm. 210mm x 25m</t>
  </si>
  <si>
    <t>Papier do EKG ASCARD A 4, rolki w rozm. 112 x 25</t>
  </si>
  <si>
    <t>Pieluchomajtki M   op=30szt. Opis: dwa anatomiczne ukształtowane wkłady chłonne z pulpy celulozowej z superabsorbentem, osłonki boczne na całej długości pieluchy, falbanki z przędzą elastyczną zapobiegającą wyciekom w obszarze pachwin, ściągacze taliowe z przudu i z tyłu, cztery elastyczne zapięcia do wielokrotnego mocowania  o rozciągliwości 1 cm (przylepcorzepy), dwa indykatory wilgoci (czrny i zielony), warstwa izolacyjna paroprzepuszczalna na całej powierzchni pieluchy łącznie z bokami, obwód w pasie 75-110 cm, chłonność 2000-2400 ml.</t>
  </si>
  <si>
    <t>Pieluchomajtki L   op=30szt, opis jak wyżej, obwód w pasie 100-150 cm, chłonność 2000-2700 ml.</t>
  </si>
  <si>
    <t>Pieluchomajtki XL   op=30szt, opis jak wyżej, obwód w pasie 130-170 cm, chłonność 2300-2800 ml.</t>
  </si>
  <si>
    <t>Jednorazowy układ oddechowy do nieinwazyjnego wspomagania oddychania u noworodków Infant Flow (średnica 10mm na całości układu). Podgrzewane ramię wdechowe, przewód doprowadzający wodę do nawilżacza 90-120cm (odcinek pomiarowy do proxymalnego pomiaru ciśnienia w drogach oddechowych zakończony końcówką cylindryczno - stożkową), ramię wdechowe kompatybilne z nawilżaczem z serii MR290, MR850. Nawilżacz z komorą i z automatycznym pobieraniem wody kompatybilne z układem oddechowym</t>
  </si>
  <si>
    <t>Igła iniekcyjna j.u.   0,6x25 a 100szt opis j.w</t>
  </si>
  <si>
    <t>Nakłuwacze nożykowe rozm. 2,4mm, pakowane po 100 lub 200 szt.</t>
  </si>
  <si>
    <t>Zestaw do wysokociśnieniowego drenażu ran pooperacyjnych w składzie: butelka o pojemności 600 ml z fabrycznie wytworzonym podciśnieniem o wartości początkowej 900 mbar - lekka, przeźroczysta, nietłukąca, z wyraźnym wskaźnikiem zassania podciśnienia, z uniwersalnym systemem podwieszania do ramy łóżka. Dokładny pomiar odsysanej wydzieliny - skala boczna co 10 ml, od 50 do 600 ml, skala numeryczna boczna co 50 ml do 600 ml, skala ukośna numeryczna  10, 20, 30, 40 ml. Dren Łączący o długości125 cm, zakończony uniwersalną silikonową końcówką do drenów Redona o rozmiarach CH6 - CH18, z możliwością docinania oraz łącznikiem large-lock do butelki. Łącznik large-lock umożliwiający odkręcenie drenu łączącego i wymianę butelki na nową. Dwie klemy zaciskowe typu przesuwnego do prózni przy butelce i do wydzieliny na drenie. Zestaw powinien byc sterylny, pakowany podwójnie: opakowanie zewnętrzne papier-folia, wewnętrzne folia.</t>
  </si>
  <si>
    <t xml:space="preserve">1 szt. </t>
  </si>
  <si>
    <t>Wymienna butelka o pojemności 600 ml do zestawu do wysokociśnieniowego drenażu ran pooperacyjnych z fabrycznie wytworzonym podciśnieniem o wartości początkowej 900 mbar - lekka, przeźroczysta, nietłukąca, z wyraźnym wskaźnikiem zassania podciśnienia, z uniwersalnym systemem podwieszania do ramy łóżka. Tłoczona podwójna skala zarówno boczna jak i ukośna. Dokładny pomiar odsysanej wydzieliny - skala boczna co 10 ml, od 50 do 600 ml, skala numeryczna boczna co 50 ml do 600 ml, skala ukośna numeryczna  10, 20, 30, 40 ml. Sterylna, opakowanie papier-folia, kompatybilna z poz. nr 3</t>
  </si>
  <si>
    <t>Dren płucząco ssący. Wykonany ze 100% transparentnego silikonu klasy medycznej. Pasek kontrastujący w promieniach RTG na całej długości drenu. Dren dwuświatłowy umożliwiający jednoczesne płukanie oraz odsysanie płynów. Światło kanału płuczącego zabezpieczone filtrem z łącznikiem luer-lock. Szerokość drenu 17 lub 13 mm. W proksymalnej części drenu 6 lub 9 duzych, owalnych, atraumatycznych otworów drenujących umożliwiających ewakuację gęstej wydzieliny oraz odsysanie fragmentów tkanek. Długość drenu 350mm oraz 500mm, w wersji z 1 oraz 2 kanałami płuczącymi zabezpieczonymi filtrami.</t>
  </si>
  <si>
    <t>Dren płaski. Część drenująca w formir taśmy. Wykonany z 100% silikonu klasy medycznej. Zbudowany z płaskiej części drenującej - perforowanej za pomocą licznych drobnych otworów drenujących (nie zmieniający swojego ułożenia w ranie) oraz zbiorczej. Część drenująca wewnętrznie ożebrowana - odługości 20 cm. Materiał części drenującej w całości kontrastujący w RTG. Długość części zbiorczej - 60 cm. Szerokość części płaskiej: 2 x 4,5 mm, 3 x 7 mm, 4 x 10 mm, 5 x 13 mm. Pakowany podwójnie: zewnętrzne papier-folia, wewnętrzne folia.</t>
  </si>
  <si>
    <t>Dren brzuszny, otrzewnowy. Wykonany ze 100% transparentnego silikonu klasy medycznej.Naprzemienna perforacja - 6 specjalnie wyprofilowanych atraumatycznych otworów drenujących. Przeznaczony do długotrwałego drenażu głównie z okolicy delikatnych narządów. Długość 50 cm. Termo wrażliwy. Pasek kontrastujący w RTG na całej długości drenu. Pakowany podwójnie - zewnętrzne papier-folia, wewnętrzne folia. Rozmiary: CH 15, 18, 20, 21, 24, 26, 27.</t>
  </si>
  <si>
    <t>Dren brzuszny, otrzewnowy. Wykonany ze 100% transparentnego silikonu klasy medycznej.Naprzemienna perforacja - 6 specjalnie wyprofilowanych atraumatycznych otworów drenujących. Przeznaczony do długotrwałego drenażu głównie z okolicy delikatnych narządów. Długość 50 cm. Termo wrażliwy. Pasek kontrastujący w RTG na całej długości drenu. Pakowany podwójnie - zewnętrzne papier-folia, wewnętrzne folia. Rozmiary: CH 30, 33, 36, 39..</t>
  </si>
  <si>
    <t>Butelki na pokarm matki z zakrętką, pojemność od 80 do 100 ml, z podziałko co 10 ml, wykonana z tworzywa do przechowywania żywności, jednorazowe, biologicznie czyste</t>
  </si>
  <si>
    <r>
      <t>Termometry medyczne bezdotykowe, technologia podczerwieni, pomiar na tętnicy skroniowej lub na czoło z odległości 2-6 cm, czas pomiaru 1 sekunda, zakres pomiaru temperatury ciała 32</t>
    </r>
    <r>
      <rPr>
        <sz val="9"/>
        <rFont val="Calibri"/>
        <family val="2"/>
        <charset val="238"/>
      </rPr>
      <t>°C - 42,9°C, zakres pomiaru temperatury powierzchni lub art. spożywczego 0°C - 93,3°C, zakres pomiaru temperatury otoczenia 0°C - 50°C przy wilgotności ≤85%, zasilanie na baterie AA, dokładność pomiaru ±0,2°C, automatyczne wyłączenie po 5 sekundach, instrukcja obsługi w języku polskim, możliwość pomiaru temperatury pokojowej i powierzchni. Próg alarmowy przy temperaturze 38°C  przy pomiarze temperatury ciała. Gwarancja na min. okres trwania umowy. Trwałość termometru 40 000 pomiarów.</t>
    </r>
  </si>
  <si>
    <t>Majtki higieniczne dla pacjentów dorosłych, jednorazowe, z fizeliny o gramaturze w zakresie od min. 50 g/m² do max. 75 g/m², rozm. 2XL oraz 3XL w kolorze granatowym, białym lub innym dopuszczonym przez Zamawiającego</t>
  </si>
  <si>
    <t>Zestaw z pojedyńczą linią do pomiaru ciśnienia krwi metodą krwawą. Dokładność pomiaru dla całości lini od 1,5% do 5 % potwierdzone certyfikatem i oznaczone na opakowaniu. Kompatybilne do monitora DASH 3000</t>
  </si>
  <si>
    <t>Zestaw z podwójnymi liniami do pomiaru ciśnienia krwi metodą krwawą. Dokładność pomiaru dla całości lini od 1,5% do 5 % potwierdzone certyfikatem i oznaczone na opakowaniu. Kompatybilne do monitora DASH 3000.</t>
  </si>
  <si>
    <t>Pojemnik wielorazowego użytku 1000-1200ml na wkłady workowe (nie jałowy), wykonany z przezroczystego tworzywa ze skalą pomiarową co 100 ml, wyposażony w zintegrowany zaczep do mocowania oraz króciec obrotowy, schodkowy, kątowy do przyłączenia próżni, możliwość sterylizacji w temp. 121 st.C, kompatybilny z poz. 1</t>
  </si>
  <si>
    <t>Wkład workowy j.u 1000-1200ml. na wydzielinę z trwale dołączoną spłaszczoną pokrywą, uszczelniający automatycznie po włączeniu ssaka z zastawką zapopiegającą wypływowi wydzieliny do źródła próżni z portem do pobierania próbek lub bez. Całkowicie lub częściowo sprasowany.</t>
  </si>
  <si>
    <t>Wkład workowy j.u 2000-2200ml. na wydzielinę z trwale dołączoną spłaszczoną pokrywą, uszczelniający automatycznie po włączeniu ssaka z zastawką zapopiegającą wypływowi wydzieliny do źródła próżni z portem do pobierania próbek lub bez. Całkowicie lub częściowo sprasowany.</t>
  </si>
  <si>
    <t>Pojemnik wielorazowego użytku 2000-2200ml na wkłady workowe (nie jałowy), wykonany z przezroczystego tworzywa ze skalą pomiarową, wyposażony w zintegrowany zaczep do mocowania oraz króciec obrotowy, schodkowy, kątowy do przyłączenia próżni, możliwość sterylizacji w temp. 121 st.C, kompatybilny z poz. 2</t>
  </si>
  <si>
    <t>Dreny do drenażu klatki piersiowej z trokarem w rozmiarze F16x390mm, F24x390mm, F28x390mm, F30x390mm, F32x390mm. Wykonane z bardzo miękkiego elastycznego PCV zapobiegającego zaginaniu się cewnika, stalowy trokar ułatwiający wprowadzenie cewnika, atraumatyczny otwór końcowy oraz 2 otwory boczne naprzemianległe, skalowany co 2 cm, linia RTG na całej długości cewnika, zintegrowany i uniwersalny łącznik do podłączenia z zestawem do drenażu. Sterylne, pakowane podwójnie. Ilość w poszczególnych rozmiarach wg. zapotrzebowania Zamawiającego.</t>
  </si>
  <si>
    <t>Maska tlenowa z nebulizatorem i drenem 210 cm, wykonana z nietoksycznego PCV, bez lateksu, posiada regulowaną blaszkę na nos i gumke mocującą, dren zakończony uniwersalnymi łącznikami i odporny na zagięcia o przekroju gwiazdkowym, Nebulizator o poj. 6-10 ml i skalowany co 1 ml. Jednorazowa, sterylizowana tlenkiem etylenu. Rozmiar wg bieżącego zapotrzebowania Zamawiającego.</t>
  </si>
  <si>
    <t>Dren wielokanalikowy, wykonany w 100% z białego, w całości kontrastującego w RTG silikonu. Połączone niezależne kapilary drenujące. Możliwość rozdzielenia kanalików w celu zwiększenia obszaru drenażu. Rozmiary: 20mm - 7 kanalików, 25mm - 9 kanalików, 35mm - 12 kanalików, 45mm - 16 kanalików. Długość drenu od 35 do 40 cm. Przeznaczony do długotrwałego drenażu grawitacyjnego. Sterylny, pakowany podwójnie - zewnętrzne papier-folia, wewnętrzne folia perforowana.</t>
  </si>
  <si>
    <t>Pakiet 1 - Prowadnice do rurek intubacyjnych</t>
  </si>
  <si>
    <t>Pakiet 2 - Wkłady workowe</t>
  </si>
  <si>
    <t>Pakiet 3 - Zestaw Yankauer i dren do ssaka</t>
  </si>
  <si>
    <t>Pakiet 4- Torakochirurgia</t>
  </si>
  <si>
    <t>Pakiet 5 - Zestaw kompaktowy do drenazu klatki piersiowej</t>
  </si>
  <si>
    <t>Pakiet 6 - Igły do znieczuleń</t>
  </si>
  <si>
    <t>Pakiet 7- Nakłuwacze</t>
  </si>
  <si>
    <t>Pakiet 8 - Pojemniki na próbki śluzu</t>
  </si>
  <si>
    <t>Pakiet 9 - Igła do znieczuleń splotów</t>
  </si>
  <si>
    <t>Pakiet 10- Zgłębnik do żywienia dojelitowego</t>
  </si>
  <si>
    <t>Pakiet 11- Worek Kangaroo</t>
  </si>
  <si>
    <t>Pakiet 12 - Strzykawki jednorazowe i inny sprzęt jednorazowego użytku</t>
  </si>
  <si>
    <t>Elektrody do EKG, jednorazowe , żelowe, prostokątne 42 x 56mm, z otworem na przewody holterowskie. Op=50 szt.</t>
  </si>
  <si>
    <r>
      <t>Zestaw do podłączenia hemodializy w składzie: rękawice chirurgiczne rozm. S lub M (ilość w poszczególnych rozmiarach wg zapotrzebowania Zamawiającego) - 1 para, serweta z włókniny 38 x 45 cm (tolerancja rozmiaru +/-10%), włóknina o gramaturze w zakresie od 35 do 40 g/m</t>
    </r>
    <r>
      <rPr>
        <sz val="9"/>
        <rFont val="Calibri"/>
        <family val="2"/>
        <charset val="238"/>
      </rPr>
      <t>²</t>
    </r>
    <r>
      <rPr>
        <sz val="9"/>
        <rFont val="Arial"/>
        <family val="2"/>
      </rPr>
      <t>- 1 szt. przylepiec włókninowy z nacięciem umożliwiającym odklejanie 2,5 cm x 15 cm - 2 szt. kompresy gazowe 17 nitkowe, 8 warstw w rozmiarze 7,5 cm x 7,5 cm (dopuszcza się także rozmiary: 7 x 7 cm, 8 x 8 cm) - 4 szt. opatrunek samoprzylepny transparentny PU z ramką rozm. 6 x 7 cm lub 7 x 7 cm lub 6 x 6 cm - 2 szt.         Zestaw do odłączenia hemodializy w składzie:  rękawice chirurgiczne rozm. S lub M (ilość w poszczególnych rozmiarach wg zapotrzebowania Zamawiającego) - 1 para, pojedyńcza rekawiczka diagnostyczna dla pacjęta w rozm. L - 1 szt. kompresy gazowe 17 nitkowe, 8 warstw w rozmiarze 7,5 cm x 7,5 cm (dopuszcza się także rozmiary: 7 x 7 cm, 8 x 8 cm) - 4 szt. opatrunek z włókniny z wkładem chłonnym 5 x 7 cm lub 6 x 7 cm lub 7 x 7 cm - 2 szt.</t>
    </r>
  </si>
  <si>
    <r>
      <t>Bezigłowy przyrząd do przygotowywania i pobierania roztworów z fiolek i butelek przeznaczony do leków cytostatycznych, umożliwiający wielokrotne, aseptyczne pobieranie z pojemnika zbiorczego z kolcem standardowym. Posiada filtr hydrofobowy bakteryjny 0,2  µm i filtr cząsteczkowy  5µm oraz samouszczelniający się  i samo domykający zawór bezigłowy zapobiegający wyciekowi leku po odłączeniu strzykawki. Czas stosowania od min. 3 dni do 7 dni lub  140 aktywacji w zależności co nastąpi pierwsze, przy zachowaniu zasad prawidłowej dezynfekcji. Powierzchnia filtra cząsteczkowego 1cm</t>
    </r>
    <r>
      <rPr>
        <sz val="9"/>
        <rFont val="Calibri"/>
        <family val="2"/>
        <charset val="238"/>
      </rPr>
      <t>²</t>
    </r>
    <r>
      <rPr>
        <sz val="9"/>
        <rFont val="Arial"/>
        <family val="2"/>
      </rPr>
      <t>. Wolny od lateksu i PCV. Objętość wypełnienia całkowita  0,29ml.</t>
    </r>
  </si>
  <si>
    <t>Bezigłowy przyrząd do przygotowywania i pobierania roztworów z fiolek i butelek przeznaczony do leków cytostatycznych, umożliwiający wielokrotne aseptyczne pobieranie z pojemnika zbiorczego ze specjalnie zaprojektowanym kolcem micro- - wzdłużnie ścięty do połowy swej długości, posiada również rynienkę, dzięki której możliwe jest wybranie  bardzo dużej objętości leku. Posiada  filtr hydrofobowy bakteryjny 0,2 µm i filtr  cząsteczkowy  5µm oraz  samouszczelniający się i samodomykający  zawór bezigłowy  zapobiegający  wyciekowi leku po odłączeniu strzykawki.  Czas  stosowania od min. 3 dni do 7 dni lub 140 aktywacji w zależności co nastąpi  pierwsze  przy zachowaniu zasad prawidłowej dezynfekcji.  Powierzchnia filtra cząsteczkowego 1cm2. Wolny od  lateksu i PCV.  Objętość wypełnienia całkowita 0,28ml.</t>
  </si>
  <si>
    <t>Igła iniekcyjna j.u.  0,7x25 lub 0,7 x 30mm a' 100szt opis j.w</t>
  </si>
  <si>
    <t>Zintegrowany bezpieczny dożylny system zamknięty z  fabrycznie zintegrowanym drenem zakończonym podwójnym rozgałęzieniem (jedno zakończone przeźroczystym neutralnym zaworem dostępu naczyniowego z przeźroczystą silikonową  membraną zakończoną równo z konektorem, drugie zakończone koncówką luer-lock z korkiem z filterm hydrofobowym i nasadką luer) osłonka igły chroniąca przed zakłuciem, cewnik wykonany z PUR, min. 3 pasków radiocieniujących, okienko kontrolne na ostrzu igły umożliwiające pojawienie się krwi pomiędzy igłą a cewnikiem - potwierdzający wejście do naczynia podczas kaniulacji, sylikonowe zdejmowalne skrzydełka,rozmiary: 24G, 22G, 20G, 18G - wg potrzeb Zamawiającego, opakowanie sztywne zapobiegające utracie jałowości. System bezftalanowy.</t>
  </si>
  <si>
    <t>po 1  szt. w każdym rozmiarze</t>
  </si>
  <si>
    <t>Przyrząd do pobierania leków i płynów z butelek i worków z bezigłowym zaworem., objętość wypełnienia 0,59ml, długość min.7,5 cm, przepływ min. 315 ml.</t>
  </si>
  <si>
    <t>Strzykawka j.u. Cewnikowa 100ml podwójnie skalowana z dodatkowym łącznikiem luer</t>
  </si>
  <si>
    <t>Strzykawka 3-częściowa luer, jednorazowego użytku, pojemność 10 ml skala rozszerzana do 12ml, skalowanie co 0,5 kolor tłoka mleczny, cylinder przezroczysty sterylna, pakowana pojedyńczo, opakowanie 100 sztuk</t>
  </si>
  <si>
    <t>Strzykawka 3 -częściowa luer , jednorazowego użytku, pojemność 20 ml skala rozszerzona do 22 ml, skalowanie co 1 lm, kolor tłoka mleczny, cylinder przezroczysty, sterylna, pakowana pojedynczo, opakowanie 50 sztuk</t>
  </si>
  <si>
    <t>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dren medyczny z PVC nie zawierający ftalanów o długości 150 cm, łącznik stożkowy typ luer-lock, osłonka łącznika. Opakowanie jednostkowe typ blister-pack, sterylizowane EO. Nazwa producenta na opakowaniu.</t>
  </si>
  <si>
    <t>Przyrząd do przetaczania płynów infuzyjnych, jałowy, niepirogenny, nietoksyczny, nie zawiera lateksu. W składzie: igła biorcza dwukanałowa ścieta dwupłaszczyznowo, osłonka igły biorczej, hydrofobowy filtr powietrza, zatyczka filtra, komora kroplowa o dł. min. 62mm w części przeźroczystej;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</si>
  <si>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Przyrząd do przetoczeń płynów infuzyjnych - bursztynowy.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</si>
  <si>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Nasadka dezynfekująca do bezigłowych zaworów dożylnych zapewniający pasywne odkażenie do 7 dni op. 250 szt.</t>
  </si>
  <si>
    <t>Przyrząd do pobierania leków i płynów z butelek worków i fiolek z bezigłowym zaworem, o przezroczystej obudowie, dwutorowy, z zamykanym o9dpowietrznikiem i wbudowanym filtrem. Długość min. 5,5 cm. Ilość aktywacji 600, nie zawierający ftalanów PCV i lateksu, odporny na lipidy i cytostatyki.</t>
  </si>
  <si>
    <t>Kolec transferowy ze zintegrowanymi skrzydełkami igły zabezpieczone nakładkami długość 6 cm</t>
  </si>
  <si>
    <t xml:space="preserve">Aparat do szybkiego przygotowania kroplówki i bezpiecznej infuzji wyposażony w przeźroczysty mocny kolec (zgodny z normą ISO) ze zintegrowanym filtrem przeciwbakteryjnym, samozamykającym się, elastyczną dolną część komory kroplowej w celu łatwego ustawienia płynu; 15 um filtr zabezpieczający przed większymi cząsteczkami; precyzyjny zacisk rolkowy z miejscem na kolec komory kroplowej po użyciu oraz miejsce do podwieszania drenu; filtr hydrofobowy na końcu drenu, zabezpieczający przed wyciekaniem płynu z drenu podczas jego wypełniania; filtr hydrofilny w komorze kroplowej, zabezpieczający przed dostaniem się powietrza do drenu po opróżnieniu butelki. </t>
  </si>
  <si>
    <t>Strzykawka j.u. 10 ml dwuczęściowa, skala co 0,5 ml rozszerzana do min. 11ml, przezroczysty cylinder, tłok mleczny,  nazwa producenta na pojedynczej strzykawce, a'100szt</t>
  </si>
  <si>
    <t>Pakiet 13 - Strzykawki dwuczęściowe</t>
  </si>
  <si>
    <t>Pakiet 14 - Przyrządy do przetoczeń</t>
  </si>
  <si>
    <t>Pakiet 15- Cewniki do podawania tlenu</t>
  </si>
  <si>
    <t>Pakiet 16- Pojemniki histopatologiczne</t>
  </si>
  <si>
    <t>Pakiet 17 - Butelki na pokarm matki</t>
  </si>
  <si>
    <t>Pakiet 18 - Cewniki urologiczne, cewniki do odsysania, zgłębmiki żołądkowe</t>
  </si>
  <si>
    <t>Pakiet 19 - Woreczki na próbki moczu, Wzierniki ginekologiczne</t>
  </si>
  <si>
    <t>Pakiet 20 - Drobny sprzęt medyczny</t>
  </si>
  <si>
    <t>Pakiet 21 - Drobny sprzęt medyczny</t>
  </si>
  <si>
    <t>Pakiet 22- Elektrody, żele, rejestratory</t>
  </si>
  <si>
    <t>Pakiet 23 - Worki na zwłoki</t>
  </si>
  <si>
    <t>Pakiet 24 - Pieluchomajtki</t>
  </si>
  <si>
    <t>Pakiet 25 - Zestaw do cewnikowania</t>
  </si>
  <si>
    <t>Pakiet 26- Maski medyczne</t>
  </si>
  <si>
    <t>Pakiet 27- Maski medyczne</t>
  </si>
  <si>
    <t>Pakiet 28- Cewnik Couvelair</t>
  </si>
  <si>
    <t>Pakiet 29- Cystofix</t>
  </si>
  <si>
    <t>Pakiet 30- Termometry medyczne</t>
  </si>
  <si>
    <t>Pakiet 31- Osprzęt do urzadzenia Renasys Plus EZ</t>
  </si>
  <si>
    <t>Pakiet 32 - Rękawice dla osób uczulonych</t>
  </si>
  <si>
    <t>Pakiet 33 - Klapki i spódniczki ginekologiczne jednorazowe</t>
  </si>
  <si>
    <t>Pakiet 34 - Akcesoria neonatologiczne</t>
  </si>
  <si>
    <t>Pakiet 35 - Aparat AMBU</t>
  </si>
  <si>
    <t>Pakiet 36 - Worki stomijne</t>
  </si>
  <si>
    <t>Pakiet 37 - Fartuch chirurgiczny</t>
  </si>
  <si>
    <t>Pakiet 38 - Odsysanie ran</t>
  </si>
  <si>
    <t>Pakiet 39 - Linia Art. Line</t>
  </si>
  <si>
    <t>Pakiet 40 - Podkłady</t>
  </si>
  <si>
    <t>Pakiet 41 - System do pomiaru ciśnienia śródbrzusznego</t>
  </si>
  <si>
    <t>Pakiet 42 - Majtki dla pacjenta</t>
  </si>
  <si>
    <t>Pakiet 43 - Protezy naczyniowe</t>
  </si>
  <si>
    <t>Pakiet 44 - Zestawy do podłączenia i odłączenia hemodializy</t>
  </si>
  <si>
    <t>Pakiet 45 - Przyrządy do przygotowywania i pobierania roztworu z przeznaczeniem do leków cytostatycznych</t>
  </si>
  <si>
    <t>Pakiet 46 - Kaniule bezpieczne</t>
  </si>
  <si>
    <t>Pakiet 47 - Maski</t>
  </si>
  <si>
    <t>Półmaska filtrujaca z zaworem wydechowym do ochrony układu oddechowego przed pyłami, aerozolami cząstek stałych i aerolzolami ciekłymi. Część przednia półmaski zapewniająca utrzymanie jej właściwegoi kształtu w trakcie noszenia, bez efektu zapadania się podczas wdechu. Dwupunktowe mocowanie taśmy lub gumki nagłowia, umożliwiające przesuwanie taśmy lub gumki, pozwalające na wygodne jej dopasowanie do kształtu głowy. Miękki materiał umożliwiający dobre przyleganie do twarzy. Zawór wydechowy zmniejszajacy kumulowanie się ciepła i ułatwiający oddychanie. Półmaska klasy FFP3. Produkt medyczny. Środek ochrony indywidualnej.</t>
  </si>
  <si>
    <t>Pakiet 48 - Zestaw do oddychania</t>
  </si>
  <si>
    <t xml:space="preserve">Zestaw do oddychania ogrzewanym powietrzem dla dorosłych i dzieci o wadze powyżej 22 kg, z samonapełniającą się komorą MR290.
Układ oddechowy jednorazowego użytku do  terapii tlenowej wysokim przepływem gazów o długości od min. 60 do max. 175 cm, posiadający spiralną grzałkę w drenie oraz zintegrowany ruchomy klips do mocowania układu.
Przepływ gazów w zakresie 10 – 60 L/min. 
Zakończenie układu o kształcie zapewniającym prawidłowe podłączenie do kaniul nosowych serii OPT 842, 844, 846 i interfejsu do tracheostomii OPT  kompatybilny do nawilżacza opisanego w poz. nr 1. 
Zestaw zawierający adapter z komorą z automatycznym pobieraniem wody i posiadającą dwa pływaki zabezpieczające przed przedostaniem się wody do układu oddechowego. Układ wraz z adapterem i komorą tworzy komplet tzn. znajduje się w jednym opakowaniu.
</t>
  </si>
  <si>
    <t xml:space="preserve">Kaniula donosowa dla dorosłych (S, M, L ) i dzieci powyżej 22 kg (S, M)
Przeznaczone do współpracy z układem oddechowym opisanym w poz. nr 2
</t>
  </si>
  <si>
    <t>Interfejs do tracheostomii przeznaczony do współpracy z układem oddechowym opisanym w poz. nr 2</t>
  </si>
  <si>
    <t>na żądanie</t>
  </si>
  <si>
    <t>Osłona na tarczycę. Jednorazowy, niesterylny pokrowiec na wielorazową ołowianą osłonę tarczycy, wykonany z włókniny trójwarstwowej typu SMS o gramaturze 35g/m2, zapinany na rzep z możliwością regulacji dopasowania do szyi oraz rozcięciem do umiejscowienia wielorazowej osłony na tarczycę: wymiar osłony: min. 66 cm długości, min. 10cm do max. 12cm szerokości w części tylnej, min. 15 cm długość rozcięcia</t>
  </si>
  <si>
    <t>Pakiet 49 - Osłona na tarczycę</t>
  </si>
  <si>
    <t>Kryterium jakościowe</t>
  </si>
  <si>
    <t>Nr katalogowy  /Nazwa jak na fakturze</t>
  </si>
  <si>
    <t>Wielkość opakowania handlowego</t>
  </si>
  <si>
    <t>Jednorazowa - 35 pkt. Wielorazowa - 0 pkt.</t>
  </si>
  <si>
    <t>Całkowicie sprasowany - 35 pkt. Częściowo sprasowany - 0 pkt.</t>
  </si>
  <si>
    <t>Dłudość drenu 3000 mm - 35 pkt.                                  Długość drenu poniżej 3000 mm - 0 pkt.</t>
  </si>
  <si>
    <t>Opakowanie papier-folia - 35 pkt. Opakowanie inne, dopuszczone przez Zamawiającego - 0 pkt.</t>
  </si>
  <si>
    <t>Pojemność komory 3000 ml - 35 pkt.   Poniżej 3000 ml - 0 pkt</t>
  </si>
  <si>
    <t>Z pryzmatem zmieniającym kolor - 35 pkt.  Bez pryzmatu - 0 pkt.</t>
  </si>
  <si>
    <t>Opakowanie 100 szt. - 35 pkt.      Opakowanie inne niż 100 szt. i dopuszczone przez Zamawiającego - 0 pkt.</t>
  </si>
  <si>
    <t>Pojemność 15 ml - 35 pkt.                  Pojemność powyżej 15 ml - 0 pkt.</t>
  </si>
  <si>
    <t>Rozm. Igły 0,7x50mm - 35 pkt. Rozm. Igły 0,7x45mm - 0 pkt.</t>
  </si>
  <si>
    <t>Długośc 130 cm - 35 pkt.   Poniżej 130 cm - 0 pkt.</t>
  </si>
  <si>
    <t>Długośc 130 cm - 35 pkt.   Długość 120 cm - 20 pkt. Długość 110 cm - 0 pkt.</t>
  </si>
  <si>
    <t>Pojemność worka 1,5 litr - 35 pkt. Poniżej 1,5 litr - 0 pkt.</t>
  </si>
  <si>
    <t>4 otwory boczne - 35 pkt.                        2 otwory boczne  - 0 pkt.</t>
  </si>
  <si>
    <t>Zamawiający będzie oceniał ostrość kaniul na podstawie subiektywnej oceny dostarczonych próbek w skali od 0 do 35.</t>
  </si>
  <si>
    <t>op = 100 szt.</t>
  </si>
  <si>
    <t>Długościęte - 35 pkt.                   Krótkościęte - 0 pkt.</t>
  </si>
  <si>
    <t>skrzydełka miękkie zdejmowalne 10 pkt, brak 0 pkt, zawózr neutralny 10 pkt., inny 0 pkt, okienko kontrolne wkłucia 15 pkt, brak 0 pkt</t>
  </si>
  <si>
    <t>op=20 szt.</t>
  </si>
  <si>
    <t>Strzykawki pozycja 1-4: Czytelna czarna skala 25 pkt, inna 0 pkt, Płynny przesuw tłoka 10 pkt, brak płynności 0 pkt.</t>
  </si>
  <si>
    <t>pozycje 12-15 czytelna czarna skala, płynny przesuw tłoka, tłok dobrze połączony z pierścieniem 35 pkt, brak 0 pkt</t>
  </si>
  <si>
    <t>Komora kroplowa w częsci przezroczystej min. 62 mm 10 pkt, poniżej 62 mm- 0 pkt., skutecznie działający zacisk rolkowy na drenie 10 pkt, brak skutecznosci - 0 pkt, szczelne połaczenie igły biorczej z butelką, workiem 10 pkt, brak szczelności 0- pkt</t>
  </si>
  <si>
    <t>Pozycje 7-11: Zawór przezroczysty 10 pkt., brak widoczności 0 pkt,  ilość aktywacji min. 500- 10 pkt, poniżej 0-pkt</t>
  </si>
  <si>
    <t>Długość 500 cm - 35 pkt.                   Długość poniżej 500cm - 0 pkt.</t>
  </si>
  <si>
    <t>Całkowicie odporny na formalinę przez min. 30 dni - 35 pkt.                                                                 Całkowicie odporny na formalinę przez okres krótszy niż 30 dni - 0 pkt.</t>
  </si>
  <si>
    <t>80 ml - 35 pkt.    100 ml - 0 pkt.</t>
  </si>
  <si>
    <t>Długość 40cm - 35 pkt.            Długość powyżej 40 cm - 0 pkt.</t>
  </si>
  <si>
    <t>Długość 800cm - 35 pkt.            Długość powyżej 800 cm - 0 pkt.</t>
  </si>
  <si>
    <t>Długość 50cm - 35 pkt.            Długość poniżej 50 cm - 0 pkt.</t>
  </si>
  <si>
    <t>Z zastawką plastikową - 35 pkt. Bez zastawki - 0 pkt</t>
  </si>
  <si>
    <t>16 podstawek - 35 pkt.       Więcej niż 16 - 0 pkt.</t>
  </si>
  <si>
    <t>t</t>
  </si>
  <si>
    <t>Pojemność 2,5 litr - 35 pkt.                 Pojemność poniżej 2,5 litr - 0 pkt.</t>
  </si>
  <si>
    <t>Łatwe i szybkie otwieranie z foli za pomocą nacięcia na zgrzewie - 35 pkt.</t>
  </si>
  <si>
    <t>Pakowane po 50 szt - 35 pkt.          Pakowane po 100 szt. - 0 pkt.</t>
  </si>
  <si>
    <t>Z podziałką - 35 pkt.                              Bez podziałki - 0 pkt.</t>
  </si>
  <si>
    <t>Długość drenu 10 cm - 35 pkt.         Długość drenu poniżej 10cm - 0 pkt.</t>
  </si>
  <si>
    <t>Z odżywką - 35 pkt. Bez odżywki - 0 pkt.</t>
  </si>
  <si>
    <t>Z podziałką - 35 pkt. Bez podziałki - 0 pkt.</t>
  </si>
  <si>
    <t>Szerokość 2,5 cm - 35 pkt. Poniżej 2,5 cm - 0 pkt.</t>
  </si>
  <si>
    <t>Z zatyczką - 35 pkt.  Bez zatyczki - 0 pkt.</t>
  </si>
  <si>
    <t>Butelka z korkiem typ Pull-Push</t>
  </si>
  <si>
    <t>100 arkuszy - 35 pkt.                             150 arkuszy - 0 pkt.</t>
  </si>
  <si>
    <t>Wytrzymałość 180 kg - 35 pkt.       Wytrzymałość poniżej 180 kg - 0 pkt.</t>
  </si>
  <si>
    <t>Chłonność 2400ml - 35 pkt.            Chłonność poniżej 2400ml - 0 pkt.</t>
  </si>
  <si>
    <t>Chłonność 2700ml - 35 pkt.            Chłonność poniżej 2700ml - 0 pkt.</t>
  </si>
  <si>
    <t>Chłonność 2800ml - 35 pkt.            Chłonność poniżej 2800ml - 0 pkt.</t>
  </si>
  <si>
    <t>Strzykawka wypełniona lubrykantem z lidokainą 6 ml - 35 pkt. Strzykawka wypełniona lubrykantem z lidokainą powyżej 6 ml - 0 pkt.</t>
  </si>
  <si>
    <t>Pojemność nebulizatora 6 ml - 35 pkt. powyżej 6 ml - 0 pkt.</t>
  </si>
  <si>
    <t>Pakowana po 50 szt. - 35 pkt.  Pakowane po 100 szt. - 0 pkt.</t>
  </si>
  <si>
    <t>op=50 szt.</t>
  </si>
  <si>
    <t>Długość drenu 213 cm - 35 pkt.   Długość drenu poniżej 213 cm - 0 pkt.</t>
  </si>
  <si>
    <t>Silikonowany - 35 pkt.  Lateksowy - 0 pkt</t>
  </si>
  <si>
    <t>Pojemność worka na mocz 2 litr - 30 pkt. Poniżej 2 litr - 0 pkt.</t>
  </si>
  <si>
    <t>Trwałośc termometru 40000 pomiarów - 35 pkt.  Poniżej 40000 pomiarów - 0 pkt.</t>
  </si>
  <si>
    <t>Opatrunek w rozmiarze 25x15x3cm - 35 pkt.                                        Opatrunek o innych parametrach +/- 10% i dopuszczony przez Zamawiającego - 0 pkt.</t>
  </si>
  <si>
    <t>Pojemność zbiornika 250 ml - 35 pkt. Pojemność inna niż 250 ml w tolerancji +/- 10% i dopuszczona przez Zamawiającego - 0 pkt.</t>
  </si>
  <si>
    <t>Opatrunek w rozmiarze 15x20cm - 35 pkt.                                        Opatrunek o innych parametrach +/- 10% i dopuszczony przez Zamawiającego - 0 pkt.</t>
  </si>
  <si>
    <t>Opakowanie 100 szt. - 35 pkt. Opakowanie większe niż 100 szt. - 0 pkt.</t>
  </si>
  <si>
    <t>Uniwersalność rozmiaru, wytrzymałość włókniny, preferowany kolor zielony - 35 pkt. Inne dopuszczone przez Zamawiającego - 0 pkt.</t>
  </si>
  <si>
    <t>Kolor uzależniony od rozmiaru czapeczki - 35 pkt. Czapeczki jednokolorowe - 0 pkt.</t>
  </si>
  <si>
    <t>Wyposażony w zintegrowany z workiem samorozsprężalnym pasek na dłoń zapobiegający przed ześlizgiwaniem się z dłoni i wyrównujący siłę uciśnięć - 35 pkt. Nie wyposażony w zintegrowany z workiem samorozsprężalnym pasek na dłoń zapobiegający przed ześlizgiwaniem się z dłoni i wyrównujący siłę uciśnięć 2000 ml - 0 pkt.</t>
  </si>
  <si>
    <t>Zgodnie z opisem - 35 pkt. Inne i dopuszczone przez Zamawiającego - 0 pkt.</t>
  </si>
  <si>
    <t>Gramatura 40g/m² - 20 pkt.        Poniżej 40 g/m² - 0 pkt.   Wzmocnienie 80 g/m² - 15 pkt.  Poniżej 80 g/m² - 0 pkt.</t>
  </si>
  <si>
    <t>Pojemność 200 ml - 35 pkt. Poniżej 200 ml - 0 pkt.</t>
  </si>
  <si>
    <t>Długość drenu 80 cm - 20 pkt.       Długość  75 cm - 15 pkt. Długość poniżej 75 cm - 0 pkt.</t>
  </si>
  <si>
    <t>Długość drenu 40 cm - 35 pkt.       Długość poniżej 40 cm - 0 pkt.</t>
  </si>
  <si>
    <t>Dokładność pomiaru 1,5% - 35 pkt.   Powyżej - 0 pkt.</t>
  </si>
  <si>
    <t>Kolor biały - 35 pkt. Kolor inny dopuszczony przez Zamawiającego - 0 pkt.</t>
  </si>
  <si>
    <t>Dren o poj. 20 ml - 35 pkt.                     Dren o poj. powyżej 20 ml - 0 pkt.</t>
  </si>
  <si>
    <t>Gramatura 50 g/m² - 35 pkt.              Gramatura powyżej 50 g/m² - 0 pkt.</t>
  </si>
  <si>
    <t>Długość protezy 80 cm - 30 pkt.             Długość protezy poniżej 80 cm - 0 pkt.</t>
  </si>
  <si>
    <t>Serweta włókninowa w rozmiarze 38 x 45 cm - 10 pkt.                                 Rozmiar kompresów gazowych 7,5 x 7,5 cm - 10 pkt.                                     Rozmiar opatrunku transparentnego 6 x 7 cm - 10 pkt.                                     Rozmiar opatrunku z wkładem chłonnym 5 x 7 cm - 5 pkt.                          Inne parametry dopuszczone przez Zamawiającego - 0 pkt.</t>
  </si>
  <si>
    <t>Czas stosowania 7 dni - 35 pkt.                  Czas stosowania 6 dni - 20 pkt.                     Czas stosowania 5 dni - 15 pkt.                       Czas stosowania 4 dni - 10 pkt.                    Czas stosowania 3 dni - 0 pkt.</t>
  </si>
  <si>
    <t>4 paski RTG - 35 pkt.                              3 paski RTG - 0 pkt.</t>
  </si>
  <si>
    <t>Mocowanie maski na gumki - 35 pkt. Mocowanie maski na taśmy - 0 pkt.</t>
  </si>
  <si>
    <t>Długość zestawu 175 cm - 35 pkt.                 Długość zestawu poniżej 175 cm - 0 pkt.</t>
  </si>
  <si>
    <t>Długości trzonu 36 cm - 35 pkt.                       Długość powyżej 36 cm - 0 pkt.</t>
  </si>
  <si>
    <t>Załącznik nr 5 do SIWZ</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</si>
</sst>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0_ ;[Red]\-#,##0.00,"/>
    <numFmt numFmtId="165" formatCode="#,##0_ ;[Red]\-#,##0,"/>
    <numFmt numFmtId="166" formatCode="#,###.00"/>
  </numFmts>
  <fonts count="33"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b/>
      <sz val="8"/>
      <name val="Arial"/>
      <family val="2"/>
      <charset val="238"/>
    </font>
    <font>
      <sz val="8"/>
      <color rgb="FFFF0000"/>
      <name val="Arial"/>
      <family val="2"/>
    </font>
    <font>
      <b/>
      <sz val="8"/>
      <color rgb="FFFF0000"/>
      <name val="Arial"/>
      <family val="2"/>
    </font>
    <font>
      <sz val="9"/>
      <color rgb="FFFF0000"/>
      <name val="Arial"/>
      <family val="2"/>
    </font>
    <font>
      <sz val="10"/>
      <name val="Arial CE"/>
      <charset val="238"/>
    </font>
    <font>
      <sz val="9"/>
      <color rgb="FFFF0000"/>
      <name val="Arial"/>
      <family val="2"/>
      <charset val="238"/>
    </font>
    <font>
      <b/>
      <sz val="10"/>
      <color indexed="10"/>
      <name val="Arial"/>
      <family val="2"/>
      <charset val="238"/>
    </font>
    <font>
      <sz val="10"/>
      <color rgb="FFFF0000"/>
      <name val="Arial"/>
      <family val="2"/>
    </font>
    <font>
      <b/>
      <sz val="10"/>
      <color rgb="FFFF0000"/>
      <name val="Arial"/>
      <family val="2"/>
    </font>
    <font>
      <b/>
      <sz val="10"/>
      <color rgb="FFFF0000"/>
      <name val="Arial"/>
      <family val="2"/>
      <charset val="238"/>
    </font>
    <font>
      <b/>
      <sz val="9"/>
      <color rgb="FFFF0000"/>
      <name val="Arial"/>
      <family val="2"/>
      <charset val="238"/>
    </font>
    <font>
      <u/>
      <sz val="9"/>
      <name val="Arial"/>
      <family val="2"/>
    </font>
    <font>
      <sz val="12"/>
      <color theme="1"/>
      <name val="Calibri"/>
      <family val="2"/>
      <charset val="238"/>
      <scheme val="minor"/>
    </font>
    <font>
      <sz val="8"/>
      <name val="Arial"/>
      <family val="2"/>
      <charset val="238"/>
    </font>
    <font>
      <sz val="9"/>
      <name val="Calibri"/>
      <family val="2"/>
      <charset val="238"/>
    </font>
    <font>
      <b/>
      <sz val="8"/>
      <color rgb="FFFF0000"/>
      <name val="Arial"/>
      <family val="2"/>
      <charset val="238"/>
    </font>
    <font>
      <b/>
      <sz val="12"/>
      <name val="Arial"/>
      <family val="2"/>
    </font>
    <font>
      <sz val="10"/>
      <color rgb="FFFF0000"/>
      <name val="Arial"/>
      <family val="2"/>
      <charset val="238"/>
    </font>
    <font>
      <sz val="8"/>
      <color rgb="FFFF0000"/>
      <name val="Arial"/>
      <family val="2"/>
      <charset val="238"/>
    </font>
    <font>
      <sz val="9"/>
      <color rgb="FF000000"/>
      <name val="Arial"/>
      <family val="2"/>
      <charset val="238"/>
    </font>
    <font>
      <b/>
      <sz val="12"/>
      <color rgb="FFFF0000"/>
      <name val="Arial"/>
      <family val="2"/>
    </font>
  </fonts>
  <fills count="6">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
      <patternFill patternType="solid">
        <fgColor indexed="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64"/>
      </left>
      <right/>
      <top style="thin">
        <color indexed="64"/>
      </top>
      <bottom/>
      <diagonal/>
    </border>
    <border>
      <left style="thin">
        <color indexed="8"/>
      </left>
      <right style="thin">
        <color indexed="8"/>
      </right>
      <top style="thin">
        <color indexed="64"/>
      </top>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16" fillId="0" borderId="0"/>
    <xf numFmtId="0" fontId="2" fillId="0" borderId="0"/>
    <xf numFmtId="0" fontId="1" fillId="0" borderId="0"/>
    <xf numFmtId="0" fontId="24" fillId="0" borderId="0"/>
    <xf numFmtId="0" fontId="16" fillId="0" borderId="0"/>
    <xf numFmtId="43" fontId="16" fillId="0" borderId="0" applyFont="0" applyFill="0" applyBorder="0" applyAlignment="0" applyProtection="0"/>
    <xf numFmtId="0" fontId="16" fillId="0" borderId="0"/>
    <xf numFmtId="0" fontId="2" fillId="0" borderId="0"/>
  </cellStyleXfs>
  <cellXfs count="713">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5" fillId="0" borderId="0" xfId="0" applyFont="1" applyFill="1" applyBorder="1"/>
    <xf numFmtId="1" fontId="5" fillId="0" borderId="0" xfId="0" applyNumberFormat="1" applyFont="1" applyFill="1" applyBorder="1" applyAlignment="1">
      <alignment horizontal="center"/>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xf numFmtId="4" fontId="6" fillId="2" borderId="1" xfId="0" applyNumberFormat="1" applyFont="1" applyFill="1" applyBorder="1" applyAlignment="1">
      <alignment horizontal="center" vertic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1" fontId="9" fillId="0" borderId="1" xfId="0" applyNumberFormat="1" applyFont="1" applyFill="1" applyBorder="1" applyAlignment="1">
      <alignment horizontal="center" vertical="center"/>
    </xf>
    <xf numFmtId="0" fontId="3" fillId="0" borderId="0" xfId="0" applyFont="1" applyFill="1" applyBorder="1"/>
    <xf numFmtId="0" fontId="9"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7" fillId="0" borderId="0" xfId="0" applyFont="1"/>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Border="1"/>
    <xf numFmtId="1" fontId="3" fillId="0" borderId="0" xfId="0" applyNumberFormat="1" applyFont="1" applyBorder="1"/>
    <xf numFmtId="0" fontId="5" fillId="0" borderId="0" xfId="4" applyFont="1" applyFill="1" applyBorder="1" applyAlignment="1">
      <alignment horizontal="center" vertical="center"/>
    </xf>
    <xf numFmtId="0" fontId="13" fillId="0" borderId="0" xfId="0" applyFont="1" applyFill="1" applyBorder="1"/>
    <xf numFmtId="0" fontId="13" fillId="0" borderId="0" xfId="0" applyFont="1" applyFill="1" applyBorder="1" applyAlignment="1">
      <alignment horizontal="center"/>
    </xf>
    <xf numFmtId="1" fontId="13" fillId="0" borderId="0" xfId="0" applyNumberFormat="1" applyFont="1" applyFill="1" applyBorder="1" applyAlignment="1">
      <alignment horizontal="center"/>
    </xf>
    <xf numFmtId="4" fontId="14" fillId="0" borderId="0"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vertical="center"/>
    </xf>
    <xf numFmtId="0" fontId="7" fillId="0" borderId="0" xfId="0" applyFont="1" applyFill="1" applyBorder="1" applyAlignment="1">
      <alignment vertical="center"/>
    </xf>
    <xf numFmtId="0" fontId="7" fillId="0" borderId="10" xfId="0" applyFont="1" applyFill="1" applyBorder="1" applyAlignment="1">
      <alignment vertical="center" wrapText="1"/>
    </xf>
    <xf numFmtId="0" fontId="7" fillId="0" borderId="0" xfId="0" applyFont="1" applyFill="1" applyBorder="1" applyAlignment="1">
      <alignment vertical="center" wrapText="1"/>
    </xf>
    <xf numFmtId="4" fontId="5" fillId="0" borderId="0" xfId="0" applyNumberFormat="1" applyFont="1" applyFill="1" applyBorder="1" applyAlignment="1">
      <alignment horizontal="center" vertical="center"/>
    </xf>
    <xf numFmtId="0" fontId="7" fillId="0" borderId="1" xfId="0" applyFont="1" applyBorder="1" applyAlignment="1">
      <alignment vertical="center" wrapText="1"/>
    </xf>
    <xf numFmtId="4" fontId="18" fillId="0" borderId="0" xfId="0" applyNumberFormat="1" applyFont="1"/>
    <xf numFmtId="0" fontId="7" fillId="0" borderId="0" xfId="0" applyFont="1" applyBorder="1" applyAlignment="1">
      <alignment wrapText="1"/>
    </xf>
    <xf numFmtId="1" fontId="7" fillId="0" borderId="0" xfId="0" applyNumberFormat="1" applyFont="1" applyBorder="1"/>
    <xf numFmtId="0" fontId="9" fillId="0" borderId="0" xfId="0" applyFont="1" applyBorder="1" applyAlignment="1">
      <alignment wrapText="1"/>
    </xf>
    <xf numFmtId="0" fontId="7" fillId="0" borderId="0" xfId="0" applyFont="1" applyBorder="1" applyAlignment="1">
      <alignment vertical="center"/>
    </xf>
    <xf numFmtId="0" fontId="7" fillId="0" borderId="0" xfId="0" applyFont="1" applyBorder="1" applyAlignment="1">
      <alignment vertical="center" wrapText="1"/>
    </xf>
    <xf numFmtId="4" fontId="10" fillId="2" borderId="1" xfId="0" applyNumberFormat="1" applyFont="1" applyFill="1" applyBorder="1" applyAlignment="1">
      <alignment horizontal="center" vertical="center" wrapText="1"/>
    </xf>
    <xf numFmtId="0" fontId="8" fillId="0" borderId="0" xfId="0" applyFont="1" applyAlignment="1">
      <alignment wrapText="1"/>
    </xf>
    <xf numFmtId="0" fontId="9" fillId="0" borderId="22" xfId="0" applyFont="1" applyFill="1" applyBorder="1" applyAlignment="1">
      <alignment vertical="center"/>
    </xf>
    <xf numFmtId="0" fontId="9" fillId="0" borderId="6"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wrapText="1"/>
    </xf>
    <xf numFmtId="1" fontId="9" fillId="0" borderId="0" xfId="0" applyNumberFormat="1" applyFont="1" applyFill="1" applyBorder="1" applyAlignment="1">
      <alignment horizontal="center" vertical="center"/>
    </xf>
    <xf numFmtId="0" fontId="9" fillId="0" borderId="0" xfId="0" applyFont="1" applyFill="1" applyBorder="1" applyAlignment="1">
      <alignment wrapText="1"/>
    </xf>
    <xf numFmtId="0" fontId="17" fillId="0" borderId="0" xfId="0" applyFont="1" applyFill="1" applyBorder="1"/>
    <xf numFmtId="0" fontId="9" fillId="0" borderId="0" xfId="0" applyFont="1" applyFill="1" applyBorder="1" applyAlignment="1">
      <alignment horizontal="center" vertical="center"/>
    </xf>
    <xf numFmtId="4" fontId="9" fillId="0" borderId="0" xfId="1" applyNumberFormat="1" applyFont="1" applyFill="1" applyBorder="1" applyAlignment="1" applyProtection="1">
      <alignment vertical="center"/>
    </xf>
    <xf numFmtId="4" fontId="9" fillId="0" borderId="0" xfId="0" applyNumberFormat="1" applyFont="1" applyFill="1" applyBorder="1" applyAlignment="1">
      <alignment vertical="center"/>
    </xf>
    <xf numFmtId="0" fontId="10" fillId="2" borderId="1" xfId="0" applyFont="1" applyFill="1" applyBorder="1" applyAlignment="1">
      <alignment horizontal="center" vertical="center"/>
    </xf>
    <xf numFmtId="4" fontId="10" fillId="2" borderId="1" xfId="1" applyNumberFormat="1" applyFont="1" applyFill="1" applyBorder="1" applyAlignment="1" applyProtection="1">
      <alignment horizontal="center" vertical="center" wrapText="1"/>
    </xf>
    <xf numFmtId="0" fontId="9" fillId="0" borderId="0" xfId="4" applyFont="1" applyFill="1" applyBorder="1" applyAlignment="1">
      <alignment vertical="center" wrapText="1"/>
    </xf>
    <xf numFmtId="4" fontId="10" fillId="0" borderId="0" xfId="0" applyNumberFormat="1" applyFont="1" applyFill="1" applyBorder="1" applyAlignment="1" applyProtection="1">
      <alignment horizontal="center" vertical="center" wrapText="1"/>
    </xf>
    <xf numFmtId="0" fontId="9" fillId="0" borderId="0" xfId="5" applyFont="1" applyFill="1" applyBorder="1" applyAlignment="1">
      <alignment horizontal="center" vertical="center" wrapText="1"/>
    </xf>
    <xf numFmtId="0" fontId="9" fillId="0" borderId="0" xfId="4" applyFont="1" applyFill="1" applyBorder="1" applyAlignment="1">
      <alignment horizontal="center" vertical="center"/>
    </xf>
    <xf numFmtId="4" fontId="9" fillId="0" borderId="0" xfId="0" applyNumberFormat="1" applyFont="1"/>
    <xf numFmtId="4" fontId="9" fillId="0" borderId="0" xfId="0" applyNumberFormat="1" applyFont="1" applyFill="1" applyBorder="1" applyAlignment="1">
      <alignment horizontal="center"/>
    </xf>
    <xf numFmtId="4" fontId="9" fillId="0" borderId="0" xfId="1" applyNumberFormat="1" applyFont="1" applyFill="1" applyBorder="1" applyAlignment="1" applyProtection="1"/>
    <xf numFmtId="0" fontId="10" fillId="0" borderId="0" xfId="4" applyFont="1" applyFill="1" applyBorder="1" applyAlignment="1">
      <alignment wrapText="1"/>
    </xf>
    <xf numFmtId="1" fontId="10" fillId="0" borderId="0" xfId="4" applyNumberFormat="1" applyFont="1" applyFill="1" applyBorder="1" applyAlignment="1">
      <alignment wrapText="1"/>
    </xf>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0" fontId="19" fillId="0" borderId="0" xfId="0" applyFont="1"/>
    <xf numFmtId="0" fontId="15" fillId="0" borderId="0" xfId="0" applyFont="1" applyBorder="1"/>
    <xf numFmtId="4" fontId="20"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1" fontId="19" fillId="0" borderId="0" xfId="0" applyNumberFormat="1" applyFont="1"/>
    <xf numFmtId="4" fontId="19" fillId="0" borderId="0" xfId="0" applyNumberFormat="1" applyFont="1"/>
    <xf numFmtId="4" fontId="21" fillId="0" borderId="0" xfId="0" applyNumberFormat="1" applyFont="1" applyFill="1" applyBorder="1" applyAlignment="1" applyProtection="1">
      <alignment horizontal="center" vertical="center" wrapText="1"/>
    </xf>
    <xf numFmtId="0" fontId="15" fillId="0" borderId="0" xfId="0" applyFont="1"/>
    <xf numFmtId="0" fontId="19" fillId="0" borderId="0" xfId="0" applyFont="1" applyBorder="1"/>
    <xf numFmtId="1" fontId="19" fillId="0" borderId="0" xfId="0" applyNumberFormat="1" applyFont="1" applyBorder="1"/>
    <xf numFmtId="4" fontId="19" fillId="0" borderId="0" xfId="0" applyNumberFormat="1" applyFont="1" applyBorder="1"/>
    <xf numFmtId="166" fontId="15" fillId="0" borderId="0" xfId="1" applyNumberFormat="1" applyFont="1" applyFill="1" applyBorder="1" applyAlignment="1" applyProtection="1">
      <alignment vertical="center"/>
    </xf>
    <xf numFmtId="1" fontId="15" fillId="0" borderId="0" xfId="1" applyNumberFormat="1" applyFont="1" applyFill="1" applyBorder="1" applyAlignment="1" applyProtection="1">
      <alignment vertical="center"/>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1" fontId="13" fillId="0" borderId="0" xfId="0" applyNumberFormat="1" applyFont="1" applyFill="1" applyBorder="1" applyAlignment="1">
      <alignment horizontal="center" vertical="center"/>
    </xf>
    <xf numFmtId="0" fontId="13" fillId="0" borderId="0" xfId="4" applyFont="1" applyFill="1" applyBorder="1" applyAlignment="1">
      <alignment horizontal="center" vertical="center"/>
    </xf>
    <xf numFmtId="0" fontId="13" fillId="0" borderId="0" xfId="0" applyFont="1" applyFill="1" applyBorder="1" applyAlignment="1">
      <alignment horizontal="center" wrapText="1"/>
    </xf>
    <xf numFmtId="0" fontId="15" fillId="0" borderId="0" xfId="0" applyFont="1" applyFill="1" applyBorder="1"/>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1" fontId="15" fillId="0" borderId="0" xfId="0" applyNumberFormat="1" applyFont="1" applyFill="1" applyBorder="1" applyAlignment="1">
      <alignment horizontal="center" vertical="center"/>
    </xf>
    <xf numFmtId="4" fontId="22" fillId="0" borderId="0" xfId="0" applyNumberFormat="1" applyFont="1" applyFill="1" applyBorder="1" applyAlignment="1">
      <alignment horizontal="center" vertical="center"/>
    </xf>
    <xf numFmtId="0" fontId="17" fillId="0" borderId="0" xfId="0" applyFont="1" applyFill="1" applyBorder="1" applyAlignment="1">
      <alignment vertical="center"/>
    </xf>
    <xf numFmtId="1" fontId="17" fillId="0" borderId="0" xfId="0" applyNumberFormat="1" applyFont="1" applyFill="1" applyBorder="1" applyAlignment="1">
      <alignment horizontal="center" vertical="center"/>
    </xf>
    <xf numFmtId="4" fontId="22" fillId="0" borderId="0" xfId="0"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17" fillId="0" borderId="0" xfId="0" applyFont="1"/>
    <xf numFmtId="1" fontId="17" fillId="0" borderId="0" xfId="0" applyNumberFormat="1" applyFont="1"/>
    <xf numFmtId="4" fontId="17" fillId="0" borderId="0" xfId="0" applyNumberFormat="1" applyFont="1"/>
    <xf numFmtId="0" fontId="17" fillId="0" borderId="0" xfId="0" applyFont="1" applyFill="1" applyBorder="1" applyAlignment="1">
      <alignment wrapText="1"/>
    </xf>
    <xf numFmtId="1" fontId="17" fillId="0" borderId="0" xfId="0" applyNumberFormat="1" applyFont="1" applyFill="1" applyBorder="1"/>
    <xf numFmtId="0" fontId="17" fillId="0" borderId="0" xfId="0" applyFont="1" applyBorder="1"/>
    <xf numFmtId="1" fontId="17" fillId="0" borderId="0" xfId="0" applyNumberFormat="1" applyFont="1" applyBorder="1"/>
    <xf numFmtId="164" fontId="22" fillId="0" borderId="0" xfId="0" applyNumberFormat="1" applyFont="1" applyFill="1" applyBorder="1" applyAlignment="1">
      <alignment horizontal="center" vertical="center"/>
    </xf>
    <xf numFmtId="0" fontId="15" fillId="0" borderId="0" xfId="0" applyFont="1" applyBorder="1" applyAlignment="1">
      <alignment wrapText="1"/>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0" xfId="0" applyFont="1" applyBorder="1" applyAlignment="1">
      <alignment horizontal="center" vertical="center"/>
    </xf>
    <xf numFmtId="1" fontId="15" fillId="0" borderId="0" xfId="0" applyNumberFormat="1" applyFont="1" applyBorder="1" applyAlignment="1">
      <alignment horizontal="center" vertical="center"/>
    </xf>
    <xf numFmtId="0" fontId="9" fillId="0" borderId="2" xfId="0" applyFont="1" applyFill="1" applyBorder="1" applyAlignment="1">
      <alignment horizontal="center" vertical="center" wrapText="1"/>
    </xf>
    <xf numFmtId="0" fontId="9" fillId="0" borderId="16"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1" xfId="4" applyFont="1" applyFill="1" applyBorder="1" applyAlignment="1">
      <alignment horizontal="center" vertical="center"/>
    </xf>
    <xf numFmtId="0" fontId="9" fillId="0" borderId="11" xfId="0" applyFont="1" applyFill="1" applyBorder="1" applyAlignment="1">
      <alignment horizontal="center" vertical="center"/>
    </xf>
    <xf numFmtId="4" fontId="19" fillId="0" borderId="0" xfId="1" applyNumberFormat="1" applyFont="1" applyFill="1" applyBorder="1" applyAlignment="1" applyProtection="1">
      <alignment vertical="center"/>
    </xf>
    <xf numFmtId="4" fontId="9" fillId="0" borderId="0" xfId="0" applyNumberFormat="1" applyFont="1" applyFill="1" applyBorder="1" applyAlignment="1">
      <alignment horizontal="center" vertical="center"/>
    </xf>
    <xf numFmtId="4" fontId="10" fillId="0" borderId="0" xfId="4" applyNumberFormat="1" applyFont="1" applyFill="1" applyBorder="1" applyAlignment="1">
      <alignment wrapText="1"/>
    </xf>
    <xf numFmtId="4" fontId="19" fillId="0" borderId="0" xfId="3" applyNumberFormat="1" applyFont="1" applyFill="1" applyBorder="1" applyAlignment="1">
      <alignment horizontal="center" vertical="center"/>
    </xf>
    <xf numFmtId="4" fontId="13" fillId="0" borderId="0" xfId="3" applyNumberFormat="1" applyFont="1" applyFill="1" applyBorder="1" applyAlignment="1">
      <alignment horizontal="center" vertical="center"/>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11" fillId="0" borderId="0" xfId="0" applyNumberFormat="1" applyFont="1" applyFill="1" applyBorder="1" applyAlignment="1" applyProtection="1">
      <alignment horizontal="center" vertical="center" wrapText="1"/>
    </xf>
    <xf numFmtId="4" fontId="21" fillId="0" borderId="0" xfId="2" applyNumberFormat="1" applyFont="1" applyFill="1" applyBorder="1" applyAlignment="1" applyProtection="1">
      <alignment horizontal="center" vertical="center"/>
    </xf>
    <xf numFmtId="4" fontId="21" fillId="0" borderId="0" xfId="2" applyNumberFormat="1" applyFont="1" applyFill="1" applyBorder="1" applyAlignment="1">
      <alignment horizontal="center" vertical="center"/>
    </xf>
    <xf numFmtId="0" fontId="3" fillId="0" borderId="1" xfId="0" applyFont="1" applyBorder="1" applyAlignment="1">
      <alignment horizontal="center" vertical="center" wrapText="1"/>
    </xf>
    <xf numFmtId="1" fontId="9" fillId="0" borderId="5" xfId="0" applyNumberFormat="1" applyFont="1" applyFill="1" applyBorder="1" applyAlignment="1">
      <alignment horizontal="center" vertical="center"/>
    </xf>
    <xf numFmtId="4" fontId="22" fillId="0" borderId="0" xfId="0" applyNumberFormat="1" applyFont="1"/>
    <xf numFmtId="4" fontId="22" fillId="0" borderId="0" xfId="0" applyNumberFormat="1" applyFont="1" applyFill="1" applyBorder="1" applyAlignment="1">
      <alignment horizontal="center"/>
    </xf>
    <xf numFmtId="4" fontId="22" fillId="0" borderId="0" xfId="0" applyNumberFormat="1" applyFont="1" applyFill="1" applyBorder="1" applyAlignment="1" applyProtection="1">
      <alignment vertical="center" wrapText="1"/>
    </xf>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4" fontId="20" fillId="0" borderId="0" xfId="2" applyNumberFormat="1" applyFont="1" applyFill="1" applyBorder="1" applyAlignment="1" applyProtection="1">
      <alignment horizontal="center" vertical="center"/>
    </xf>
    <xf numFmtId="4" fontId="20" fillId="0" borderId="0" xfId="2" applyNumberFormat="1" applyFont="1" applyFill="1" applyBorder="1" applyAlignment="1">
      <alignment horizontal="center" vertical="center"/>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15" fillId="0" borderId="0" xfId="4" applyFont="1" applyFill="1" applyBorder="1" applyAlignment="1">
      <alignment vertical="center" wrapText="1"/>
    </xf>
    <xf numFmtId="0" fontId="15" fillId="0" borderId="0" xfId="4" applyFont="1" applyFill="1" applyBorder="1" applyAlignment="1">
      <alignment wrapText="1"/>
    </xf>
    <xf numFmtId="0" fontId="8" fillId="0" borderId="0" xfId="4" applyFont="1" applyFill="1" applyBorder="1" applyAlignment="1">
      <alignment wrapText="1"/>
    </xf>
    <xf numFmtId="0" fontId="15" fillId="0" borderId="0" xfId="0" applyFont="1" applyAlignment="1">
      <alignment wrapText="1"/>
    </xf>
    <xf numFmtId="0" fontId="8" fillId="0" borderId="0" xfId="0" applyFont="1" applyFill="1" applyBorder="1" applyAlignment="1">
      <alignment wrapText="1"/>
    </xf>
    <xf numFmtId="0" fontId="15" fillId="0" borderId="0" xfId="0" applyFont="1" applyFill="1" applyBorder="1" applyAlignment="1">
      <alignment vertical="top" wrapText="1"/>
    </xf>
    <xf numFmtId="0" fontId="23" fillId="0" borderId="0" xfId="0" applyFont="1" applyAlignment="1">
      <alignment wrapText="1"/>
    </xf>
    <xf numFmtId="0" fontId="9" fillId="0" borderId="5" xfId="0" applyFont="1" applyFill="1" applyBorder="1" applyAlignment="1">
      <alignment vertical="center" wrapText="1"/>
    </xf>
    <xf numFmtId="0" fontId="9" fillId="0" borderId="10" xfId="0" applyFont="1" applyFill="1" applyBorder="1" applyAlignment="1">
      <alignment vertical="center"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11"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4" fillId="0" borderId="0" xfId="0" applyNumberFormat="1" applyFont="1" applyFill="1" applyBorder="1" applyAlignment="1">
      <alignment horizontal="right" vertical="center"/>
    </xf>
    <xf numFmtId="4" fontId="9" fillId="0" borderId="0" xfId="0" applyNumberFormat="1" applyFont="1" applyFill="1" applyBorder="1" applyAlignment="1">
      <alignment horizontal="right" vertical="center"/>
    </xf>
    <xf numFmtId="4" fontId="9" fillId="0" borderId="0" xfId="0" applyNumberFormat="1" applyFont="1" applyAlignment="1">
      <alignment horizontal="right" vertical="center"/>
    </xf>
    <xf numFmtId="4" fontId="4" fillId="0" borderId="0" xfId="2" applyNumberFormat="1" applyFont="1" applyFill="1" applyBorder="1" applyAlignment="1">
      <alignment horizontal="right" vertical="center"/>
    </xf>
    <xf numFmtId="4" fontId="20" fillId="0" borderId="0" xfId="2" applyNumberFormat="1" applyFont="1" applyFill="1" applyBorder="1" applyAlignment="1">
      <alignment horizontal="right" vertical="center"/>
    </xf>
    <xf numFmtId="4" fontId="21" fillId="0" borderId="0" xfId="2" applyNumberFormat="1" applyFont="1" applyFill="1" applyBorder="1" applyAlignment="1">
      <alignment horizontal="right" vertical="center"/>
    </xf>
    <xf numFmtId="0" fontId="9" fillId="0" borderId="7"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2" borderId="1" xfId="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4" fontId="11" fillId="0" borderId="12" xfId="0" applyNumberFormat="1" applyFont="1" applyFill="1" applyBorder="1" applyAlignment="1" applyProtection="1">
      <alignment horizontal="center" vertical="center" wrapText="1"/>
    </xf>
    <xf numFmtId="4" fontId="5" fillId="0" borderId="0" xfId="0" applyNumberFormat="1" applyFont="1" applyFill="1" applyBorder="1" applyAlignment="1" applyProtection="1">
      <alignment vertical="center" wrapText="1"/>
    </xf>
    <xf numFmtId="0" fontId="7" fillId="0" borderId="3" xfId="0" applyFont="1" applyFill="1" applyBorder="1" applyAlignment="1">
      <alignment horizontal="center" vertical="center"/>
    </xf>
    <xf numFmtId="1" fontId="7" fillId="0" borderId="1" xfId="0" applyNumberFormat="1" applyFont="1" applyFill="1" applyBorder="1" applyAlignment="1">
      <alignment horizontal="center" vertical="center"/>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0" fontId="5" fillId="0" borderId="0" xfId="0" applyFont="1" applyFill="1" applyBorder="1" applyAlignment="1">
      <alignment wrapText="1"/>
    </xf>
    <xf numFmtId="0" fontId="5" fillId="0" borderId="0" xfId="0" applyFont="1" applyFill="1" applyBorder="1" applyAlignment="1">
      <alignment horizontal="center"/>
    </xf>
    <xf numFmtId="4" fontId="4" fillId="0" borderId="0" xfId="0" applyNumberFormat="1" applyFont="1" applyFill="1" applyBorder="1" applyAlignment="1" applyProtection="1">
      <alignment horizontal="center" vertical="center" wrapText="1"/>
    </xf>
    <xf numFmtId="4" fontId="4" fillId="0" borderId="1" xfId="0" applyNumberFormat="1" applyFont="1" applyFill="1" applyBorder="1" applyAlignment="1">
      <alignment horizontal="right" vertical="center"/>
    </xf>
    <xf numFmtId="1" fontId="5" fillId="0" borderId="0" xfId="0" applyNumberFormat="1" applyFont="1" applyFill="1" applyBorder="1"/>
    <xf numFmtId="0" fontId="7" fillId="0" borderId="1" xfId="0" applyFont="1" applyFill="1" applyBorder="1" applyAlignment="1">
      <alignment vertical="center" wrapText="1"/>
    </xf>
    <xf numFmtId="0" fontId="7" fillId="0" borderId="0" xfId="0" applyFont="1" applyAlignment="1">
      <alignment vertical="center"/>
    </xf>
    <xf numFmtId="1" fontId="7" fillId="0" borderId="0" xfId="0" applyNumberFormat="1" applyFont="1" applyAlignment="1">
      <alignment vertical="center"/>
    </xf>
    <xf numFmtId="4" fontId="4" fillId="0" borderId="1"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7" fillId="0" borderId="1" xfId="4" applyFont="1" applyFill="1" applyBorder="1" applyAlignment="1">
      <alignment horizontal="left" vertical="center" wrapText="1"/>
    </xf>
    <xf numFmtId="0" fontId="3" fillId="0" borderId="13" xfId="0" applyFont="1" applyBorder="1"/>
    <xf numFmtId="1" fontId="3" fillId="0" borderId="13" xfId="0" applyNumberFormat="1" applyFont="1" applyBorder="1"/>
    <xf numFmtId="4" fontId="3" fillId="0" borderId="13" xfId="0" applyNumberFormat="1" applyFont="1" applyBorder="1"/>
    <xf numFmtId="4" fontId="3" fillId="0" borderId="13" xfId="0" applyNumberFormat="1" applyFont="1" applyBorder="1" applyAlignment="1">
      <alignment horizontal="right" vertical="center"/>
    </xf>
    <xf numFmtId="0" fontId="3" fillId="0" borderId="1" xfId="0" applyFont="1" applyBorder="1" applyAlignment="1">
      <alignment vertical="center"/>
    </xf>
    <xf numFmtId="0" fontId="3" fillId="0" borderId="1" xfId="0" applyFont="1" applyBorder="1"/>
    <xf numFmtId="166" fontId="7" fillId="0" borderId="8" xfId="1" applyNumberFormat="1" applyFont="1" applyFill="1" applyBorder="1" applyAlignment="1" applyProtection="1">
      <alignment vertical="center"/>
    </xf>
    <xf numFmtId="1" fontId="7" fillId="0" borderId="1" xfId="1" applyNumberFormat="1" applyFont="1" applyFill="1" applyBorder="1" applyAlignment="1" applyProtection="1">
      <alignment vertical="center"/>
    </xf>
    <xf numFmtId="166"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4" fontId="3" fillId="0" borderId="1" xfId="1" applyNumberFormat="1" applyFont="1" applyFill="1" applyBorder="1" applyAlignment="1" applyProtection="1">
      <alignment vertical="center"/>
    </xf>
    <xf numFmtId="0" fontId="7" fillId="0" borderId="5" xfId="0" applyFont="1" applyBorder="1" applyAlignment="1">
      <alignment wrapText="1"/>
    </xf>
    <xf numFmtId="166" fontId="7" fillId="0" borderId="1" xfId="1" applyNumberFormat="1" applyFont="1" applyFill="1" applyBorder="1" applyAlignment="1" applyProtection="1">
      <alignment vertical="center"/>
    </xf>
    <xf numFmtId="166" fontId="7" fillId="0" borderId="18" xfId="1" applyNumberFormat="1" applyFont="1" applyFill="1" applyBorder="1" applyAlignment="1" applyProtection="1">
      <alignment vertical="center"/>
    </xf>
    <xf numFmtId="0" fontId="7" fillId="0" borderId="5" xfId="0" applyFont="1" applyBorder="1"/>
    <xf numFmtId="1" fontId="7" fillId="0" borderId="5" xfId="1" applyNumberFormat="1" applyFont="1" applyFill="1" applyBorder="1" applyAlignment="1" applyProtection="1">
      <alignment vertical="center"/>
    </xf>
    <xf numFmtId="4" fontId="4" fillId="0" borderId="0" xfId="1" applyNumberFormat="1" applyFont="1" applyFill="1" applyBorder="1" applyAlignment="1" applyProtection="1"/>
    <xf numFmtId="0" fontId="6" fillId="0" borderId="0" xfId="0" applyFont="1" applyFill="1" applyBorder="1" applyAlignment="1">
      <alignment horizontal="left" vertical="center"/>
    </xf>
    <xf numFmtId="0" fontId="8" fillId="0" borderId="0" xfId="0" applyFont="1" applyFill="1" applyBorder="1" applyAlignment="1">
      <alignment horizontal="left" vertical="center" wrapText="1"/>
    </xf>
    <xf numFmtId="1" fontId="6" fillId="0" borderId="0" xfId="0" applyNumberFormat="1" applyFont="1" applyFill="1" applyBorder="1" applyAlignment="1">
      <alignment horizontal="center" vertical="center" wrapText="1"/>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7" fillId="0" borderId="1" xfId="0" applyFont="1" applyFill="1" applyBorder="1" applyAlignment="1">
      <alignment vertical="center"/>
    </xf>
    <xf numFmtId="0" fontId="7" fillId="0" borderId="11" xfId="0" applyFont="1" applyFill="1" applyBorder="1" applyAlignment="1">
      <alignment horizontal="center" vertical="center" wrapText="1"/>
    </xf>
    <xf numFmtId="0" fontId="7" fillId="0" borderId="2" xfId="0" applyFont="1" applyFill="1" applyBorder="1" applyAlignment="1">
      <alignment horizontal="center" vertical="center" wrapText="1"/>
    </xf>
    <xf numFmtId="1" fontId="7" fillId="0" borderId="0" xfId="0" applyNumberFormat="1" applyFont="1" applyFill="1" applyBorder="1" applyAlignment="1">
      <alignment horizontal="center" vertical="center"/>
    </xf>
    <xf numFmtId="0" fontId="7" fillId="0" borderId="16" xfId="0" applyFont="1" applyFill="1" applyBorder="1" applyAlignment="1">
      <alignment horizontal="left" vertical="center" wrapText="1"/>
    </xf>
    <xf numFmtId="0" fontId="10" fillId="0" borderId="0" xfId="4" applyFont="1" applyFill="1" applyBorder="1" applyAlignment="1">
      <alignment vertical="center" wrapText="1"/>
    </xf>
    <xf numFmtId="4" fontId="12" fillId="2" borderId="1" xfId="0" applyNumberFormat="1" applyFont="1" applyFill="1" applyBorder="1" applyAlignment="1">
      <alignment horizontal="center" vertical="center" wrapText="1"/>
    </xf>
    <xf numFmtId="0" fontId="9" fillId="0" borderId="1" xfId="0" applyFont="1" applyFill="1" applyBorder="1" applyAlignment="1">
      <alignment vertical="center"/>
    </xf>
    <xf numFmtId="0" fontId="9" fillId="0" borderId="1" xfId="4" applyFont="1" applyFill="1" applyBorder="1" applyAlignment="1">
      <alignment vertical="center" wrapText="1"/>
    </xf>
    <xf numFmtId="0" fontId="9" fillId="0" borderId="1" xfId="0" applyFont="1" applyFill="1" applyBorder="1" applyAlignment="1">
      <alignment horizontal="center" vertical="center"/>
    </xf>
    <xf numFmtId="0" fontId="9" fillId="0" borderId="20" xfId="0" applyFont="1" applyFill="1" applyBorder="1" applyAlignment="1">
      <alignment vertical="center"/>
    </xf>
    <xf numFmtId="0" fontId="9" fillId="0" borderId="20" xfId="0" applyFont="1" applyFill="1" applyBorder="1" applyAlignment="1">
      <alignment vertical="center" wrapText="1"/>
    </xf>
    <xf numFmtId="0" fontId="9" fillId="0" borderId="5" xfId="0" applyFont="1" applyFill="1" applyBorder="1" applyAlignment="1">
      <alignment horizontal="center" vertical="center"/>
    </xf>
    <xf numFmtId="0" fontId="9" fillId="0" borderId="0" xfId="0" applyFont="1" applyFill="1" applyBorder="1"/>
    <xf numFmtId="0" fontId="10" fillId="0" borderId="0" xfId="0" applyFont="1" applyFill="1" applyBorder="1" applyAlignment="1">
      <alignment vertical="center" wrapText="1"/>
    </xf>
    <xf numFmtId="1" fontId="9" fillId="0" borderId="0" xfId="0" applyNumberFormat="1" applyFont="1" applyFill="1" applyBorder="1" applyAlignment="1">
      <alignment horizontal="center"/>
    </xf>
    <xf numFmtId="4" fontId="9" fillId="0" borderId="0" xfId="0" applyNumberFormat="1" applyFont="1" applyFill="1" applyBorder="1" applyAlignment="1" applyProtection="1">
      <alignment vertical="center" wrapText="1"/>
    </xf>
    <xf numFmtId="4" fontId="9" fillId="0" borderId="0" xfId="0" applyNumberFormat="1" applyFont="1" applyFill="1" applyBorder="1"/>
    <xf numFmtId="0" fontId="9" fillId="0" borderId="15" xfId="0" applyFont="1" applyFill="1" applyBorder="1"/>
    <xf numFmtId="0" fontId="9" fillId="0" borderId="1" xfId="4" applyFont="1" applyFill="1" applyBorder="1" applyAlignment="1">
      <alignment wrapText="1"/>
    </xf>
    <xf numFmtId="0" fontId="9" fillId="0" borderId="6" xfId="0" applyFont="1" applyFill="1" applyBorder="1"/>
    <xf numFmtId="0" fontId="9" fillId="0" borderId="21" xfId="4" applyFont="1" applyFill="1" applyBorder="1" applyAlignment="1">
      <alignment wrapText="1"/>
    </xf>
    <xf numFmtId="0" fontId="9" fillId="0" borderId="0" xfId="4" applyFont="1" applyFill="1" applyBorder="1" applyAlignment="1">
      <alignment wrapText="1"/>
    </xf>
    <xf numFmtId="4" fontId="11" fillId="0" borderId="1" xfId="2" applyNumberFormat="1" applyFont="1" applyFill="1" applyBorder="1" applyAlignment="1">
      <alignment horizontal="right" vertical="center"/>
    </xf>
    <xf numFmtId="0" fontId="9" fillId="0" borderId="1" xfId="0" applyFont="1" applyFill="1" applyBorder="1"/>
    <xf numFmtId="0" fontId="9" fillId="0" borderId="0" xfId="0" applyFont="1"/>
    <xf numFmtId="0" fontId="10" fillId="0" borderId="0" xfId="0" applyFont="1" applyAlignment="1">
      <alignment wrapText="1"/>
    </xf>
    <xf numFmtId="1" fontId="9" fillId="0" borderId="0" xfId="0" applyNumberFormat="1" applyFont="1"/>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1"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0" xfId="0" applyFont="1" applyBorder="1"/>
    <xf numFmtId="1" fontId="9" fillId="0" borderId="0" xfId="0" applyNumberFormat="1" applyFont="1" applyBorder="1"/>
    <xf numFmtId="1" fontId="9" fillId="0" borderId="2" xfId="0" applyNumberFormat="1" applyFont="1" applyFill="1" applyBorder="1" applyAlignment="1">
      <alignment horizontal="center" vertical="center"/>
    </xf>
    <xf numFmtId="1" fontId="9" fillId="0" borderId="15" xfId="0" applyNumberFormat="1" applyFont="1" applyFill="1" applyBorder="1" applyAlignment="1">
      <alignment horizontal="center" vertical="center"/>
    </xf>
    <xf numFmtId="0" fontId="9" fillId="0" borderId="20" xfId="4" applyFont="1" applyFill="1" applyBorder="1" applyAlignment="1">
      <alignment horizontal="center" vertical="center" wrapText="1"/>
    </xf>
    <xf numFmtId="1" fontId="9" fillId="0" borderId="16" xfId="0" applyNumberFormat="1" applyFont="1" applyFill="1" applyBorder="1" applyAlignment="1">
      <alignment horizontal="center" vertical="center"/>
    </xf>
    <xf numFmtId="0" fontId="9" fillId="0" borderId="6" xfId="4" applyFont="1" applyFill="1" applyBorder="1" applyAlignment="1">
      <alignment horizontal="center" vertical="center" wrapText="1"/>
    </xf>
    <xf numFmtId="0" fontId="9" fillId="0" borderId="20"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0" xfId="4" applyFont="1" applyFill="1" applyBorder="1" applyAlignment="1">
      <alignment horizontal="center"/>
    </xf>
    <xf numFmtId="0" fontId="5" fillId="0" borderId="20" xfId="0" applyFont="1" applyFill="1" applyBorder="1" applyAlignment="1">
      <alignment vertical="center"/>
    </xf>
    <xf numFmtId="0" fontId="7" fillId="0"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19" fillId="0" borderId="0"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3" fillId="0" borderId="0" xfId="0" applyFont="1" applyAlignment="1">
      <alignment horizontal="center" vertical="center"/>
    </xf>
    <xf numFmtId="0" fontId="9" fillId="0" borderId="1" xfId="0" applyFont="1" applyBorder="1" applyAlignment="1">
      <alignment horizontal="left" wrapText="1"/>
    </xf>
    <xf numFmtId="0" fontId="9" fillId="0" borderId="6" xfId="0" applyFont="1" applyFill="1" applyBorder="1" applyAlignment="1">
      <alignment vertical="center" wrapText="1"/>
    </xf>
    <xf numFmtId="0" fontId="9" fillId="0" borderId="20" xfId="4" applyFont="1" applyFill="1" applyBorder="1" applyAlignment="1">
      <alignment vertical="center" wrapText="1"/>
    </xf>
    <xf numFmtId="0" fontId="9" fillId="0" borderId="6" xfId="4" applyFont="1" applyFill="1" applyBorder="1" applyAlignment="1">
      <alignment vertical="center" wrapText="1"/>
    </xf>
    <xf numFmtId="0" fontId="8" fillId="0" borderId="0" xfId="4" applyFont="1" applyFill="1" applyBorder="1" applyAlignment="1">
      <alignment vertical="center" wrapText="1"/>
    </xf>
    <xf numFmtId="4" fontId="19" fillId="0" borderId="0" xfId="0" applyNumberFormat="1" applyFont="1" applyBorder="1" applyAlignment="1">
      <alignment horizontal="right" vertical="center"/>
    </xf>
    <xf numFmtId="1" fontId="8" fillId="0" borderId="1" xfId="0" applyNumberFormat="1" applyFont="1" applyFill="1" applyBorder="1" applyAlignment="1">
      <alignment horizontal="center" vertical="center"/>
    </xf>
    <xf numFmtId="4" fontId="4" fillId="0" borderId="1" xfId="1" applyNumberFormat="1" applyFont="1" applyFill="1" applyBorder="1" applyAlignment="1" applyProtection="1">
      <alignment horizontal="right" vertical="center"/>
    </xf>
    <xf numFmtId="0" fontId="5" fillId="0" borderId="1" xfId="0" applyFont="1" applyFill="1" applyBorder="1" applyAlignment="1">
      <alignment vertical="center"/>
    </xf>
    <xf numFmtId="0" fontId="8" fillId="0" borderId="0" xfId="4" applyFont="1" applyFill="1" applyBorder="1" applyAlignment="1">
      <alignment vertical="top" wrapText="1"/>
    </xf>
    <xf numFmtId="0" fontId="5" fillId="0" borderId="0" xfId="4" applyFont="1" applyFill="1" applyBorder="1" applyAlignment="1">
      <alignment horizontal="center" vertical="center" wrapText="1"/>
    </xf>
    <xf numFmtId="1" fontId="5" fillId="0" borderId="0" xfId="4" applyNumberFormat="1" applyFont="1" applyFill="1" applyBorder="1" applyAlignment="1">
      <alignment horizont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4" applyFont="1" applyFill="1" applyBorder="1" applyAlignment="1">
      <alignment wrapText="1"/>
    </xf>
    <xf numFmtId="0" fontId="7" fillId="0" borderId="0" xfId="4" applyFont="1" applyFill="1" applyBorder="1" applyAlignment="1">
      <alignment wrapText="1"/>
    </xf>
    <xf numFmtId="0" fontId="8" fillId="0" borderId="0" xfId="0" applyFont="1" applyFill="1" applyBorder="1" applyAlignment="1">
      <alignment vertical="top" wrapText="1"/>
    </xf>
    <xf numFmtId="0" fontId="5" fillId="0" borderId="0" xfId="0" applyFont="1" applyFill="1" applyBorder="1" applyAlignment="1">
      <alignment horizontal="center" wrapText="1"/>
    </xf>
    <xf numFmtId="0" fontId="5" fillId="0" borderId="1" xfId="0" applyFont="1" applyFill="1" applyBorder="1"/>
    <xf numFmtId="0" fontId="7" fillId="0" borderId="0" xfId="0" applyFont="1" applyFill="1" applyBorder="1" applyAlignment="1">
      <alignment vertical="top" wrapText="1"/>
    </xf>
    <xf numFmtId="4" fontId="4" fillId="0" borderId="12" xfId="0" applyNumberFormat="1" applyFont="1" applyFill="1" applyBorder="1" applyAlignment="1">
      <alignment horizontal="right" vertical="center"/>
    </xf>
    <xf numFmtId="4" fontId="4" fillId="0" borderId="12" xfId="0" applyNumberFormat="1" applyFont="1" applyBorder="1" applyAlignment="1">
      <alignment horizontal="right" vertical="center"/>
    </xf>
    <xf numFmtId="0" fontId="9"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xf>
    <xf numFmtId="1" fontId="10" fillId="0" borderId="0" xfId="0" applyNumberFormat="1" applyFont="1" applyFill="1" applyBorder="1" applyAlignment="1">
      <alignment horizontal="center" vertical="center" wrapText="1"/>
    </xf>
    <xf numFmtId="0" fontId="9" fillId="0" borderId="10" xfId="4" applyFont="1" applyFill="1" applyBorder="1" applyAlignment="1">
      <alignment vertical="center" wrapText="1"/>
    </xf>
    <xf numFmtId="0" fontId="7" fillId="0" borderId="0" xfId="4" applyFont="1" applyFill="1" applyBorder="1" applyAlignment="1">
      <alignment horizontal="center"/>
    </xf>
    <xf numFmtId="1" fontId="7" fillId="0" borderId="0" xfId="0" applyNumberFormat="1" applyFont="1" applyFill="1" applyBorder="1" applyAlignment="1">
      <alignment horizontal="center"/>
    </xf>
    <xf numFmtId="4" fontId="4" fillId="0" borderId="1" xfId="0" applyNumberFormat="1" applyFont="1" applyFill="1" applyBorder="1" applyAlignment="1" applyProtection="1">
      <alignment horizontal="center" vertical="center" wrapText="1"/>
    </xf>
    <xf numFmtId="0" fontId="9" fillId="0" borderId="1" xfId="0" applyFont="1" applyBorder="1" applyAlignment="1">
      <alignment vertical="center" wrapText="1"/>
    </xf>
    <xf numFmtId="0" fontId="7" fillId="0" borderId="0" xfId="0" applyFont="1" applyBorder="1" applyAlignment="1">
      <alignment horizontal="center" vertical="center" wrapText="1"/>
    </xf>
    <xf numFmtId="0" fontId="10" fillId="0" borderId="0" xfId="0" applyFont="1" applyFill="1" applyBorder="1" applyAlignment="1">
      <alignment horizontal="left" vertical="center"/>
    </xf>
    <xf numFmtId="0" fontId="9" fillId="0" borderId="2" xfId="0" applyFont="1" applyFill="1" applyBorder="1" applyAlignment="1">
      <alignment horizontal="center" vertical="center"/>
    </xf>
    <xf numFmtId="0" fontId="7" fillId="0" borderId="5" xfId="0" applyNumberFormat="1" applyFont="1" applyBorder="1" applyAlignment="1">
      <alignment vertical="center" wrapText="1"/>
    </xf>
    <xf numFmtId="0" fontId="7" fillId="0" borderId="1" xfId="0" applyNumberFormat="1" applyFont="1" applyBorder="1" applyAlignment="1">
      <alignment vertical="center" wrapText="1"/>
    </xf>
    <xf numFmtId="0" fontId="7" fillId="0" borderId="5" xfId="0" applyFont="1" applyBorder="1" applyAlignment="1">
      <alignment vertical="center" wrapText="1"/>
    </xf>
    <xf numFmtId="0" fontId="7" fillId="0" borderId="0" xfId="0"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4" fontId="3" fillId="0" borderId="1" xfId="0" applyNumberFormat="1" applyFont="1" applyBorder="1"/>
    <xf numFmtId="4" fontId="6" fillId="0" borderId="1" xfId="0" applyNumberFormat="1" applyFont="1" applyFill="1" applyBorder="1" applyAlignment="1" applyProtection="1">
      <alignment horizontal="center" vertical="center" wrapText="1"/>
    </xf>
    <xf numFmtId="4" fontId="11" fillId="0" borderId="1" xfId="1" applyNumberFormat="1" applyFont="1" applyFill="1" applyBorder="1" applyAlignment="1" applyProtection="1">
      <alignment horizontal="right" vertical="center"/>
    </xf>
    <xf numFmtId="4" fontId="11" fillId="0" borderId="1" xfId="2" applyNumberFormat="1" applyFont="1" applyFill="1" applyBorder="1" applyAlignment="1" applyProtection="1">
      <alignment horizontal="right" vertical="center"/>
    </xf>
    <xf numFmtId="4" fontId="11" fillId="0" borderId="12" xfId="1" applyNumberFormat="1" applyFont="1" applyFill="1" applyBorder="1" applyAlignment="1" applyProtection="1">
      <alignment horizontal="right" vertical="center"/>
    </xf>
    <xf numFmtId="4" fontId="4" fillId="0" borderId="12" xfId="1" applyNumberFormat="1" applyFont="1" applyFill="1" applyBorder="1" applyAlignment="1" applyProtection="1">
      <alignment horizontal="right" vertical="center"/>
    </xf>
    <xf numFmtId="0" fontId="7" fillId="0" borderId="1"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3"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Fill="1" applyBorder="1" applyAlignment="1">
      <alignment horizontal="center" vertical="center" wrapText="1"/>
    </xf>
    <xf numFmtId="4" fontId="19" fillId="0" borderId="0" xfId="0" applyNumberFormat="1" applyFont="1" applyAlignment="1">
      <alignment horizontal="right" vertical="center"/>
    </xf>
    <xf numFmtId="0" fontId="19" fillId="0" borderId="0" xfId="0" applyFont="1" applyAlignment="1">
      <alignment horizontal="center" vertical="center" wrapText="1"/>
    </xf>
    <xf numFmtId="4" fontId="20" fillId="0" borderId="0" xfId="1" applyNumberFormat="1" applyFont="1" applyFill="1" applyBorder="1" applyAlignment="1" applyProtection="1">
      <alignment horizontal="center" vertical="center"/>
    </xf>
    <xf numFmtId="4" fontId="20" fillId="0" borderId="0" xfId="0" applyNumberFormat="1" applyFont="1" applyFill="1" applyBorder="1" applyAlignment="1">
      <alignment horizontal="right" vertical="center"/>
    </xf>
    <xf numFmtId="1" fontId="15" fillId="0" borderId="0" xfId="0" applyNumberFormat="1" applyFont="1" applyBorder="1"/>
    <xf numFmtId="4" fontId="20" fillId="0" borderId="0" xfId="1" applyNumberFormat="1" applyFont="1" applyFill="1" applyBorder="1" applyAlignment="1" applyProtection="1"/>
    <xf numFmtId="4" fontId="19" fillId="0" borderId="9" xfId="0" applyNumberFormat="1" applyFont="1" applyBorder="1"/>
    <xf numFmtId="4" fontId="19" fillId="0" borderId="9" xfId="0" applyNumberFormat="1" applyFont="1" applyBorder="1" applyAlignment="1">
      <alignment horizontal="right" vertical="center"/>
    </xf>
    <xf numFmtId="4" fontId="13" fillId="0" borderId="0" xfId="1" applyNumberFormat="1" applyFont="1" applyFill="1" applyBorder="1" applyAlignment="1" applyProtection="1"/>
    <xf numFmtId="4" fontId="13" fillId="0" borderId="0" xfId="0" applyNumberFormat="1" applyFont="1" applyFill="1" applyBorder="1" applyAlignment="1">
      <alignment horizontal="right" vertical="center"/>
    </xf>
    <xf numFmtId="1" fontId="13" fillId="0" borderId="0" xfId="0" applyNumberFormat="1" applyFont="1" applyFill="1" applyBorder="1"/>
    <xf numFmtId="4" fontId="14" fillId="0" borderId="0" xfId="0" applyNumberFormat="1" applyFont="1" applyFill="1" applyBorder="1" applyAlignment="1">
      <alignment vertical="center"/>
    </xf>
    <xf numFmtId="4" fontId="20" fillId="0" borderId="0" xfId="1" applyNumberFormat="1" applyFont="1" applyFill="1" applyBorder="1" applyAlignment="1" applyProtection="1">
      <alignment horizontal="right" vertical="center"/>
    </xf>
    <xf numFmtId="4" fontId="14" fillId="0" borderId="0" xfId="1" applyNumberFormat="1" applyFont="1" applyFill="1" applyBorder="1" applyAlignment="1" applyProtection="1">
      <alignment horizontal="center"/>
    </xf>
    <xf numFmtId="4" fontId="14" fillId="0" borderId="0" xfId="0" applyNumberFormat="1" applyFont="1" applyFill="1" applyBorder="1" applyAlignment="1">
      <alignment horizontal="center"/>
    </xf>
    <xf numFmtId="4" fontId="14" fillId="0" borderId="0" xfId="0" applyNumberFormat="1" applyFont="1" applyFill="1" applyBorder="1" applyAlignment="1">
      <alignment horizontal="right" vertical="center"/>
    </xf>
    <xf numFmtId="4" fontId="20" fillId="0" borderId="0" xfId="1" applyNumberFormat="1" applyFont="1" applyFill="1" applyBorder="1" applyAlignment="1" applyProtection="1">
      <alignment horizontal="center"/>
    </xf>
    <xf numFmtId="4" fontId="20" fillId="0" borderId="0" xfId="0" applyNumberFormat="1" applyFont="1" applyFill="1" applyBorder="1" applyAlignment="1">
      <alignment horizontal="center"/>
    </xf>
    <xf numFmtId="0" fontId="15" fillId="0" borderId="0" xfId="0" applyFont="1" applyFill="1" applyBorder="1" applyAlignment="1">
      <alignment wrapText="1"/>
    </xf>
    <xf numFmtId="0" fontId="17" fillId="0" borderId="0" xfId="4" applyFont="1" applyFill="1" applyBorder="1" applyAlignment="1">
      <alignment vertical="center" wrapText="1"/>
    </xf>
    <xf numFmtId="0" fontId="17" fillId="0" borderId="0" xfId="0" applyFont="1" applyFill="1" applyBorder="1" applyAlignment="1">
      <alignment horizontal="center" vertical="center"/>
    </xf>
    <xf numFmtId="4" fontId="21" fillId="0" borderId="0" xfId="1" applyNumberFormat="1" applyFont="1" applyFill="1" applyBorder="1" applyAlignment="1" applyProtection="1">
      <alignment horizontal="center" vertical="center"/>
    </xf>
    <xf numFmtId="4"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right" vertical="center"/>
    </xf>
    <xf numFmtId="1" fontId="17" fillId="0" borderId="0" xfId="0" applyNumberFormat="1" applyFont="1" applyFill="1" applyBorder="1" applyAlignment="1">
      <alignment horizontal="center"/>
    </xf>
    <xf numFmtId="0" fontId="17" fillId="0" borderId="0" xfId="4" applyFont="1" applyFill="1" applyBorder="1" applyAlignment="1">
      <alignment wrapText="1"/>
    </xf>
    <xf numFmtId="0" fontId="15" fillId="0" borderId="5" xfId="0" applyFont="1" applyBorder="1" applyAlignment="1">
      <alignment horizontal="center" vertical="center" wrapText="1"/>
    </xf>
    <xf numFmtId="0" fontId="17" fillId="0" borderId="0" xfId="4" applyFont="1" applyFill="1" applyBorder="1" applyAlignment="1">
      <alignment horizontal="center" vertical="center"/>
    </xf>
    <xf numFmtId="4" fontId="21" fillId="0" borderId="0" xfId="2" applyNumberFormat="1" applyFont="1" applyFill="1" applyBorder="1" applyAlignment="1" applyProtection="1">
      <alignment horizontal="right" vertical="center"/>
    </xf>
    <xf numFmtId="0" fontId="17" fillId="0" borderId="0" xfId="4" applyFont="1" applyFill="1" applyBorder="1" applyAlignment="1">
      <alignment horizontal="center"/>
    </xf>
    <xf numFmtId="4" fontId="22" fillId="0" borderId="0" xfId="2" applyNumberFormat="1" applyFont="1" applyFill="1" applyBorder="1" applyAlignment="1" applyProtection="1"/>
    <xf numFmtId="4" fontId="22" fillId="0" borderId="0" xfId="2" applyNumberFormat="1" applyFont="1" applyFill="1" applyBorder="1"/>
    <xf numFmtId="4" fontId="22" fillId="0" borderId="0" xfId="2" applyNumberFormat="1" applyFont="1" applyFill="1" applyBorder="1" applyAlignment="1">
      <alignment horizontal="right" vertical="center"/>
    </xf>
    <xf numFmtId="0" fontId="17" fillId="0" borderId="0" xfId="0" applyFont="1" applyAlignment="1">
      <alignment horizontal="center" vertical="center" wrapText="1"/>
    </xf>
    <xf numFmtId="4" fontId="17" fillId="0" borderId="0" xfId="2" applyNumberFormat="1" applyFont="1" applyFill="1" applyBorder="1" applyAlignment="1" applyProtection="1"/>
    <xf numFmtId="4" fontId="17" fillId="0" borderId="0" xfId="2" applyNumberFormat="1" applyFont="1" applyFill="1" applyBorder="1" applyAlignment="1">
      <alignment horizontal="right" vertical="center"/>
    </xf>
    <xf numFmtId="4" fontId="21" fillId="0" borderId="0" xfId="2" applyNumberFormat="1" applyFont="1" applyFill="1" applyBorder="1" applyAlignment="1" applyProtection="1"/>
    <xf numFmtId="4" fontId="21" fillId="0" borderId="0" xfId="2" applyNumberFormat="1" applyFont="1" applyFill="1" applyBorder="1"/>
    <xf numFmtId="0" fontId="17" fillId="0" borderId="0" xfId="0" applyFont="1" applyBorder="1" applyAlignment="1">
      <alignment horizontal="center" vertical="center" wrapText="1"/>
    </xf>
    <xf numFmtId="4" fontId="22" fillId="0" borderId="0" xfId="0" applyNumberFormat="1" applyFont="1" applyAlignment="1">
      <alignment horizontal="right" vertical="center"/>
    </xf>
    <xf numFmtId="4" fontId="13" fillId="0" borderId="0" xfId="2" applyNumberFormat="1" applyFont="1" applyFill="1" applyBorder="1" applyAlignment="1" applyProtection="1">
      <alignment horizontal="center" vertical="center"/>
    </xf>
    <xf numFmtId="4" fontId="13" fillId="0" borderId="0" xfId="2" applyNumberFormat="1" applyFont="1" applyFill="1" applyBorder="1" applyAlignment="1">
      <alignment horizontal="center" vertical="center"/>
    </xf>
    <xf numFmtId="4" fontId="13" fillId="0" borderId="0" xfId="2" applyNumberFormat="1" applyFont="1" applyFill="1" applyBorder="1" applyAlignment="1">
      <alignment horizontal="right" vertical="center"/>
    </xf>
    <xf numFmtId="4" fontId="27" fillId="0" borderId="0" xfId="2" applyNumberFormat="1" applyFont="1" applyFill="1" applyBorder="1" applyAlignment="1" applyProtection="1">
      <alignment horizontal="center" vertical="center"/>
    </xf>
    <xf numFmtId="4" fontId="27" fillId="0" borderId="0" xfId="2" applyNumberFormat="1" applyFont="1" applyFill="1" applyBorder="1" applyAlignment="1">
      <alignment horizontal="center" vertical="center"/>
    </xf>
    <xf numFmtId="4" fontId="27" fillId="0" borderId="0" xfId="2" applyNumberFormat="1" applyFont="1" applyFill="1" applyBorder="1" applyAlignment="1">
      <alignment horizontal="right" vertical="center"/>
    </xf>
    <xf numFmtId="4" fontId="15" fillId="0" borderId="0" xfId="3" applyNumberFormat="1" applyFont="1" applyFill="1" applyBorder="1" applyAlignment="1">
      <alignment horizontal="center" vertical="center"/>
    </xf>
    <xf numFmtId="4" fontId="15" fillId="0" borderId="0" xfId="2" applyNumberFormat="1" applyFont="1" applyFill="1" applyBorder="1" applyAlignment="1" applyProtection="1">
      <alignment horizontal="center" vertical="center"/>
    </xf>
    <xf numFmtId="4" fontId="15" fillId="0" borderId="0" xfId="2" applyNumberFormat="1" applyFont="1" applyFill="1" applyBorder="1" applyAlignment="1">
      <alignment horizontal="center" vertical="center"/>
    </xf>
    <xf numFmtId="4" fontId="15" fillId="0" borderId="0" xfId="2" applyNumberFormat="1" applyFont="1" applyFill="1" applyBorder="1" applyAlignment="1">
      <alignment horizontal="right" vertical="center"/>
    </xf>
    <xf numFmtId="0" fontId="15" fillId="0" borderId="0" xfId="4" applyFont="1" applyFill="1" applyBorder="1" applyAlignment="1">
      <alignment horizontal="center"/>
    </xf>
    <xf numFmtId="1" fontId="15" fillId="0" borderId="0" xfId="0" applyNumberFormat="1" applyFont="1" applyFill="1" applyBorder="1" applyAlignment="1">
      <alignment horizontal="center"/>
    </xf>
    <xf numFmtId="4" fontId="20" fillId="0" borderId="0" xfId="0" applyNumberFormat="1" applyFont="1" applyFill="1" applyBorder="1" applyAlignment="1" applyProtection="1">
      <alignment horizontal="center" vertical="center" wrapText="1"/>
    </xf>
    <xf numFmtId="4" fontId="20" fillId="0" borderId="0" xfId="2" applyNumberFormat="1" applyFont="1" applyFill="1" applyBorder="1" applyAlignment="1" applyProtection="1"/>
    <xf numFmtId="4" fontId="20" fillId="0" borderId="0" xfId="2" applyNumberFormat="1" applyFont="1" applyFill="1" applyBorder="1"/>
    <xf numFmtId="0" fontId="15" fillId="0" borderId="0" xfId="0" applyFont="1" applyBorder="1" applyAlignment="1">
      <alignment horizontal="center" vertical="center" wrapText="1"/>
    </xf>
    <xf numFmtId="0" fontId="7" fillId="0" borderId="0" xfId="4" applyFont="1" applyFill="1" applyBorder="1" applyAlignment="1">
      <alignment vertical="center"/>
    </xf>
    <xf numFmtId="0" fontId="9" fillId="0" borderId="14" xfId="0" applyFont="1" applyFill="1" applyBorder="1" applyAlignment="1">
      <alignment horizontal="center" vertical="center" wrapText="1"/>
    </xf>
    <xf numFmtId="4" fontId="9" fillId="0" borderId="1" xfId="0" applyNumberFormat="1" applyFont="1" applyFill="1" applyBorder="1" applyAlignment="1">
      <alignment horizontal="center" vertical="center"/>
    </xf>
    <xf numFmtId="4" fontId="9" fillId="0" borderId="1" xfId="1" applyNumberFormat="1" applyFont="1" applyFill="1" applyBorder="1" applyAlignment="1" applyProtection="1">
      <alignment horizontal="center" vertical="center"/>
    </xf>
    <xf numFmtId="4" fontId="9" fillId="0" borderId="1" xfId="0" applyNumberFormat="1" applyFont="1" applyFill="1" applyBorder="1" applyAlignment="1">
      <alignment horizontal="right" vertical="center"/>
    </xf>
    <xf numFmtId="0" fontId="9" fillId="0" borderId="16" xfId="0" applyFont="1" applyFill="1" applyBorder="1" applyAlignment="1">
      <alignment vertical="center" wrapText="1"/>
    </xf>
    <xf numFmtId="1" fontId="10" fillId="0" borderId="1"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25" fillId="0" borderId="1" xfId="0" applyFont="1" applyFill="1" applyBorder="1" applyAlignment="1">
      <alignment horizontal="center" vertical="center"/>
    </xf>
    <xf numFmtId="0" fontId="9" fillId="0" borderId="1" xfId="4" applyFont="1" applyFill="1" applyBorder="1" applyAlignment="1">
      <alignment horizontal="left" vertical="center" wrapText="1"/>
    </xf>
    <xf numFmtId="4" fontId="11" fillId="0" borderId="0" xfId="1" applyNumberFormat="1" applyFont="1" applyFill="1" applyBorder="1" applyAlignment="1" applyProtection="1">
      <alignment horizontal="right" vertical="center"/>
    </xf>
    <xf numFmtId="0" fontId="9" fillId="0" borderId="10" xfId="0" applyFont="1" applyFill="1" applyBorder="1" applyAlignment="1">
      <alignment horizontal="left" vertical="center" wrapText="1"/>
    </xf>
    <xf numFmtId="0" fontId="9" fillId="0" borderId="7" xfId="0" applyFont="1" applyFill="1" applyBorder="1" applyAlignment="1">
      <alignment vertical="center" wrapText="1"/>
    </xf>
    <xf numFmtId="0" fontId="9" fillId="0" borderId="19" xfId="0" applyFont="1" applyFill="1" applyBorder="1" applyAlignment="1">
      <alignment vertical="center" wrapText="1"/>
    </xf>
    <xf numFmtId="0" fontId="9" fillId="0" borderId="8" xfId="4" applyFont="1" applyFill="1" applyBorder="1" applyAlignment="1">
      <alignment vertical="center" wrapText="1"/>
    </xf>
    <xf numFmtId="1" fontId="9" fillId="0" borderId="1" xfId="0" applyNumberFormat="1" applyFont="1" applyBorder="1" applyAlignment="1">
      <alignment vertical="center"/>
    </xf>
    <xf numFmtId="4" fontId="10" fillId="0" borderId="0" xfId="2" applyNumberFormat="1" applyFont="1" applyFill="1" applyBorder="1" applyAlignment="1" applyProtection="1"/>
    <xf numFmtId="4" fontId="10" fillId="0" borderId="0" xfId="2" applyNumberFormat="1" applyFont="1" applyFill="1" applyBorder="1"/>
    <xf numFmtId="4" fontId="10" fillId="0" borderId="0" xfId="2" applyNumberFormat="1" applyFont="1" applyFill="1" applyBorder="1" applyAlignment="1">
      <alignment horizontal="right" vertical="center"/>
    </xf>
    <xf numFmtId="1" fontId="9" fillId="0" borderId="1" xfId="0" applyNumberFormat="1" applyFont="1" applyFill="1" applyBorder="1" applyAlignment="1">
      <alignment vertical="center"/>
    </xf>
    <xf numFmtId="4" fontId="0" fillId="0" borderId="1" xfId="0" applyNumberFormat="1" applyFont="1" applyBorder="1"/>
    <xf numFmtId="4" fontId="11" fillId="0" borderId="1" xfId="0" applyNumberFormat="1" applyFont="1" applyBorder="1" applyAlignment="1">
      <alignment horizontal="right" vertical="center"/>
    </xf>
    <xf numFmtId="0" fontId="8" fillId="0" borderId="0" xfId="0" applyFont="1" applyBorder="1" applyAlignment="1">
      <alignment vertical="center" wrapText="1"/>
    </xf>
    <xf numFmtId="4" fontId="4" fillId="0" borderId="1" xfId="2" applyNumberFormat="1" applyFont="1" applyFill="1" applyBorder="1" applyAlignment="1" applyProtection="1">
      <alignment horizontal="right" vertical="center"/>
    </xf>
    <xf numFmtId="4" fontId="4" fillId="0" borderId="1" xfId="2" applyNumberFormat="1" applyFont="1" applyFill="1" applyBorder="1" applyAlignment="1">
      <alignment horizontal="right" vertical="center"/>
    </xf>
    <xf numFmtId="0" fontId="9" fillId="0" borderId="1" xfId="0" applyFont="1" applyBorder="1" applyAlignment="1">
      <alignment vertical="center"/>
    </xf>
    <xf numFmtId="0" fontId="9" fillId="0" borderId="0" xfId="0" applyFont="1" applyAlignment="1">
      <alignment wrapText="1"/>
    </xf>
    <xf numFmtId="4" fontId="0" fillId="0" borderId="0" xfId="0" applyNumberFormat="1" applyFont="1"/>
    <xf numFmtId="1" fontId="7" fillId="0" borderId="0" xfId="0" applyNumberFormat="1" applyFont="1"/>
    <xf numFmtId="4" fontId="7" fillId="0" borderId="0" xfId="0" applyNumberFormat="1" applyFont="1"/>
    <xf numFmtId="4" fontId="8" fillId="0" borderId="0" xfId="0" applyNumberFormat="1" applyFont="1" applyBorder="1"/>
    <xf numFmtId="4" fontId="8" fillId="0" borderId="0" xfId="0" applyNumberFormat="1" applyFont="1" applyBorder="1" applyAlignment="1">
      <alignment horizontal="right" vertical="center"/>
    </xf>
    <xf numFmtId="0" fontId="7" fillId="0" borderId="0" xfId="0" applyFont="1" applyAlignment="1">
      <alignment horizontal="center" vertical="center" wrapText="1"/>
    </xf>
    <xf numFmtId="0" fontId="7" fillId="0" borderId="1" xfId="0" applyFont="1" applyBorder="1" applyAlignment="1">
      <alignment vertical="center"/>
    </xf>
    <xf numFmtId="0" fontId="7" fillId="0" borderId="1" xfId="8" applyFont="1" applyBorder="1" applyAlignment="1">
      <alignment vertical="center" wrapText="1"/>
    </xf>
    <xf numFmtId="0" fontId="7" fillId="0" borderId="1" xfId="0" applyFont="1" applyBorder="1" applyAlignment="1">
      <alignment horizontal="center" vertical="center"/>
    </xf>
    <xf numFmtId="1" fontId="7" fillId="0" borderId="1" xfId="0" applyNumberFormat="1" applyFont="1" applyBorder="1" applyAlignment="1">
      <alignment vertical="center"/>
    </xf>
    <xf numFmtId="0" fontId="7" fillId="0" borderId="1" xfId="8" applyFont="1" applyBorder="1" applyAlignment="1">
      <alignment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4" fontId="5" fillId="0" borderId="0" xfId="2" applyNumberFormat="1" applyFont="1" applyFill="1" applyBorder="1" applyAlignment="1">
      <alignment horizontal="right" vertical="center"/>
    </xf>
    <xf numFmtId="1" fontId="7" fillId="0" borderId="1" xfId="0" applyNumberFormat="1" applyFont="1" applyBorder="1" applyAlignment="1">
      <alignment horizontal="center" vertical="center"/>
    </xf>
    <xf numFmtId="4" fontId="4" fillId="0" borderId="12" xfId="2" applyNumberFormat="1" applyFont="1" applyFill="1" applyBorder="1" applyAlignment="1" applyProtection="1">
      <alignment horizontal="right" vertical="center"/>
    </xf>
    <xf numFmtId="4" fontId="4" fillId="0" borderId="12" xfId="2" applyNumberFormat="1" applyFont="1" applyFill="1" applyBorder="1" applyAlignment="1">
      <alignment horizontal="right" vertical="center"/>
    </xf>
    <xf numFmtId="1" fontId="3" fillId="0" borderId="1" xfId="0" applyNumberFormat="1" applyFont="1" applyBorder="1"/>
    <xf numFmtId="1" fontId="7" fillId="0" borderId="1" xfId="0" applyNumberFormat="1" applyFont="1" applyBorder="1"/>
    <xf numFmtId="4" fontId="0" fillId="0" borderId="0" xfId="3"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4" fontId="4" fillId="0" borderId="0" xfId="2" applyNumberFormat="1" applyFont="1" applyFill="1" applyBorder="1" applyAlignment="1" applyProtection="1">
      <alignment horizontal="right" vertical="center"/>
    </xf>
    <xf numFmtId="0" fontId="7" fillId="0" borderId="5"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9" fillId="0" borderId="1" xfId="0" applyFont="1" applyFill="1" applyBorder="1" applyAlignment="1">
      <alignment horizontal="center" vertical="center" wrapText="1"/>
    </xf>
    <xf numFmtId="4" fontId="9" fillId="0" borderId="0" xfId="1" applyNumberFormat="1" applyFont="1" applyFill="1" applyBorder="1" applyAlignment="1" applyProtection="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 fontId="3" fillId="0" borderId="0" xfId="0" applyNumberFormat="1" applyFont="1" applyBorder="1"/>
    <xf numFmtId="4" fontId="22" fillId="0" borderId="0" xfId="0" applyNumberFormat="1" applyFont="1" applyAlignment="1">
      <alignment horizontal="center" vertical="center"/>
    </xf>
    <xf numFmtId="4" fontId="22" fillId="0" borderId="13" xfId="0" applyNumberFormat="1" applyFont="1" applyBorder="1"/>
    <xf numFmtId="4" fontId="17" fillId="0" borderId="0" xfId="0" applyNumberFormat="1" applyFont="1" applyFill="1" applyBorder="1" applyAlignment="1">
      <alignment horizontal="center"/>
    </xf>
    <xf numFmtId="0" fontId="22" fillId="0" borderId="0" xfId="0" applyFont="1"/>
    <xf numFmtId="4" fontId="11" fillId="0" borderId="12" xfId="2" applyNumberFormat="1" applyFont="1" applyFill="1" applyBorder="1" applyAlignment="1" applyProtection="1">
      <alignment horizontal="right" vertical="center"/>
    </xf>
    <xf numFmtId="4" fontId="11" fillId="0" borderId="12" xfId="2" applyNumberFormat="1" applyFont="1" applyFill="1" applyBorder="1" applyAlignment="1">
      <alignment horizontal="right" vertical="center"/>
    </xf>
    <xf numFmtId="0" fontId="9" fillId="0" borderId="5" xfId="0" applyFont="1" applyFill="1" applyBorder="1" applyAlignment="1">
      <alignment horizontal="center" vertical="center" wrapText="1"/>
    </xf>
    <xf numFmtId="0" fontId="28" fillId="0" borderId="0" xfId="0" applyFont="1" applyBorder="1"/>
    <xf numFmtId="4" fontId="22" fillId="0" borderId="0" xfId="0" applyNumberFormat="1" applyFont="1" applyAlignment="1">
      <alignment vertical="center"/>
    </xf>
    <xf numFmtId="4" fontId="11" fillId="0" borderId="0" xfId="0" applyNumberFormat="1" applyFont="1" applyAlignment="1">
      <alignment horizontal="left" vertical="center"/>
    </xf>
    <xf numFmtId="0" fontId="9" fillId="0" borderId="6" xfId="4" applyFont="1" applyFill="1" applyBorder="1" applyAlignment="1">
      <alignment vertical="center"/>
    </xf>
    <xf numFmtId="0" fontId="9" fillId="0" borderId="1" xfId="0" applyFont="1" applyFill="1" applyBorder="1" applyAlignment="1">
      <alignment wrapText="1"/>
    </xf>
    <xf numFmtId="4" fontId="4" fillId="0" borderId="0" xfId="0" applyNumberFormat="1" applyFont="1" applyBorder="1" applyAlignment="1">
      <alignment horizontal="right" vertical="center"/>
    </xf>
    <xf numFmtId="9" fontId="17" fillId="0" borderId="0" xfId="0" applyNumberFormat="1" applyFont="1" applyFill="1" applyBorder="1" applyAlignment="1">
      <alignment horizontal="center" vertical="center"/>
    </xf>
    <xf numFmtId="4" fontId="27" fillId="0" borderId="0" xfId="0" applyNumberFormat="1" applyFont="1" applyFill="1" applyBorder="1" applyAlignment="1" applyProtection="1">
      <alignment horizontal="center" vertical="center" wrapText="1"/>
    </xf>
    <xf numFmtId="4" fontId="22" fillId="0" borderId="0" xfId="0" applyNumberFormat="1" applyFont="1" applyBorder="1"/>
    <xf numFmtId="4" fontId="22" fillId="0" borderId="0" xfId="1" applyNumberFormat="1" applyFont="1" applyFill="1" applyBorder="1" applyAlignment="1" applyProtection="1">
      <alignment vertical="center"/>
    </xf>
    <xf numFmtId="4" fontId="22" fillId="0" borderId="9" xfId="0" applyNumberFormat="1" applyFont="1" applyBorder="1"/>
    <xf numFmtId="9" fontId="30" fillId="0" borderId="0" xfId="0" applyNumberFormat="1" applyFont="1" applyFill="1" applyBorder="1" applyAlignment="1">
      <alignment horizontal="center" vertical="center"/>
    </xf>
    <xf numFmtId="9" fontId="21" fillId="0" borderId="0" xfId="0" applyNumberFormat="1" applyFont="1" applyFill="1" applyBorder="1" applyAlignment="1">
      <alignment horizontal="center" vertical="center"/>
    </xf>
    <xf numFmtId="0" fontId="22" fillId="0" borderId="0" xfId="4" applyFont="1" applyFill="1" applyBorder="1" applyAlignment="1">
      <alignment wrapText="1"/>
    </xf>
    <xf numFmtId="9" fontId="29" fillId="0" borderId="0" xfId="3" applyFont="1" applyFill="1" applyBorder="1" applyAlignment="1">
      <alignment horizontal="center" vertical="center"/>
    </xf>
    <xf numFmtId="9" fontId="30" fillId="0" borderId="0" xfId="3" applyFont="1" applyFill="1" applyBorder="1" applyAlignment="1">
      <alignment horizontal="center" vertical="center"/>
    </xf>
    <xf numFmtId="1" fontId="30" fillId="0" borderId="0" xfId="3" applyNumberFormat="1" applyFont="1" applyFill="1" applyBorder="1" applyAlignment="1">
      <alignment horizontal="center" vertical="center"/>
    </xf>
    <xf numFmtId="9" fontId="17" fillId="0" borderId="0" xfId="3" applyFont="1" applyFill="1" applyBorder="1" applyAlignment="1">
      <alignment horizontal="center" vertical="center"/>
    </xf>
    <xf numFmtId="0" fontId="29" fillId="0" borderId="0" xfId="0" applyFont="1" applyAlignment="1">
      <alignment horizontal="center" vertical="center"/>
    </xf>
    <xf numFmtId="4" fontId="30" fillId="0" borderId="0" xfId="0" applyNumberFormat="1" applyFont="1" applyFill="1" applyBorder="1" applyAlignment="1" applyProtection="1">
      <alignment horizontal="center" vertical="center" wrapText="1"/>
    </xf>
    <xf numFmtId="0" fontId="29" fillId="0" borderId="0" xfId="0" applyFont="1" applyBorder="1" applyAlignment="1">
      <alignment horizontal="center" vertical="center"/>
    </xf>
    <xf numFmtId="0" fontId="29" fillId="0" borderId="13" xfId="0" applyFont="1" applyBorder="1" applyAlignment="1">
      <alignment horizontal="center" vertical="center"/>
    </xf>
    <xf numFmtId="166" fontId="29" fillId="0" borderId="0" xfId="1" applyNumberFormat="1" applyFont="1" applyFill="1" applyBorder="1" applyAlignment="1" applyProtection="1">
      <alignment horizontal="center" vertical="center"/>
    </xf>
    <xf numFmtId="0" fontId="29" fillId="0" borderId="9" xfId="0" applyFont="1" applyBorder="1" applyAlignment="1">
      <alignment horizontal="center" vertical="center"/>
    </xf>
    <xf numFmtId="165" fontId="27" fillId="0" borderId="0" xfId="0" applyNumberFormat="1" applyFont="1" applyFill="1" applyBorder="1" applyAlignment="1">
      <alignment horizontal="center" vertical="center"/>
    </xf>
    <xf numFmtId="4" fontId="17" fillId="0" borderId="0" xfId="0" applyNumberFormat="1" applyFont="1" applyFill="1" applyBorder="1" applyAlignment="1" applyProtection="1">
      <alignment horizontal="center" vertical="center" wrapText="1"/>
    </xf>
    <xf numFmtId="0" fontId="22" fillId="0" borderId="0" xfId="4" applyFont="1" applyFill="1" applyBorder="1" applyAlignment="1">
      <alignment horizontal="center" vertical="center" wrapText="1"/>
    </xf>
    <xf numFmtId="0" fontId="17" fillId="0" borderId="0" xfId="0" applyFont="1" applyAlignment="1">
      <alignment horizontal="center" vertical="center"/>
    </xf>
    <xf numFmtId="0" fontId="21" fillId="0" borderId="0" xfId="0" applyFont="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left" vertical="center" wrapText="1"/>
    </xf>
    <xf numFmtId="164" fontId="10" fillId="2" borderId="1" xfId="0" applyNumberFormat="1" applyFont="1" applyFill="1" applyBorder="1" applyAlignment="1">
      <alignment horizontal="center" vertical="center"/>
    </xf>
    <xf numFmtId="4" fontId="10" fillId="0" borderId="9" xfId="0" applyNumberFormat="1" applyFont="1" applyFill="1" applyBorder="1" applyAlignment="1" applyProtection="1">
      <alignment vertical="center" wrapText="1"/>
    </xf>
    <xf numFmtId="9" fontId="9" fillId="0" borderId="11" xfId="1" applyNumberFormat="1" applyFont="1" applyFill="1" applyBorder="1" applyAlignment="1" applyProtection="1">
      <alignment horizontal="center" vertical="center"/>
    </xf>
    <xf numFmtId="4" fontId="10" fillId="0" borderId="1" xfId="0" applyNumberFormat="1" applyFont="1" applyFill="1" applyBorder="1" applyAlignment="1" applyProtection="1">
      <alignment horizontal="center" vertical="center" wrapText="1"/>
    </xf>
    <xf numFmtId="4" fontId="12" fillId="0" borderId="1" xfId="0" applyNumberFormat="1" applyFont="1" applyFill="1" applyBorder="1" applyAlignment="1" applyProtection="1">
      <alignment horizontal="center" vertical="center" wrapText="1"/>
    </xf>
    <xf numFmtId="4" fontId="8" fillId="0" borderId="0" xfId="0" applyNumberFormat="1" applyFont="1" applyFill="1" applyBorder="1" applyAlignment="1">
      <alignment horizontal="center" vertical="center"/>
    </xf>
    <xf numFmtId="9" fontId="5" fillId="0" borderId="0" xfId="3" applyFont="1" applyFill="1" applyBorder="1" applyAlignment="1">
      <alignment horizontal="center" vertical="center"/>
    </xf>
    <xf numFmtId="164" fontId="8" fillId="2" borderId="1" xfId="0" applyNumberFormat="1" applyFont="1" applyFill="1" applyBorder="1" applyAlignment="1">
      <alignment horizontal="center" vertical="center"/>
    </xf>
    <xf numFmtId="4" fontId="8" fillId="0" borderId="1" xfId="0" applyNumberFormat="1" applyFont="1" applyFill="1" applyBorder="1" applyAlignment="1">
      <alignment horizontal="center" vertical="center"/>
    </xf>
    <xf numFmtId="9" fontId="5" fillId="0" borderId="1" xfId="3" applyFont="1" applyFill="1" applyBorder="1" applyAlignment="1">
      <alignment horizontal="center" vertical="center"/>
    </xf>
    <xf numFmtId="4" fontId="8" fillId="0" borderId="1" xfId="0" applyNumberFormat="1" applyFont="1" applyFill="1" applyBorder="1" applyAlignment="1" applyProtection="1">
      <alignment horizontal="center" vertical="center" wrapText="1"/>
    </xf>
    <xf numFmtId="9" fontId="3" fillId="0" borderId="0" xfId="3" applyFont="1" applyFill="1" applyBorder="1" applyAlignment="1">
      <alignment horizontal="center" vertical="center"/>
    </xf>
    <xf numFmtId="4" fontId="10" fillId="0" borderId="1" xfId="0" applyNumberFormat="1" applyFont="1" applyFill="1" applyBorder="1" applyAlignment="1" applyProtection="1">
      <alignment vertical="center" wrapText="1"/>
    </xf>
    <xf numFmtId="9" fontId="9" fillId="0" borderId="1" xfId="1" applyNumberFormat="1" applyFont="1" applyFill="1" applyBorder="1" applyAlignment="1" applyProtection="1">
      <alignment horizontal="center" vertical="center"/>
    </xf>
    <xf numFmtId="1" fontId="7" fillId="0" borderId="1" xfId="4" applyNumberFormat="1" applyFont="1" applyFill="1" applyBorder="1" applyAlignment="1">
      <alignment horizontal="center" vertical="center"/>
    </xf>
    <xf numFmtId="0" fontId="7" fillId="0" borderId="19" xfId="0" applyFont="1" applyFill="1" applyBorder="1" applyAlignment="1">
      <alignment horizontal="center" vertical="center"/>
    </xf>
    <xf numFmtId="1" fontId="7" fillId="0" borderId="15" xfId="0" applyNumberFormat="1" applyFont="1" applyFill="1" applyBorder="1" applyAlignment="1">
      <alignment horizontal="right" vertical="center"/>
    </xf>
    <xf numFmtId="0" fontId="7" fillId="0" borderId="5" xfId="0" applyFont="1" applyFill="1" applyBorder="1" applyAlignment="1">
      <alignment horizontal="center" vertical="center"/>
    </xf>
    <xf numFmtId="1" fontId="7" fillId="0" borderId="5" xfId="0" applyNumberFormat="1" applyFont="1" applyFill="1" applyBorder="1" applyAlignment="1">
      <alignment horizontal="center" vertical="center"/>
    </xf>
    <xf numFmtId="4" fontId="10" fillId="0" borderId="19" xfId="0" applyNumberFormat="1" applyFont="1" applyFill="1" applyBorder="1" applyAlignment="1" applyProtection="1">
      <alignment horizontal="center" vertical="center" wrapText="1"/>
    </xf>
    <xf numFmtId="9" fontId="9" fillId="0" borderId="17" xfId="0" applyNumberFormat="1" applyFont="1" applyFill="1" applyBorder="1" applyAlignment="1">
      <alignment horizontal="center" vertical="center"/>
    </xf>
    <xf numFmtId="9" fontId="9" fillId="0" borderId="18" xfId="0" applyNumberFormat="1" applyFont="1" applyFill="1" applyBorder="1" applyAlignment="1">
      <alignment horizontal="center" vertical="center"/>
    </xf>
    <xf numFmtId="4" fontId="10" fillId="0" borderId="8" xfId="0" applyNumberFormat="1" applyFont="1" applyFill="1" applyBorder="1" applyAlignment="1" applyProtection="1">
      <alignment horizontal="center" vertical="center" wrapText="1"/>
    </xf>
    <xf numFmtId="9" fontId="9" fillId="0" borderId="5" xfId="0" applyNumberFormat="1" applyFont="1" applyFill="1" applyBorder="1" applyAlignment="1">
      <alignment horizontal="center" vertical="center"/>
    </xf>
    <xf numFmtId="9" fontId="9" fillId="0" borderId="0"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9" fontId="9" fillId="0" borderId="2" xfId="0" applyNumberFormat="1" applyFont="1" applyFill="1" applyBorder="1" applyAlignment="1">
      <alignment horizontal="center" vertical="center"/>
    </xf>
    <xf numFmtId="4" fontId="10" fillId="0" borderId="3" xfId="0" applyNumberFormat="1" applyFont="1" applyFill="1" applyBorder="1" applyAlignment="1" applyProtection="1">
      <alignment horizontal="center" vertical="center" wrapText="1"/>
    </xf>
    <xf numFmtId="4" fontId="11" fillId="0" borderId="3" xfId="0" applyNumberFormat="1" applyFont="1" applyFill="1" applyBorder="1" applyAlignment="1" applyProtection="1">
      <alignment horizontal="center" vertical="center" wrapText="1"/>
    </xf>
    <xf numFmtId="4" fontId="10" fillId="0" borderId="5" xfId="0" applyNumberFormat="1" applyFont="1" applyFill="1" applyBorder="1" applyAlignment="1" applyProtection="1">
      <alignment horizontal="center" vertical="center" wrapText="1"/>
    </xf>
    <xf numFmtId="4" fontId="10" fillId="0" borderId="1" xfId="0" applyNumberFormat="1" applyFont="1" applyFill="1" applyBorder="1" applyAlignment="1">
      <alignment horizontal="center" vertical="center"/>
    </xf>
    <xf numFmtId="9" fontId="9" fillId="0" borderId="1" xfId="3" applyFont="1" applyFill="1" applyBorder="1" applyAlignment="1">
      <alignment horizontal="center" vertical="center"/>
    </xf>
    <xf numFmtId="9" fontId="0" fillId="0" borderId="0" xfId="3" applyFont="1" applyFill="1" applyBorder="1" applyAlignment="1">
      <alignment horizontal="center" vertical="center"/>
    </xf>
    <xf numFmtId="0" fontId="9" fillId="0" borderId="5" xfId="0" applyFont="1" applyFill="1" applyBorder="1" applyAlignment="1">
      <alignment horizontal="center" vertical="center" wrapText="1"/>
    </xf>
    <xf numFmtId="4" fontId="10" fillId="0" borderId="1" xfId="2" applyNumberFormat="1" applyFont="1" applyFill="1" applyBorder="1" applyAlignment="1">
      <alignment vertical="center"/>
    </xf>
    <xf numFmtId="4" fontId="10" fillId="0" borderId="12" xfId="0" applyNumberFormat="1" applyFont="1" applyFill="1" applyBorder="1" applyAlignment="1" applyProtection="1">
      <alignment horizontal="center" vertical="center" wrapText="1"/>
    </xf>
    <xf numFmtId="4" fontId="11" fillId="0" borderId="0" xfId="1" applyNumberFormat="1" applyFont="1" applyFill="1" applyBorder="1" applyAlignment="1" applyProtection="1">
      <alignment horizontal="center" vertical="center"/>
    </xf>
    <xf numFmtId="4" fontId="11" fillId="0" borderId="0" xfId="0" applyNumberFormat="1" applyFont="1" applyFill="1" applyBorder="1" applyAlignment="1">
      <alignment horizontal="center" vertical="center"/>
    </xf>
    <xf numFmtId="9" fontId="7" fillId="0" borderId="0" xfId="0" applyNumberFormat="1" applyFont="1" applyFill="1" applyBorder="1" applyAlignment="1">
      <alignment vertical="center"/>
    </xf>
    <xf numFmtId="4" fontId="10" fillId="0" borderId="0" xfId="0" applyNumberFormat="1" applyFont="1" applyFill="1" applyBorder="1" applyAlignment="1">
      <alignment horizontal="center" vertical="center"/>
    </xf>
    <xf numFmtId="4" fontId="10" fillId="4" borderId="1" xfId="0" applyNumberFormat="1" applyFont="1" applyFill="1" applyBorder="1" applyAlignment="1" applyProtection="1">
      <alignment horizontal="center" vertical="center" wrapText="1"/>
    </xf>
    <xf numFmtId="0" fontId="0" fillId="0" borderId="1" xfId="0" applyFont="1" applyBorder="1" applyAlignment="1">
      <alignment horizontal="center" vertical="center"/>
    </xf>
    <xf numFmtId="9" fontId="9" fillId="0" borderId="14" xfId="0" applyNumberFormat="1" applyFont="1" applyFill="1" applyBorder="1" applyAlignment="1">
      <alignment horizontal="center" vertical="center"/>
    </xf>
    <xf numFmtId="9" fontId="11" fillId="0" borderId="1" xfId="0" applyNumberFormat="1" applyFont="1" applyFill="1" applyBorder="1" applyAlignment="1">
      <alignment horizontal="center" vertical="center"/>
    </xf>
    <xf numFmtId="9" fontId="25" fillId="0" borderId="1" xfId="0" applyNumberFormat="1" applyFont="1" applyFill="1" applyBorder="1" applyAlignment="1">
      <alignment horizontal="center" vertical="center"/>
    </xf>
    <xf numFmtId="9" fontId="25" fillId="0" borderId="5" xfId="0" applyNumberFormat="1" applyFont="1" applyFill="1" applyBorder="1" applyAlignment="1">
      <alignment horizontal="center" vertical="center"/>
    </xf>
    <xf numFmtId="9" fontId="9" fillId="0" borderId="3" xfId="3" applyFont="1" applyFill="1" applyBorder="1" applyAlignment="1">
      <alignment horizontal="center" vertical="center"/>
    </xf>
    <xf numFmtId="2" fontId="10" fillId="0" borderId="1" xfId="0" applyNumberFormat="1" applyFont="1" applyFill="1" applyBorder="1" applyAlignment="1" applyProtection="1">
      <alignment horizontal="right" vertical="center"/>
    </xf>
    <xf numFmtId="4" fontId="10" fillId="0" borderId="5" xfId="0" applyNumberFormat="1" applyFont="1" applyFill="1" applyBorder="1" applyAlignment="1">
      <alignment horizontal="center" vertical="center"/>
    </xf>
    <xf numFmtId="4" fontId="10" fillId="0" borderId="0" xfId="0" applyNumberFormat="1" applyFont="1"/>
    <xf numFmtId="0" fontId="9" fillId="0" borderId="0" xfId="0" applyFont="1" applyAlignment="1">
      <alignment horizontal="center" vertical="center"/>
    </xf>
    <xf numFmtId="4" fontId="10" fillId="0" borderId="1" xfId="1" applyNumberFormat="1" applyFont="1" applyBorder="1" applyAlignment="1">
      <alignment horizontal="center" vertical="center" wrapText="1"/>
    </xf>
    <xf numFmtId="164" fontId="11" fillId="0" borderId="1" xfId="0" applyNumberFormat="1" applyFont="1" applyFill="1" applyBorder="1" applyAlignment="1">
      <alignment horizontal="center" vertical="center"/>
    </xf>
    <xf numFmtId="4" fontId="10" fillId="0" borderId="1" xfId="0" applyNumberFormat="1" applyFont="1" applyBorder="1" applyAlignment="1">
      <alignment horizontal="center" vertical="center"/>
    </xf>
    <xf numFmtId="0" fontId="0" fillId="0" borderId="0" xfId="0" applyFont="1" applyAlignment="1">
      <alignment horizontal="center" vertical="center"/>
    </xf>
    <xf numFmtId="0" fontId="7" fillId="0" borderId="0" xfId="0" applyFont="1" applyAlignment="1">
      <alignment horizontal="center" vertical="center"/>
    </xf>
    <xf numFmtId="9" fontId="7" fillId="0" borderId="1" xfId="3" applyFont="1" applyFill="1" applyBorder="1" applyAlignment="1">
      <alignment horizontal="center" vertical="center"/>
    </xf>
    <xf numFmtId="1" fontId="0" fillId="0" borderId="0" xfId="3" applyNumberFormat="1" applyFont="1" applyFill="1" applyBorder="1" applyAlignment="1">
      <alignment horizontal="center" vertical="center"/>
    </xf>
    <xf numFmtId="4" fontId="8" fillId="0" borderId="0" xfId="0" applyNumberFormat="1" applyFont="1" applyFill="1" applyBorder="1" applyAlignment="1">
      <alignment horizontal="center"/>
    </xf>
    <xf numFmtId="4" fontId="5" fillId="0" borderId="0" xfId="0" applyNumberFormat="1" applyFont="1" applyFill="1" applyBorder="1" applyAlignment="1" applyProtection="1">
      <alignment horizontal="center" vertical="center" wrapText="1"/>
    </xf>
    <xf numFmtId="0" fontId="7" fillId="0" borderId="5" xfId="4" applyFont="1" applyFill="1" applyBorder="1" applyAlignment="1">
      <alignment wrapText="1"/>
    </xf>
    <xf numFmtId="4" fontId="8" fillId="0" borderId="23" xfId="0" applyNumberFormat="1" applyFont="1" applyFill="1" applyBorder="1" applyAlignment="1" applyProtection="1">
      <alignment vertical="center" wrapText="1"/>
    </xf>
    <xf numFmtId="9" fontId="7" fillId="0" borderId="11" xfId="1" applyNumberFormat="1" applyFont="1" applyFill="1" applyBorder="1" applyAlignment="1" applyProtection="1">
      <alignment horizontal="center" vertical="center"/>
    </xf>
    <xf numFmtId="4" fontId="8" fillId="0" borderId="1" xfId="0" applyNumberFormat="1" applyFont="1" applyFill="1" applyBorder="1" applyAlignment="1" applyProtection="1">
      <alignment vertical="center" wrapText="1"/>
    </xf>
    <xf numFmtId="9" fontId="7" fillId="0" borderId="1" xfId="1" applyNumberFormat="1" applyFont="1" applyFill="1" applyBorder="1" applyAlignment="1" applyProtection="1">
      <alignment horizontal="center" vertical="center"/>
    </xf>
    <xf numFmtId="4" fontId="8" fillId="0" borderId="1" xfId="2" applyNumberFormat="1" applyFont="1" applyFill="1" applyBorder="1" applyAlignment="1">
      <alignment vertical="center"/>
    </xf>
    <xf numFmtId="4" fontId="8" fillId="0" borderId="12" xfId="0" applyNumberFormat="1" applyFont="1" applyFill="1" applyBorder="1" applyAlignment="1" applyProtection="1">
      <alignment horizontal="center" vertical="center" wrapText="1"/>
    </xf>
    <xf numFmtId="4" fontId="4" fillId="0" borderId="12" xfId="0" applyNumberFormat="1" applyFont="1" applyFill="1" applyBorder="1" applyAlignment="1" applyProtection="1">
      <alignment horizontal="center" vertical="center" wrapText="1"/>
    </xf>
    <xf numFmtId="4" fontId="8" fillId="0" borderId="0" xfId="0" applyNumberFormat="1" applyFont="1" applyFill="1" applyBorder="1" applyAlignment="1" applyProtection="1">
      <alignment horizontal="center" vertical="center" wrapText="1"/>
    </xf>
    <xf numFmtId="0" fontId="7" fillId="0" borderId="5" xfId="0" applyFont="1" applyBorder="1" applyAlignment="1">
      <alignment horizontal="center" vertical="center" wrapText="1"/>
    </xf>
    <xf numFmtId="0" fontId="7" fillId="0" borderId="1" xfId="0" applyFont="1" applyFill="1" applyBorder="1"/>
    <xf numFmtId="0" fontId="7" fillId="0" borderId="6" xfId="0" applyFont="1" applyFill="1" applyBorder="1" applyAlignment="1">
      <alignment wrapText="1"/>
    </xf>
    <xf numFmtId="0" fontId="7" fillId="0" borderId="6" xfId="0" applyFont="1" applyFill="1" applyBorder="1" applyAlignment="1">
      <alignment horizontal="center" vertical="center" wrapText="1"/>
    </xf>
    <xf numFmtId="1" fontId="7" fillId="0" borderId="15" xfId="0" applyNumberFormat="1" applyFont="1" applyFill="1" applyBorder="1" applyAlignment="1">
      <alignment horizontal="center" vertical="center"/>
    </xf>
    <xf numFmtId="9" fontId="7" fillId="0" borderId="3" xfId="3" applyFont="1" applyFill="1" applyBorder="1" applyAlignment="1">
      <alignment horizontal="center" vertical="center"/>
    </xf>
    <xf numFmtId="4" fontId="10" fillId="0" borderId="1" xfId="0" applyNumberFormat="1" applyFont="1" applyFill="1" applyBorder="1" applyAlignment="1" applyProtection="1">
      <alignment horizontal="right" vertical="center" wrapText="1"/>
    </xf>
    <xf numFmtId="1" fontId="8" fillId="2" borderId="2" xfId="0" applyNumberFormat="1" applyFont="1" applyFill="1" applyBorder="1" applyAlignment="1">
      <alignment horizontal="center" vertical="center" wrapText="1"/>
    </xf>
    <xf numFmtId="1" fontId="7" fillId="0" borderId="11" xfId="1" applyNumberFormat="1" applyFont="1" applyFill="1" applyBorder="1" applyAlignment="1" applyProtection="1">
      <alignment vertical="center"/>
    </xf>
    <xf numFmtId="1" fontId="7" fillId="0" borderId="2" xfId="1" applyNumberFormat="1" applyFont="1" applyFill="1" applyBorder="1" applyAlignment="1" applyProtection="1">
      <alignment vertical="center"/>
    </xf>
    <xf numFmtId="4" fontId="10" fillId="0" borderId="1" xfId="1" applyNumberFormat="1" applyFont="1" applyFill="1" applyBorder="1" applyAlignment="1" applyProtection="1">
      <alignment vertical="center"/>
    </xf>
    <xf numFmtId="4" fontId="10" fillId="0" borderId="1" xfId="1" applyNumberFormat="1" applyFont="1" applyFill="1" applyBorder="1" applyAlignment="1" applyProtection="1">
      <alignment horizontal="center" vertical="center"/>
    </xf>
    <xf numFmtId="166" fontId="0" fillId="0" borderId="1" xfId="1" applyNumberFormat="1" applyFont="1" applyFill="1" applyBorder="1" applyAlignment="1" applyProtection="1">
      <alignment horizontal="center" vertical="center"/>
    </xf>
    <xf numFmtId="4" fontId="10" fillId="0" borderId="12" xfId="1" applyNumberFormat="1" applyFont="1" applyFill="1" applyBorder="1" applyAlignment="1" applyProtection="1">
      <alignment horizontal="center" vertical="center"/>
    </xf>
    <xf numFmtId="4" fontId="10" fillId="0" borderId="8" xfId="1" applyNumberFormat="1" applyFont="1" applyFill="1" applyBorder="1" applyAlignment="1" applyProtection="1">
      <alignment vertical="center"/>
    </xf>
    <xf numFmtId="166" fontId="11" fillId="0" borderId="8" xfId="1" applyNumberFormat="1" applyFont="1" applyFill="1" applyBorder="1" applyAlignment="1" applyProtection="1">
      <alignment horizontal="center" vertical="center"/>
    </xf>
    <xf numFmtId="2" fontId="12" fillId="5" borderId="1" xfId="13" applyNumberFormat="1" applyFont="1" applyFill="1" applyBorder="1" applyAlignment="1">
      <alignment horizontal="right" vertical="center"/>
    </xf>
    <xf numFmtId="9" fontId="9" fillId="0" borderId="18" xfId="1" applyNumberFormat="1" applyFont="1" applyFill="1" applyBorder="1" applyAlignment="1" applyProtection="1">
      <alignment horizontal="center" vertical="center"/>
    </xf>
    <xf numFmtId="0" fontId="7" fillId="0" borderId="1" xfId="0" applyFont="1" applyBorder="1" applyAlignment="1">
      <alignment vertical="top" wrapText="1"/>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1" fontId="5" fillId="0" borderId="0"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4" fontId="6" fillId="0" borderId="1" xfId="0" applyNumberFormat="1" applyFont="1" applyFill="1" applyBorder="1" applyAlignment="1">
      <alignment vertical="center"/>
    </xf>
    <xf numFmtId="0" fontId="7" fillId="0" borderId="5" xfId="0" applyFont="1" applyFill="1" applyBorder="1"/>
    <xf numFmtId="0" fontId="7" fillId="0" borderId="26" xfId="0" applyFont="1" applyFill="1" applyBorder="1" applyAlignment="1">
      <alignment wrapText="1"/>
    </xf>
    <xf numFmtId="0" fontId="7" fillId="0" borderId="5" xfId="0" applyFont="1" applyFill="1" applyBorder="1" applyAlignment="1">
      <alignment vertical="center"/>
    </xf>
    <xf numFmtId="0" fontId="7" fillId="0" borderId="5" xfId="0" applyFont="1" applyFill="1" applyBorder="1" applyAlignment="1">
      <alignment vertical="center" wrapText="1"/>
    </xf>
    <xf numFmtId="0" fontId="7" fillId="0" borderId="23" xfId="0" applyFont="1" applyFill="1" applyBorder="1" applyAlignment="1">
      <alignment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wrapText="1"/>
    </xf>
    <xf numFmtId="0" fontId="9" fillId="0" borderId="5" xfId="0" applyFont="1" applyFill="1" applyBorder="1" applyAlignment="1">
      <alignment horizontal="center" vertical="center" wrapText="1"/>
    </xf>
    <xf numFmtId="0" fontId="8" fillId="0" borderId="0" xfId="0" applyFont="1" applyBorder="1" applyAlignment="1">
      <alignment vertical="center"/>
    </xf>
    <xf numFmtId="0" fontId="7" fillId="4" borderId="1" xfId="0" applyFont="1" applyFill="1" applyBorder="1" applyAlignment="1">
      <alignment vertical="center" wrapText="1"/>
    </xf>
    <xf numFmtId="0" fontId="7" fillId="4" borderId="1" xfId="0" applyFont="1" applyFill="1" applyBorder="1" applyAlignment="1">
      <alignment horizontal="center" vertical="center" wrapText="1"/>
    </xf>
    <xf numFmtId="1" fontId="8" fillId="4" borderId="1" xfId="0" applyNumberFormat="1" applyFont="1" applyFill="1" applyBorder="1" applyAlignment="1">
      <alignment horizontal="center" vertical="center"/>
    </xf>
    <xf numFmtId="9" fontId="9" fillId="4" borderId="1" xfId="0" applyNumberFormat="1" applyFont="1" applyFill="1" applyBorder="1" applyAlignment="1">
      <alignment horizontal="center" vertical="center"/>
    </xf>
    <xf numFmtId="4" fontId="7" fillId="4" borderId="1" xfId="0" applyNumberFormat="1" applyFont="1" applyFill="1" applyBorder="1" applyAlignment="1">
      <alignment horizontal="center" vertical="center"/>
    </xf>
    <xf numFmtId="4" fontId="7" fillId="4" borderId="1" xfId="1" applyNumberFormat="1" applyFont="1" applyFill="1" applyBorder="1" applyAlignment="1" applyProtection="1">
      <alignment horizontal="center" vertical="center"/>
    </xf>
    <xf numFmtId="4" fontId="7" fillId="4" borderId="1" xfId="0" applyNumberFormat="1" applyFont="1" applyFill="1" applyBorder="1" applyAlignment="1">
      <alignment horizontal="right" vertical="center"/>
    </xf>
    <xf numFmtId="0" fontId="7" fillId="4"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 xfId="0" applyFont="1" applyFill="1" applyBorder="1" applyAlignment="1">
      <alignment vertical="center" wrapText="1"/>
    </xf>
    <xf numFmtId="1" fontId="7" fillId="4" borderId="1" xfId="0" applyNumberFormat="1" applyFont="1" applyFill="1" applyBorder="1" applyAlignment="1">
      <alignment horizontal="center" vertical="center"/>
    </xf>
    <xf numFmtId="4" fontId="10" fillId="4" borderId="1" xfId="2" applyNumberFormat="1" applyFont="1" applyFill="1" applyBorder="1" applyAlignment="1">
      <alignment vertical="center"/>
    </xf>
    <xf numFmtId="9" fontId="9" fillId="4" borderId="1" xfId="3" applyFont="1" applyFill="1" applyBorder="1" applyAlignment="1">
      <alignment horizontal="center" vertical="center"/>
    </xf>
    <xf numFmtId="0" fontId="31" fillId="4" borderId="1" xfId="0" applyFont="1" applyFill="1" applyBorder="1" applyAlignment="1">
      <alignment wrapText="1"/>
    </xf>
    <xf numFmtId="9" fontId="7" fillId="4"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7" fillId="4" borderId="1" xfId="0" applyFont="1" applyFill="1" applyBorder="1" applyAlignment="1">
      <alignment vertical="center"/>
    </xf>
    <xf numFmtId="0" fontId="5" fillId="0" borderId="2" xfId="0" applyFont="1" applyFill="1" applyBorder="1" applyAlignment="1">
      <alignment horizontal="center" vertical="center"/>
    </xf>
    <xf numFmtId="0" fontId="7" fillId="0" borderId="1" xfId="4"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0" borderId="12"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5" xfId="0" applyFont="1" applyFill="1" applyBorder="1" applyAlignment="1">
      <alignment horizontal="center" vertical="center" wrapText="1"/>
    </xf>
    <xf numFmtId="0" fontId="32" fillId="0" borderId="0" xfId="0" applyFont="1" applyBorder="1"/>
    <xf numFmtId="0" fontId="8" fillId="0" borderId="0" xfId="0" applyFont="1" applyBorder="1"/>
    <xf numFmtId="0" fontId="6" fillId="0" borderId="0" xfId="0" applyFont="1" applyFill="1" applyBorder="1"/>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2" fillId="0" borderId="1" xfId="0" applyFont="1" applyBorder="1" applyAlignment="1">
      <alignment vertical="center"/>
    </xf>
    <xf numFmtId="3" fontId="3" fillId="0" borderId="1" xfId="0" applyNumberFormat="1" applyFont="1" applyFill="1" applyBorder="1" applyAlignment="1" applyProtection="1">
      <alignment wrapText="1"/>
    </xf>
    <xf numFmtId="0" fontId="6" fillId="0" borderId="13" xfId="0" applyFont="1" applyBorder="1"/>
    <xf numFmtId="3" fontId="11" fillId="0" borderId="1" xfId="0" applyNumberFormat="1" applyFont="1" applyFill="1" applyBorder="1" applyAlignment="1" applyProtection="1">
      <alignment horizontal="center" vertical="center" wrapText="1"/>
    </xf>
    <xf numFmtId="3" fontId="0" fillId="0" borderId="1" xfId="0" applyNumberFormat="1" applyFont="1" applyFill="1" applyBorder="1" applyAlignment="1" applyProtection="1">
      <alignment horizontal="center" vertical="center" wrapText="1"/>
    </xf>
    <xf numFmtId="3" fontId="0" fillId="0" borderId="5" xfId="0"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wrapText="1"/>
    </xf>
    <xf numFmtId="0" fontId="7" fillId="0" borderId="5" xfId="0" applyNumberFormat="1" applyFont="1" applyBorder="1" applyAlignment="1">
      <alignment wrapText="1"/>
    </xf>
    <xf numFmtId="0" fontId="3" fillId="0" borderId="5" xfId="0" applyFont="1" applyBorder="1"/>
    <xf numFmtId="0" fontId="7" fillId="0" borderId="1" xfId="0" applyNumberFormat="1" applyFont="1" applyBorder="1" applyAlignment="1">
      <alignment wrapText="1"/>
    </xf>
    <xf numFmtId="3" fontId="21" fillId="0" borderId="1" xfId="0" applyNumberFormat="1" applyFont="1" applyFill="1" applyBorder="1" applyAlignment="1" applyProtection="1">
      <alignment horizontal="center" vertical="center" wrapText="1"/>
    </xf>
    <xf numFmtId="3" fontId="7" fillId="0" borderId="5" xfId="0" applyNumberFormat="1" applyFont="1" applyFill="1" applyBorder="1" applyAlignment="1" applyProtection="1">
      <alignment wrapText="1"/>
    </xf>
    <xf numFmtId="3" fontId="7" fillId="0" borderId="1" xfId="0" applyNumberFormat="1" applyFont="1" applyFill="1" applyBorder="1" applyAlignment="1" applyProtection="1">
      <alignment wrapText="1"/>
    </xf>
    <xf numFmtId="0" fontId="7" fillId="0" borderId="1" xfId="0" applyFont="1" applyBorder="1" applyAlignment="1">
      <alignment horizontal="left" vertical="center" wrapText="1"/>
    </xf>
    <xf numFmtId="0" fontId="6" fillId="0" borderId="0" xfId="4" applyFont="1" applyFill="1" applyBorder="1" applyAlignment="1">
      <alignment wrapText="1"/>
    </xf>
    <xf numFmtId="0" fontId="6" fillId="0" borderId="1" xfId="0" applyFont="1" applyFill="1" applyBorder="1" applyAlignment="1">
      <alignment horizontal="center" vertical="center" wrapText="1"/>
    </xf>
    <xf numFmtId="0" fontId="6" fillId="0" borderId="3" xfId="0" applyFont="1" applyFill="1" applyBorder="1" applyAlignment="1">
      <alignment vertical="center" wrapText="1"/>
    </xf>
    <xf numFmtId="0" fontId="5" fillId="0" borderId="0" xfId="0" applyFont="1" applyFill="1" applyBorder="1" applyAlignment="1">
      <alignment vertical="center" wrapText="1"/>
    </xf>
    <xf numFmtId="0" fontId="13" fillId="0" borderId="0" xfId="0" applyFont="1" applyFill="1" applyBorder="1" applyAlignment="1">
      <alignment vertical="center" wrapText="1"/>
    </xf>
    <xf numFmtId="0" fontId="6" fillId="0" borderId="0" xfId="0" applyFont="1" applyFill="1" applyBorder="1" applyAlignment="1">
      <alignment wrapText="1"/>
    </xf>
    <xf numFmtId="0" fontId="7" fillId="0" borderId="5" xfId="4" applyFont="1" applyFill="1" applyBorder="1" applyAlignment="1">
      <alignment horizontal="center" vertical="center" wrapText="1"/>
    </xf>
    <xf numFmtId="0" fontId="27" fillId="0" borderId="1" xfId="4" applyFont="1" applyFill="1" applyBorder="1" applyAlignment="1">
      <alignment horizontal="center" vertical="center" wrapText="1"/>
    </xf>
    <xf numFmtId="0" fontId="5" fillId="0" borderId="1" xfId="4" applyFont="1" applyFill="1" applyBorder="1" applyAlignment="1">
      <alignment vertical="center" wrapText="1"/>
    </xf>
    <xf numFmtId="0" fontId="7" fillId="0" borderId="25" xfId="4" applyFont="1" applyFill="1" applyBorder="1" applyAlignment="1">
      <alignment horizontal="center" vertical="center" wrapText="1"/>
    </xf>
    <xf numFmtId="0" fontId="7" fillId="0" borderId="12" xfId="4" applyFont="1" applyFill="1" applyBorder="1" applyAlignment="1">
      <alignment horizontal="center" vertical="center" wrapText="1"/>
    </xf>
    <xf numFmtId="0" fontId="5" fillId="0" borderId="0" xfId="4" applyFont="1" applyFill="1" applyBorder="1" applyAlignment="1">
      <alignment horizontal="left" vertical="center" wrapText="1"/>
    </xf>
    <xf numFmtId="0" fontId="13" fillId="0" borderId="0" xfId="4" applyFont="1" applyFill="1" applyBorder="1" applyAlignment="1">
      <alignment horizontal="left" vertical="center" wrapText="1"/>
    </xf>
    <xf numFmtId="0" fontId="7"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0" xfId="0" applyFont="1" applyFill="1" applyBorder="1" applyAlignment="1">
      <alignment horizontal="center" wrapText="1"/>
    </xf>
    <xf numFmtId="0" fontId="14" fillId="0" borderId="1" xfId="0" applyFont="1" applyFill="1" applyBorder="1" applyAlignment="1">
      <alignment horizontal="center" vertical="center" wrapText="1"/>
    </xf>
    <xf numFmtId="0" fontId="5" fillId="0" borderId="1"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22" fillId="0" borderId="1" xfId="0" applyFont="1" applyFill="1" applyBorder="1" applyAlignment="1">
      <alignment horizontal="center" vertical="center" wrapText="1"/>
    </xf>
    <xf numFmtId="164" fontId="5" fillId="0" borderId="1" xfId="0" applyNumberFormat="1" applyFont="1" applyFill="1" applyBorder="1" applyAlignment="1">
      <alignment vertical="center" wrapText="1"/>
    </xf>
    <xf numFmtId="0" fontId="5" fillId="0" borderId="0" xfId="4" applyFont="1" applyFill="1" applyBorder="1" applyAlignment="1">
      <alignment wrapText="1"/>
    </xf>
    <xf numFmtId="0" fontId="13" fillId="0" borderId="0" xfId="4" applyFont="1" applyFill="1" applyBorder="1" applyAlignment="1">
      <alignment wrapText="1"/>
    </xf>
    <xf numFmtId="0" fontId="7" fillId="0" borderId="5" xfId="4" applyFont="1" applyFill="1" applyBorder="1" applyAlignment="1">
      <alignment vertical="center" wrapText="1"/>
    </xf>
    <xf numFmtId="164" fontId="5" fillId="0" borderId="5" xfId="0" applyNumberFormat="1" applyFont="1" applyFill="1" applyBorder="1" applyAlignment="1">
      <alignment vertical="center" wrapText="1"/>
    </xf>
    <xf numFmtId="0" fontId="7" fillId="4" borderId="5" xfId="0" applyFont="1" applyFill="1" applyBorder="1" applyAlignment="1">
      <alignment horizontal="center" vertical="center" wrapText="1"/>
    </xf>
    <xf numFmtId="164" fontId="27" fillId="4" borderId="1" xfId="0" applyNumberFormat="1"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12" xfId="0" applyFont="1" applyFill="1" applyBorder="1" applyAlignment="1">
      <alignment horizontal="center" vertical="center" wrapText="1"/>
    </xf>
    <xf numFmtId="164" fontId="9" fillId="4"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0" fontId="1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64" fontId="27" fillId="0" borderId="1" xfId="0" applyNumberFormat="1" applyFont="1" applyFill="1" applyBorder="1" applyAlignment="1">
      <alignment horizontal="center" vertical="center" wrapText="1"/>
    </xf>
    <xf numFmtId="0" fontId="10" fillId="0" borderId="1" xfId="0" applyFont="1" applyBorder="1" applyAlignment="1">
      <alignment vertical="center"/>
    </xf>
    <xf numFmtId="164" fontId="12" fillId="0" borderId="1" xfId="0" applyNumberFormat="1" applyFont="1" applyFill="1" applyBorder="1" applyAlignment="1">
      <alignment horizontal="center" vertical="center" wrapText="1"/>
    </xf>
    <xf numFmtId="0" fontId="9" fillId="0" borderId="9" xfId="4" applyFont="1" applyFill="1" applyBorder="1" applyAlignment="1">
      <alignment horizontal="center" vertical="center" wrapText="1"/>
    </xf>
    <xf numFmtId="0" fontId="22" fillId="0" borderId="20" xfId="4" applyFont="1" applyFill="1" applyBorder="1" applyAlignment="1">
      <alignment horizontal="center" vertical="center" wrapText="1"/>
    </xf>
    <xf numFmtId="0" fontId="9" fillId="0" borderId="16" xfId="4"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10" xfId="4" applyFont="1" applyFill="1" applyBorder="1" applyAlignment="1">
      <alignment horizontal="center" vertical="center" wrapText="1"/>
    </xf>
    <xf numFmtId="0" fontId="9" fillId="0" borderId="11" xfId="4" applyFont="1" applyFill="1" applyBorder="1" applyAlignment="1">
      <alignment horizontal="center" vertical="center" wrapText="1"/>
    </xf>
    <xf numFmtId="0" fontId="9" fillId="0" borderId="13" xfId="4" applyFont="1" applyFill="1" applyBorder="1" applyAlignment="1">
      <alignment horizontal="center" vertical="center" wrapText="1"/>
    </xf>
    <xf numFmtId="0" fontId="9" fillId="0" borderId="1" xfId="4" applyFont="1" applyFill="1" applyBorder="1" applyAlignment="1">
      <alignment horizontal="center" vertical="center" wrapText="1"/>
    </xf>
    <xf numFmtId="0" fontId="9" fillId="0" borderId="2" xfId="4" applyFont="1" applyFill="1" applyBorder="1" applyAlignment="1">
      <alignment horizontal="center" vertical="center" wrapText="1"/>
    </xf>
    <xf numFmtId="0" fontId="12" fillId="0" borderId="0" xfId="0" applyFont="1" applyFill="1" applyBorder="1" applyAlignment="1">
      <alignment vertical="center"/>
    </xf>
    <xf numFmtId="0" fontId="10" fillId="0" borderId="0" xfId="0" applyFont="1" applyFill="1" applyBorder="1" applyAlignment="1">
      <alignment vertical="center"/>
    </xf>
    <xf numFmtId="0" fontId="9" fillId="0" borderId="11" xfId="0" applyFont="1" applyFill="1" applyBorder="1" applyAlignment="1">
      <alignment horizontal="center" vertical="center" wrapText="1"/>
    </xf>
    <xf numFmtId="0" fontId="9" fillId="0" borderId="27" xfId="0" applyFont="1" applyFill="1" applyBorder="1" applyAlignment="1">
      <alignment vertical="center" wrapText="1"/>
    </xf>
    <xf numFmtId="0" fontId="9" fillId="0" borderId="2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8" xfId="4" applyFont="1" applyFill="1" applyBorder="1" applyAlignment="1">
      <alignment horizontal="center" vertical="center" wrapText="1"/>
    </xf>
    <xf numFmtId="0" fontId="9" fillId="0" borderId="18" xfId="4" applyFont="1" applyFill="1" applyBorder="1" applyAlignment="1">
      <alignment horizontal="center" vertical="center" wrapText="1"/>
    </xf>
    <xf numFmtId="0" fontId="12" fillId="0" borderId="0" xfId="0" applyFont="1" applyFill="1" applyBorder="1" applyAlignment="1">
      <alignment vertical="center" wrapText="1"/>
    </xf>
    <xf numFmtId="0" fontId="9" fillId="0" borderId="1" xfId="0" applyFont="1" applyBorder="1"/>
    <xf numFmtId="0" fontId="9" fillId="0" borderId="0" xfId="4" applyFont="1" applyFill="1" applyBorder="1" applyAlignment="1">
      <alignment horizontal="center" vertical="center" wrapText="1"/>
    </xf>
    <xf numFmtId="0" fontId="17" fillId="0" borderId="0" xfId="4" applyFont="1" applyFill="1" applyBorder="1" applyAlignment="1">
      <alignment horizontal="center" vertical="center" wrapText="1"/>
    </xf>
    <xf numFmtId="0" fontId="12" fillId="0" borderId="0" xfId="4" applyFont="1" applyFill="1" applyBorder="1" applyAlignment="1">
      <alignment wrapText="1"/>
    </xf>
    <xf numFmtId="0" fontId="9" fillId="0" borderId="1" xfId="0" applyFont="1" applyFill="1" applyBorder="1" applyAlignment="1">
      <alignment horizontal="center" wrapText="1"/>
    </xf>
    <xf numFmtId="0" fontId="9" fillId="0" borderId="6" xfId="0" applyFont="1" applyFill="1" applyBorder="1" applyAlignment="1">
      <alignment wrapText="1"/>
    </xf>
    <xf numFmtId="0" fontId="9" fillId="0" borderId="6" xfId="0" applyFont="1" applyFill="1" applyBorder="1" applyAlignment="1">
      <alignment horizontal="center" wrapText="1"/>
    </xf>
    <xf numFmtId="0" fontId="9" fillId="0" borderId="20" xfId="4" applyFont="1" applyFill="1" applyBorder="1" applyAlignment="1">
      <alignment wrapText="1"/>
    </xf>
    <xf numFmtId="0" fontId="9" fillId="0" borderId="20" xfId="4" applyFont="1" applyFill="1" applyBorder="1" applyAlignment="1">
      <alignment horizontal="center" wrapText="1"/>
    </xf>
    <xf numFmtId="0" fontId="9" fillId="0" borderId="6" xfId="4" applyFont="1" applyFill="1" applyBorder="1" applyAlignment="1">
      <alignment horizontal="center" wrapText="1"/>
    </xf>
    <xf numFmtId="0" fontId="9" fillId="0" borderId="10" xfId="4" applyFont="1" applyFill="1" applyBorder="1" applyAlignment="1">
      <alignment wrapText="1"/>
    </xf>
    <xf numFmtId="0" fontId="9" fillId="0" borderId="19" xfId="4" applyFont="1" applyFill="1" applyBorder="1" applyAlignment="1">
      <alignment horizontal="center" wrapText="1"/>
    </xf>
    <xf numFmtId="0" fontId="9" fillId="0" borderId="6" xfId="4" applyFont="1" applyFill="1" applyBorder="1"/>
    <xf numFmtId="0" fontId="9" fillId="0" borderId="1" xfId="4" applyFont="1" applyFill="1" applyBorder="1" applyAlignment="1">
      <alignment horizontal="center" wrapText="1"/>
    </xf>
    <xf numFmtId="0" fontId="10" fillId="0" borderId="1" xfId="0" applyFont="1" applyFill="1" applyBorder="1" applyAlignment="1">
      <alignment vertical="center"/>
    </xf>
    <xf numFmtId="0" fontId="10" fillId="0" borderId="0" xfId="0" applyFont="1"/>
    <xf numFmtId="0" fontId="12" fillId="0" borderId="0" xfId="0" applyFont="1"/>
    <xf numFmtId="3" fontId="9" fillId="0" borderId="1" xfId="0" applyNumberFormat="1" applyFont="1" applyFill="1" applyBorder="1" applyAlignment="1">
      <alignment horizontal="center" vertical="center"/>
    </xf>
    <xf numFmtId="0" fontId="6" fillId="0" borderId="0" xfId="0" applyFont="1"/>
    <xf numFmtId="0" fontId="7" fillId="0" borderId="1" xfId="8" applyFont="1" applyBorder="1" applyAlignment="1">
      <alignment wrapText="1"/>
    </xf>
    <xf numFmtId="0" fontId="6" fillId="0" borderId="0" xfId="0" applyFont="1" applyBorder="1"/>
    <xf numFmtId="0" fontId="8" fillId="0" borderId="1" xfId="0" applyFont="1" applyBorder="1"/>
    <xf numFmtId="0" fontId="8" fillId="0" borderId="1" xfId="0" applyFont="1" applyFill="1" applyBorder="1" applyAlignment="1">
      <alignment horizontal="center" vertical="center" wrapText="1"/>
    </xf>
    <xf numFmtId="0" fontId="7" fillId="0" borderId="25" xfId="0" applyFont="1" applyBorder="1" applyAlignment="1">
      <alignment horizontal="center" vertical="center" wrapText="1"/>
    </xf>
    <xf numFmtId="0" fontId="22" fillId="0" borderId="1" xfId="0" applyFont="1" applyBorder="1" applyAlignment="1">
      <alignment horizontal="center" vertical="center"/>
    </xf>
    <xf numFmtId="0" fontId="8" fillId="0" borderId="5" xfId="0" applyFont="1" applyBorder="1"/>
    <xf numFmtId="0" fontId="7" fillId="0" borderId="4" xfId="0" applyFont="1" applyFill="1" applyBorder="1" applyAlignment="1">
      <alignment horizontal="center" wrapText="1"/>
    </xf>
    <xf numFmtId="0" fontId="7" fillId="0" borderId="28" xfId="0" applyFont="1" applyFill="1" applyBorder="1" applyAlignment="1">
      <alignment vertical="center"/>
    </xf>
    <xf numFmtId="0" fontId="7" fillId="0" borderId="29" xfId="0" applyFont="1" applyFill="1" applyBorder="1" applyAlignment="1">
      <alignment horizontal="center" vertical="center" wrapText="1"/>
    </xf>
    <xf numFmtId="0" fontId="8" fillId="0" borderId="6" xfId="0" applyFont="1" applyFill="1" applyBorder="1" applyAlignment="1">
      <alignment horizontal="center" wrapText="1"/>
    </xf>
    <xf numFmtId="0" fontId="7" fillId="0" borderId="6" xfId="0" applyFont="1" applyFill="1" applyBorder="1" applyAlignment="1">
      <alignment horizontal="center" wrapText="1"/>
    </xf>
    <xf numFmtId="0" fontId="7"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2" xfId="0" applyFont="1" applyFill="1" applyBorder="1" applyAlignment="1">
      <alignment horizontal="center" vertical="center" wrapText="1"/>
    </xf>
    <xf numFmtId="4" fontId="7" fillId="0" borderId="1" xfId="0" applyNumberFormat="1" applyFont="1" applyFill="1" applyBorder="1" applyAlignment="1">
      <alignment horizontal="left" vertical="center" wrapText="1"/>
    </xf>
    <xf numFmtId="0" fontId="7"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cellXfs>
  <cellStyles count="14">
    <cellStyle name="Dziesiętny" xfId="1" builtinId="3"/>
    <cellStyle name="Dziesiętny 2 2" xfId="11"/>
    <cellStyle name="Normalny" xfId="0" builtinId="0"/>
    <cellStyle name="Normalny 10" xfId="9"/>
    <cellStyle name="Normalny 2" xfId="7"/>
    <cellStyle name="Normalny 3" xfId="8"/>
    <cellStyle name="Normalny 3 2" xfId="10"/>
    <cellStyle name="Normalny 4" xfId="12"/>
    <cellStyle name="Normalny 8" xfId="6"/>
    <cellStyle name="Normalny_pakiet cewniki" xfId="4"/>
    <cellStyle name="Normalny_Srarachowice 15 10 09 r " xfId="5"/>
    <cellStyle name="Normalny_Wycena stawka VAT" xfId="13"/>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4"/>
  <sheetViews>
    <sheetView tabSelected="1" zoomScaleNormal="100" zoomScaleSheetLayoutView="100" workbookViewId="0">
      <selection activeCell="C5" sqref="C5"/>
    </sheetView>
  </sheetViews>
  <sheetFormatPr defaultRowHeight="12.75" x14ac:dyDescent="0.2"/>
  <cols>
    <col min="1" max="1" width="2.85546875" style="1" customWidth="1"/>
    <col min="2" max="2" width="63.85546875" style="21" customWidth="1"/>
    <col min="3" max="3" width="29.7109375" style="21" customWidth="1"/>
    <col min="4" max="4" width="18.85546875" style="1" customWidth="1"/>
    <col min="5" max="5" width="13.140625" style="1" customWidth="1"/>
    <col min="6" max="6" width="8" style="1" customWidth="1"/>
    <col min="7" max="7" width="6.7109375" style="2" customWidth="1"/>
    <col min="8" max="8" width="10" style="427" customWidth="1"/>
    <col min="9" max="9" width="8.42578125" style="452" customWidth="1"/>
    <col min="10" max="10" width="11.28515625" style="3" customWidth="1"/>
    <col min="11" max="11" width="11.7109375" style="150" customWidth="1"/>
    <col min="12" max="12" width="10.85546875" style="150" customWidth="1"/>
    <col min="13" max="13" width="12.42578125" style="150" customWidth="1"/>
    <col min="14" max="14" width="8.7109375" style="254" customWidth="1"/>
    <col min="15" max="15" width="9.140625" style="1"/>
    <col min="16" max="16" width="10.7109375" style="1" bestFit="1" customWidth="1"/>
    <col min="17" max="16384" width="9.140625" style="1"/>
  </cols>
  <sheetData>
    <row r="1" spans="1:14" ht="15.75" x14ac:dyDescent="0.25">
      <c r="A1" s="1" t="s">
        <v>227</v>
      </c>
      <c r="C1" s="601" t="s">
        <v>413</v>
      </c>
      <c r="L1" s="436"/>
    </row>
    <row r="2" spans="1:14" x14ac:dyDescent="0.2">
      <c r="H2" s="131"/>
      <c r="K2" s="3"/>
      <c r="L2" s="3"/>
    </row>
    <row r="3" spans="1:14" ht="15.75" x14ac:dyDescent="0.25">
      <c r="A3" s="4"/>
      <c r="B3" s="434" t="s">
        <v>213</v>
      </c>
      <c r="C3" s="602"/>
      <c r="H3" s="131"/>
      <c r="K3" s="3"/>
      <c r="L3" s="3"/>
    </row>
    <row r="4" spans="1:14" x14ac:dyDescent="0.2">
      <c r="A4" s="4"/>
      <c r="H4" s="131"/>
      <c r="K4" s="3"/>
      <c r="L4" s="3"/>
    </row>
    <row r="5" spans="1:14" x14ac:dyDescent="0.2">
      <c r="A5" s="5"/>
      <c r="B5" s="144" t="s">
        <v>259</v>
      </c>
      <c r="C5" s="144"/>
      <c r="D5" s="603"/>
      <c r="E5" s="603"/>
      <c r="F5" s="183"/>
      <c r="G5" s="184"/>
      <c r="H5" s="132"/>
      <c r="I5" s="453"/>
      <c r="J5" s="169"/>
      <c r="K5" s="7"/>
      <c r="L5" s="8"/>
      <c r="M5" s="151"/>
      <c r="N5" s="183"/>
    </row>
    <row r="6" spans="1:14" ht="36" x14ac:dyDescent="0.2">
      <c r="A6" s="138" t="s">
        <v>0</v>
      </c>
      <c r="B6" s="138" t="s">
        <v>1</v>
      </c>
      <c r="C6" s="138" t="s">
        <v>333</v>
      </c>
      <c r="D6" s="604" t="s">
        <v>334</v>
      </c>
      <c r="E6" s="605" t="s">
        <v>335</v>
      </c>
      <c r="F6" s="138" t="s">
        <v>2</v>
      </c>
      <c r="G6" s="164" t="s">
        <v>3</v>
      </c>
      <c r="H6" s="45" t="s">
        <v>4</v>
      </c>
      <c r="I6" s="465" t="s">
        <v>5</v>
      </c>
      <c r="J6" s="10" t="s">
        <v>74</v>
      </c>
      <c r="K6" s="166" t="s">
        <v>6</v>
      </c>
      <c r="L6" s="165" t="s">
        <v>7</v>
      </c>
      <c r="M6" s="165" t="s">
        <v>8</v>
      </c>
      <c r="N6" s="167" t="s">
        <v>9</v>
      </c>
    </row>
    <row r="7" spans="1:14" ht="60" x14ac:dyDescent="0.2">
      <c r="A7" s="584">
        <v>1</v>
      </c>
      <c r="B7" s="185" t="s">
        <v>179</v>
      </c>
      <c r="C7" s="172" t="s">
        <v>336</v>
      </c>
      <c r="D7" s="606"/>
      <c r="E7" s="607"/>
      <c r="F7" s="173" t="s">
        <v>11</v>
      </c>
      <c r="G7" s="171">
        <v>50</v>
      </c>
      <c r="H7" s="540"/>
      <c r="I7" s="490"/>
      <c r="J7" s="12">
        <f t="shared" ref="J7:J8" si="0">H7*I7+H7</f>
        <v>0</v>
      </c>
      <c r="K7" s="11">
        <f t="shared" ref="K7:K8" si="1">G7*H7</f>
        <v>0</v>
      </c>
      <c r="L7" s="12">
        <f t="shared" ref="L7:L8" si="2">M7-K7</f>
        <v>0</v>
      </c>
      <c r="M7" s="149">
        <f t="shared" ref="M7:M8" si="3">G7*J7</f>
        <v>0</v>
      </c>
      <c r="N7" s="306" t="s">
        <v>147</v>
      </c>
    </row>
    <row r="8" spans="1:14" ht="36" x14ac:dyDescent="0.2">
      <c r="A8" s="584">
        <v>2</v>
      </c>
      <c r="B8" s="185" t="s">
        <v>146</v>
      </c>
      <c r="C8" s="172"/>
      <c r="D8" s="606"/>
      <c r="E8" s="607"/>
      <c r="F8" s="173" t="s">
        <v>15</v>
      </c>
      <c r="G8" s="171">
        <v>150</v>
      </c>
      <c r="H8" s="540"/>
      <c r="I8" s="490"/>
      <c r="J8" s="12">
        <f t="shared" si="0"/>
        <v>0</v>
      </c>
      <c r="K8" s="11">
        <f t="shared" si="1"/>
        <v>0</v>
      </c>
      <c r="L8" s="12">
        <f t="shared" si="2"/>
        <v>0</v>
      </c>
      <c r="M8" s="149">
        <f t="shared" si="3"/>
        <v>0</v>
      </c>
      <c r="N8" s="306" t="s">
        <v>147</v>
      </c>
    </row>
    <row r="9" spans="1:14" x14ac:dyDescent="0.2">
      <c r="F9" s="180"/>
      <c r="G9" s="181"/>
      <c r="H9" s="468" t="s">
        <v>14</v>
      </c>
      <c r="I9" s="299"/>
      <c r="J9" s="290"/>
      <c r="K9" s="268">
        <f>SUM(K7:K8)</f>
        <v>0</v>
      </c>
      <c r="L9" s="177">
        <f>SUM(L7:L8)</f>
        <v>0</v>
      </c>
      <c r="M9" s="177">
        <f>SUM(M7:M8)</f>
        <v>0</v>
      </c>
      <c r="N9" s="255"/>
    </row>
    <row r="10" spans="1:14" x14ac:dyDescent="0.2">
      <c r="H10" s="99"/>
      <c r="I10" s="441"/>
      <c r="J10" s="18"/>
      <c r="K10" s="19"/>
      <c r="L10" s="20"/>
      <c r="M10" s="154"/>
      <c r="N10" s="255"/>
    </row>
    <row r="11" spans="1:14" s="24" customFormat="1" x14ac:dyDescent="0.2">
      <c r="A11" s="81"/>
      <c r="B11" s="72"/>
      <c r="C11" s="72"/>
      <c r="D11" s="81"/>
      <c r="E11" s="81"/>
      <c r="F11" s="81"/>
      <c r="G11" s="82"/>
      <c r="H11" s="442"/>
      <c r="I11" s="454"/>
      <c r="J11" s="83"/>
      <c r="K11" s="83"/>
      <c r="L11" s="83"/>
      <c r="M11" s="266"/>
      <c r="N11" s="257"/>
    </row>
    <row r="12" spans="1:14" x14ac:dyDescent="0.2">
      <c r="A12" s="24"/>
      <c r="B12" s="144" t="s">
        <v>260</v>
      </c>
      <c r="C12" s="144"/>
      <c r="D12" s="608"/>
      <c r="E12" s="608"/>
      <c r="F12" s="186"/>
      <c r="G12" s="187"/>
      <c r="H12" s="428"/>
      <c r="I12" s="455"/>
      <c r="J12" s="188"/>
      <c r="K12" s="188"/>
      <c r="L12" s="188"/>
      <c r="M12" s="189"/>
    </row>
    <row r="13" spans="1:14" ht="36" x14ac:dyDescent="0.2">
      <c r="A13" s="138" t="s">
        <v>0</v>
      </c>
      <c r="B13" s="138" t="s">
        <v>1</v>
      </c>
      <c r="C13" s="138" t="s">
        <v>333</v>
      </c>
      <c r="D13" s="604" t="s">
        <v>334</v>
      </c>
      <c r="E13" s="605" t="s">
        <v>335</v>
      </c>
      <c r="F13" s="138" t="s">
        <v>2</v>
      </c>
      <c r="G13" s="541" t="s">
        <v>3</v>
      </c>
      <c r="H13" s="45" t="s">
        <v>4</v>
      </c>
      <c r="I13" s="465" t="s">
        <v>5</v>
      </c>
      <c r="J13" s="10" t="s">
        <v>74</v>
      </c>
      <c r="K13" s="166" t="s">
        <v>6</v>
      </c>
      <c r="L13" s="165" t="s">
        <v>7</v>
      </c>
      <c r="M13" s="165" t="s">
        <v>8</v>
      </c>
      <c r="N13" s="167" t="s">
        <v>9</v>
      </c>
    </row>
    <row r="14" spans="1:14" ht="48" x14ac:dyDescent="0.2">
      <c r="A14" s="190">
        <v>1</v>
      </c>
      <c r="B14" s="38" t="s">
        <v>253</v>
      </c>
      <c r="C14" s="23" t="s">
        <v>337</v>
      </c>
      <c r="D14" s="609"/>
      <c r="E14" s="607"/>
      <c r="F14" s="192" t="s">
        <v>11</v>
      </c>
      <c r="G14" s="542">
        <v>600</v>
      </c>
      <c r="H14" s="544"/>
      <c r="I14" s="478"/>
      <c r="J14" s="12">
        <f t="shared" ref="J14:J20" si="4">H14*I14+H14</f>
        <v>0</v>
      </c>
      <c r="K14" s="11">
        <f t="shared" ref="K14:K20" si="5">G14*H14</f>
        <v>0</v>
      </c>
      <c r="L14" s="12">
        <f t="shared" ref="L14:L20" si="6">M14-K14</f>
        <v>0</v>
      </c>
      <c r="M14" s="149">
        <f t="shared" ref="M14:M20" si="7">G14*J14</f>
        <v>0</v>
      </c>
      <c r="N14" s="129" t="s">
        <v>147</v>
      </c>
    </row>
    <row r="15" spans="1:14" ht="48" x14ac:dyDescent="0.2">
      <c r="A15" s="190">
        <v>2</v>
      </c>
      <c r="B15" s="38" t="s">
        <v>254</v>
      </c>
      <c r="C15" s="23" t="s">
        <v>337</v>
      </c>
      <c r="D15" s="610"/>
      <c r="E15" s="607"/>
      <c r="F15" s="192" t="s">
        <v>11</v>
      </c>
      <c r="G15" s="542">
        <v>5000</v>
      </c>
      <c r="H15" s="544"/>
      <c r="I15" s="478"/>
      <c r="J15" s="12">
        <f t="shared" si="4"/>
        <v>0</v>
      </c>
      <c r="K15" s="11">
        <f t="shared" si="5"/>
        <v>0</v>
      </c>
      <c r="L15" s="12">
        <f t="shared" si="6"/>
        <v>0</v>
      </c>
      <c r="M15" s="149">
        <f t="shared" si="7"/>
        <v>0</v>
      </c>
      <c r="N15" s="129" t="s">
        <v>147</v>
      </c>
    </row>
    <row r="16" spans="1:14" x14ac:dyDescent="0.2">
      <c r="A16" s="190">
        <v>3</v>
      </c>
      <c r="B16" s="297" t="s">
        <v>180</v>
      </c>
      <c r="C16" s="197"/>
      <c r="D16" s="611"/>
      <c r="E16" s="612"/>
      <c r="F16" s="192" t="s">
        <v>11</v>
      </c>
      <c r="G16" s="542">
        <v>50</v>
      </c>
      <c r="H16" s="544"/>
      <c r="I16" s="478"/>
      <c r="J16" s="12">
        <f t="shared" si="4"/>
        <v>0</v>
      </c>
      <c r="K16" s="11">
        <f t="shared" si="5"/>
        <v>0</v>
      </c>
      <c r="L16" s="12">
        <f t="shared" si="6"/>
        <v>0</v>
      </c>
      <c r="M16" s="149">
        <f t="shared" si="7"/>
        <v>0</v>
      </c>
      <c r="N16" s="310"/>
    </row>
    <row r="17" spans="1:14" ht="60" x14ac:dyDescent="0.2">
      <c r="A17" s="190">
        <v>4</v>
      </c>
      <c r="B17" s="295" t="s">
        <v>252</v>
      </c>
      <c r="C17" s="613"/>
      <c r="D17" s="611"/>
      <c r="E17" s="614"/>
      <c r="F17" s="198" t="s">
        <v>11</v>
      </c>
      <c r="G17" s="543">
        <v>30</v>
      </c>
      <c r="H17" s="544"/>
      <c r="I17" s="478"/>
      <c r="J17" s="12">
        <f t="shared" si="4"/>
        <v>0</v>
      </c>
      <c r="K17" s="11">
        <f t="shared" si="5"/>
        <v>0</v>
      </c>
      <c r="L17" s="12">
        <f t="shared" si="6"/>
        <v>0</v>
      </c>
      <c r="M17" s="149">
        <f t="shared" si="7"/>
        <v>0</v>
      </c>
      <c r="N17" s="310" t="s">
        <v>147</v>
      </c>
    </row>
    <row r="18" spans="1:14" ht="48" x14ac:dyDescent="0.2">
      <c r="A18" s="190">
        <v>5</v>
      </c>
      <c r="B18" s="295" t="s">
        <v>228</v>
      </c>
      <c r="C18" s="613"/>
      <c r="D18" s="611"/>
      <c r="E18" s="614"/>
      <c r="F18" s="198" t="s">
        <v>15</v>
      </c>
      <c r="G18" s="543">
        <v>960</v>
      </c>
      <c r="H18" s="544"/>
      <c r="I18" s="478"/>
      <c r="J18" s="12">
        <f t="shared" si="4"/>
        <v>0</v>
      </c>
      <c r="K18" s="11">
        <f t="shared" si="5"/>
        <v>0</v>
      </c>
      <c r="L18" s="12">
        <f t="shared" si="6"/>
        <v>0</v>
      </c>
      <c r="M18" s="149">
        <f t="shared" si="7"/>
        <v>0</v>
      </c>
      <c r="N18" s="310" t="s">
        <v>123</v>
      </c>
    </row>
    <row r="19" spans="1:14" ht="24" x14ac:dyDescent="0.2">
      <c r="A19" s="190">
        <v>6</v>
      </c>
      <c r="B19" s="295" t="s">
        <v>195</v>
      </c>
      <c r="C19" s="613"/>
      <c r="D19" s="611"/>
      <c r="E19" s="614"/>
      <c r="F19" s="198" t="s">
        <v>11</v>
      </c>
      <c r="G19" s="543">
        <v>960</v>
      </c>
      <c r="H19" s="544"/>
      <c r="I19" s="478"/>
      <c r="J19" s="12">
        <f t="shared" si="4"/>
        <v>0</v>
      </c>
      <c r="K19" s="11">
        <f t="shared" si="5"/>
        <v>0</v>
      </c>
      <c r="L19" s="12">
        <f t="shared" si="6"/>
        <v>0</v>
      </c>
      <c r="M19" s="149">
        <f t="shared" si="7"/>
        <v>0</v>
      </c>
      <c r="N19" s="310" t="s">
        <v>123</v>
      </c>
    </row>
    <row r="20" spans="1:14" ht="60" x14ac:dyDescent="0.2">
      <c r="A20" s="190">
        <v>7</v>
      </c>
      <c r="B20" s="296" t="s">
        <v>255</v>
      </c>
      <c r="C20" s="615"/>
      <c r="D20" s="610"/>
      <c r="E20" s="191"/>
      <c r="F20" s="198" t="s">
        <v>11</v>
      </c>
      <c r="G20" s="543">
        <v>30</v>
      </c>
      <c r="H20" s="544"/>
      <c r="I20" s="478"/>
      <c r="J20" s="12">
        <f t="shared" si="4"/>
        <v>0</v>
      </c>
      <c r="K20" s="11">
        <f t="shared" si="5"/>
        <v>0</v>
      </c>
      <c r="L20" s="12">
        <f t="shared" si="6"/>
        <v>0</v>
      </c>
      <c r="M20" s="149">
        <f t="shared" si="7"/>
        <v>0</v>
      </c>
      <c r="N20" s="129" t="s">
        <v>147</v>
      </c>
    </row>
    <row r="21" spans="1:14" x14ac:dyDescent="0.2">
      <c r="A21" s="24"/>
      <c r="B21" s="40"/>
      <c r="C21" s="40"/>
      <c r="D21" s="24"/>
      <c r="E21" s="24"/>
      <c r="F21" s="194"/>
      <c r="G21" s="195"/>
      <c r="H21" s="545" t="s">
        <v>14</v>
      </c>
      <c r="I21" s="546"/>
      <c r="J21" s="196"/>
      <c r="K21" s="268">
        <f>SUM(K14:K20)</f>
        <v>0</v>
      </c>
      <c r="L21" s="177">
        <f>SUM(L14:L20)</f>
        <v>0</v>
      </c>
      <c r="M21" s="177">
        <f>SUM(M14:M20)</f>
        <v>0</v>
      </c>
      <c r="N21" s="256"/>
    </row>
    <row r="22" spans="1:14" x14ac:dyDescent="0.2">
      <c r="A22" s="81"/>
      <c r="B22" s="109"/>
      <c r="C22" s="109"/>
      <c r="D22" s="81"/>
      <c r="E22" s="81"/>
      <c r="F22" s="84"/>
      <c r="G22" s="85"/>
      <c r="H22" s="443"/>
      <c r="I22" s="456"/>
      <c r="J22" s="119"/>
      <c r="K22" s="315"/>
      <c r="L22" s="73"/>
      <c r="M22" s="316"/>
      <c r="N22" s="257"/>
    </row>
    <row r="23" spans="1:14" x14ac:dyDescent="0.2">
      <c r="A23" s="24"/>
      <c r="B23" s="144" t="s">
        <v>261</v>
      </c>
      <c r="C23" s="144"/>
      <c r="D23" s="608"/>
      <c r="E23" s="608"/>
      <c r="F23" s="186"/>
      <c r="G23" s="187"/>
      <c r="H23" s="428"/>
      <c r="I23" s="455"/>
      <c r="J23" s="188"/>
      <c r="K23" s="188"/>
      <c r="L23" s="188"/>
      <c r="M23" s="189"/>
    </row>
    <row r="24" spans="1:14" ht="36" x14ac:dyDescent="0.2">
      <c r="A24" s="138" t="s">
        <v>0</v>
      </c>
      <c r="B24" s="138" t="s">
        <v>1</v>
      </c>
      <c r="C24" s="138" t="s">
        <v>333</v>
      </c>
      <c r="D24" s="604" t="s">
        <v>334</v>
      </c>
      <c r="E24" s="605" t="s">
        <v>335</v>
      </c>
      <c r="F24" s="138" t="s">
        <v>2</v>
      </c>
      <c r="G24" s="164" t="s">
        <v>3</v>
      </c>
      <c r="H24" s="45" t="s">
        <v>4</v>
      </c>
      <c r="I24" s="465" t="s">
        <v>5</v>
      </c>
      <c r="J24" s="10" t="s">
        <v>74</v>
      </c>
      <c r="K24" s="166" t="s">
        <v>6</v>
      </c>
      <c r="L24" s="165" t="s">
        <v>7</v>
      </c>
      <c r="M24" s="165" t="s">
        <v>8</v>
      </c>
      <c r="N24" s="167" t="s">
        <v>9</v>
      </c>
    </row>
    <row r="25" spans="1:14" ht="25.5" x14ac:dyDescent="0.2">
      <c r="A25" s="191">
        <v>1</v>
      </c>
      <c r="B25" s="23" t="s">
        <v>134</v>
      </c>
      <c r="C25" s="197"/>
      <c r="D25" s="616"/>
      <c r="E25" s="191"/>
      <c r="F25" s="198" t="s">
        <v>11</v>
      </c>
      <c r="G25" s="193">
        <v>5500</v>
      </c>
      <c r="H25" s="544"/>
      <c r="I25" s="467"/>
      <c r="J25" s="12">
        <f t="shared" ref="J25:J26" si="8">H25*I25+H25</f>
        <v>0</v>
      </c>
      <c r="K25" s="11">
        <f t="shared" ref="K25:K26" si="9">G25*H25</f>
        <v>0</v>
      </c>
      <c r="L25" s="12">
        <f t="shared" ref="L25:L26" si="10">M25-K25</f>
        <v>0</v>
      </c>
      <c r="M25" s="149">
        <f t="shared" ref="M25:M26" si="11">G25*J25</f>
        <v>0</v>
      </c>
      <c r="N25" s="129" t="s">
        <v>147</v>
      </c>
    </row>
    <row r="26" spans="1:14" ht="36" x14ac:dyDescent="0.2">
      <c r="A26" s="191">
        <v>2</v>
      </c>
      <c r="B26" s="23" t="s">
        <v>135</v>
      </c>
      <c r="C26" s="23" t="s">
        <v>338</v>
      </c>
      <c r="D26" s="191"/>
      <c r="E26" s="191"/>
      <c r="F26" s="198" t="s">
        <v>11</v>
      </c>
      <c r="G26" s="193">
        <v>1000</v>
      </c>
      <c r="H26" s="544"/>
      <c r="I26" s="467"/>
      <c r="J26" s="12">
        <f t="shared" si="8"/>
        <v>0</v>
      </c>
      <c r="K26" s="11">
        <f t="shared" si="9"/>
        <v>0</v>
      </c>
      <c r="L26" s="12">
        <f t="shared" si="10"/>
        <v>0</v>
      </c>
      <c r="M26" s="149">
        <f t="shared" si="11"/>
        <v>0</v>
      </c>
      <c r="N26" s="129" t="s">
        <v>147</v>
      </c>
    </row>
    <row r="27" spans="1:14" x14ac:dyDescent="0.2">
      <c r="A27" s="24"/>
      <c r="B27" s="40"/>
      <c r="C27" s="40"/>
      <c r="D27" s="24"/>
      <c r="E27" s="24"/>
      <c r="F27" s="194"/>
      <c r="G27" s="195"/>
      <c r="H27" s="547" t="s">
        <v>14</v>
      </c>
      <c r="I27" s="546"/>
      <c r="J27" s="196"/>
      <c r="K27" s="268">
        <f>SUM(K25:K26)</f>
        <v>0</v>
      </c>
      <c r="L27" s="177">
        <f>SUM(L25:L26)</f>
        <v>0</v>
      </c>
      <c r="M27" s="177">
        <f>SUM(M25:M26)</f>
        <v>0</v>
      </c>
      <c r="N27" s="255"/>
    </row>
    <row r="28" spans="1:14" ht="36" x14ac:dyDescent="0.2">
      <c r="A28" s="81"/>
      <c r="B28" s="40" t="s">
        <v>73</v>
      </c>
      <c r="C28" s="109"/>
      <c r="D28" s="81"/>
      <c r="E28" s="81"/>
      <c r="F28" s="84"/>
      <c r="G28" s="85"/>
      <c r="H28" s="443"/>
      <c r="I28" s="456"/>
      <c r="J28" s="119"/>
      <c r="K28" s="315"/>
      <c r="L28" s="73"/>
      <c r="M28" s="316"/>
      <c r="N28" s="257"/>
    </row>
    <row r="29" spans="1:14" x14ac:dyDescent="0.2">
      <c r="A29" s="81"/>
      <c r="B29" s="109"/>
      <c r="C29" s="109"/>
      <c r="D29" s="81"/>
      <c r="E29" s="81"/>
      <c r="F29" s="84"/>
      <c r="G29" s="85"/>
      <c r="H29" s="443"/>
      <c r="I29" s="456"/>
      <c r="J29" s="119"/>
      <c r="K29" s="315"/>
      <c r="L29" s="73"/>
      <c r="M29" s="316"/>
      <c r="N29" s="257"/>
    </row>
    <row r="30" spans="1:14" x14ac:dyDescent="0.2">
      <c r="A30" s="81"/>
      <c r="B30" s="109"/>
      <c r="C30" s="109"/>
      <c r="D30" s="81"/>
      <c r="E30" s="81"/>
      <c r="F30" s="81"/>
      <c r="G30" s="82"/>
      <c r="H30" s="442"/>
      <c r="I30" s="454"/>
      <c r="J30" s="83"/>
      <c r="K30" s="83"/>
      <c r="L30" s="83"/>
      <c r="M30" s="266"/>
      <c r="N30" s="314"/>
    </row>
    <row r="31" spans="1:14" x14ac:dyDescent="0.2">
      <c r="A31" s="24"/>
      <c r="B31" s="142" t="s">
        <v>262</v>
      </c>
      <c r="C31" s="142"/>
      <c r="D31" s="608"/>
      <c r="E31" s="608"/>
      <c r="F31" s="186"/>
      <c r="G31" s="187"/>
      <c r="H31" s="428"/>
      <c r="I31" s="455"/>
      <c r="J31" s="188"/>
      <c r="K31" s="188"/>
      <c r="L31" s="188"/>
      <c r="M31" s="189"/>
    </row>
    <row r="32" spans="1:14" ht="36" x14ac:dyDescent="0.2">
      <c r="A32" s="138" t="s">
        <v>0</v>
      </c>
      <c r="B32" s="138" t="s">
        <v>1</v>
      </c>
      <c r="C32" s="138" t="s">
        <v>333</v>
      </c>
      <c r="D32" s="604" t="s">
        <v>334</v>
      </c>
      <c r="E32" s="605" t="s">
        <v>335</v>
      </c>
      <c r="F32" s="138" t="s">
        <v>2</v>
      </c>
      <c r="G32" s="164" t="s">
        <v>3</v>
      </c>
      <c r="H32" s="45" t="s">
        <v>4</v>
      </c>
      <c r="I32" s="465" t="s">
        <v>5</v>
      </c>
      <c r="J32" s="10" t="s">
        <v>74</v>
      </c>
      <c r="K32" s="166" t="s">
        <v>6</v>
      </c>
      <c r="L32" s="165" t="s">
        <v>7</v>
      </c>
      <c r="M32" s="165" t="s">
        <v>8</v>
      </c>
      <c r="N32" s="167" t="s">
        <v>9</v>
      </c>
    </row>
    <row r="33" spans="1:14" ht="96" x14ac:dyDescent="0.2">
      <c r="A33" s="200">
        <v>1</v>
      </c>
      <c r="B33" s="297" t="s">
        <v>256</v>
      </c>
      <c r="C33" s="589" t="s">
        <v>339</v>
      </c>
      <c r="D33" s="200"/>
      <c r="E33" s="25"/>
      <c r="F33" s="199" t="s">
        <v>15</v>
      </c>
      <c r="G33" s="201">
        <v>50</v>
      </c>
      <c r="H33" s="548"/>
      <c r="I33" s="467"/>
      <c r="J33" s="12">
        <f t="shared" ref="J33:J35" si="12">H33*I33+H33</f>
        <v>0</v>
      </c>
      <c r="K33" s="11">
        <f t="shared" ref="K33:K35" si="13">G33*H33</f>
        <v>0</v>
      </c>
      <c r="L33" s="12">
        <f t="shared" ref="L33:L35" si="14">M33-K33</f>
        <v>0</v>
      </c>
      <c r="M33" s="149">
        <f t="shared" ref="M33:M35" si="15">G33*J33</f>
        <v>0</v>
      </c>
      <c r="N33" s="252" t="s">
        <v>123</v>
      </c>
    </row>
    <row r="34" spans="1:14" ht="36" x14ac:dyDescent="0.2">
      <c r="A34" s="200">
        <v>2</v>
      </c>
      <c r="B34" s="197" t="s">
        <v>83</v>
      </c>
      <c r="C34" s="23" t="s">
        <v>339</v>
      </c>
      <c r="D34" s="617"/>
      <c r="E34" s="618"/>
      <c r="F34" s="199" t="s">
        <v>11</v>
      </c>
      <c r="G34" s="201">
        <v>50</v>
      </c>
      <c r="H34" s="548"/>
      <c r="I34" s="467"/>
      <c r="J34" s="12">
        <f t="shared" si="12"/>
        <v>0</v>
      </c>
      <c r="K34" s="11">
        <f t="shared" si="13"/>
        <v>0</v>
      </c>
      <c r="L34" s="12">
        <f t="shared" si="14"/>
        <v>0</v>
      </c>
      <c r="M34" s="149">
        <f t="shared" si="15"/>
        <v>0</v>
      </c>
      <c r="N34" s="252" t="s">
        <v>123</v>
      </c>
    </row>
    <row r="35" spans="1:14" ht="36" x14ac:dyDescent="0.2">
      <c r="A35" s="25">
        <v>3</v>
      </c>
      <c r="B35" s="23" t="s">
        <v>86</v>
      </c>
      <c r="C35" s="23" t="s">
        <v>339</v>
      </c>
      <c r="D35" s="618"/>
      <c r="E35" s="618"/>
      <c r="F35" s="198" t="s">
        <v>11</v>
      </c>
      <c r="G35" s="193">
        <v>50</v>
      </c>
      <c r="H35" s="548"/>
      <c r="I35" s="467"/>
      <c r="J35" s="12">
        <f t="shared" si="12"/>
        <v>0</v>
      </c>
      <c r="K35" s="11">
        <f t="shared" si="13"/>
        <v>0</v>
      </c>
      <c r="L35" s="12">
        <f t="shared" si="14"/>
        <v>0</v>
      </c>
      <c r="M35" s="149">
        <f t="shared" si="15"/>
        <v>0</v>
      </c>
      <c r="N35" s="252" t="s">
        <v>147</v>
      </c>
    </row>
    <row r="36" spans="1:14" x14ac:dyDescent="0.2">
      <c r="A36" s="22"/>
      <c r="B36" s="22"/>
      <c r="C36" s="22"/>
      <c r="D36" s="22"/>
      <c r="E36" s="22"/>
      <c r="F36" s="22"/>
      <c r="G36" s="41"/>
      <c r="H36" s="545" t="s">
        <v>14</v>
      </c>
      <c r="I36" s="549"/>
      <c r="J36" s="202"/>
      <c r="K36" s="268">
        <f>SUM(K33:K35)</f>
        <v>0</v>
      </c>
      <c r="L36" s="177">
        <f>SUM(L33:L35)</f>
        <v>0</v>
      </c>
      <c r="M36" s="177">
        <f>SUM(M33:M35)</f>
        <v>0</v>
      </c>
      <c r="N36" s="252"/>
    </row>
    <row r="37" spans="1:14" s="24" customFormat="1" x14ac:dyDescent="0.2">
      <c r="A37" s="81"/>
      <c r="B37" s="109"/>
      <c r="C37" s="109"/>
      <c r="D37" s="81"/>
      <c r="E37" s="81"/>
      <c r="F37" s="81"/>
      <c r="G37" s="82"/>
      <c r="H37" s="444"/>
      <c r="I37" s="457"/>
      <c r="J37" s="319"/>
      <c r="K37" s="319"/>
      <c r="L37" s="319"/>
      <c r="M37" s="320"/>
      <c r="N37" s="257"/>
    </row>
    <row r="38" spans="1:14" s="24" customFormat="1" x14ac:dyDescent="0.2">
      <c r="A38" s="81"/>
      <c r="B38" s="109"/>
      <c r="C38" s="109"/>
      <c r="D38" s="81"/>
      <c r="E38" s="81"/>
      <c r="F38" s="81"/>
      <c r="G38" s="82"/>
      <c r="H38" s="442"/>
      <c r="I38" s="454"/>
      <c r="J38" s="83"/>
      <c r="K38" s="83"/>
      <c r="L38" s="83"/>
      <c r="M38" s="266"/>
      <c r="N38" s="257"/>
    </row>
    <row r="39" spans="1:14" s="24" customFormat="1" x14ac:dyDescent="0.2">
      <c r="B39" s="144" t="s">
        <v>263</v>
      </c>
      <c r="C39" s="144"/>
      <c r="D39" s="608"/>
      <c r="E39" s="608"/>
      <c r="F39" s="186"/>
      <c r="G39" s="187"/>
      <c r="H39" s="428"/>
      <c r="I39" s="455"/>
      <c r="J39" s="188"/>
      <c r="K39" s="188"/>
      <c r="L39" s="188"/>
      <c r="M39" s="189"/>
      <c r="N39" s="254"/>
    </row>
    <row r="40" spans="1:14" s="24" customFormat="1" ht="36" x14ac:dyDescent="0.2">
      <c r="A40" s="138" t="s">
        <v>0</v>
      </c>
      <c r="B40" s="138" t="s">
        <v>1</v>
      </c>
      <c r="C40" s="138" t="s">
        <v>333</v>
      </c>
      <c r="D40" s="604" t="s">
        <v>334</v>
      </c>
      <c r="E40" s="605" t="s">
        <v>335</v>
      </c>
      <c r="F40" s="138" t="s">
        <v>2</v>
      </c>
      <c r="G40" s="164" t="s">
        <v>3</v>
      </c>
      <c r="H40" s="45" t="s">
        <v>4</v>
      </c>
      <c r="I40" s="465" t="s">
        <v>5</v>
      </c>
      <c r="J40" s="10" t="s">
        <v>74</v>
      </c>
      <c r="K40" s="166" t="s">
        <v>6</v>
      </c>
      <c r="L40" s="165" t="s">
        <v>7</v>
      </c>
      <c r="M40" s="165" t="s">
        <v>8</v>
      </c>
      <c r="N40" s="167" t="s">
        <v>9</v>
      </c>
    </row>
    <row r="41" spans="1:14" s="24" customFormat="1" ht="138.75" customHeight="1" x14ac:dyDescent="0.2">
      <c r="A41" s="190">
        <v>1</v>
      </c>
      <c r="B41" s="38" t="s">
        <v>148</v>
      </c>
      <c r="C41" s="619" t="s">
        <v>340</v>
      </c>
      <c r="D41" s="616"/>
      <c r="E41" s="191"/>
      <c r="F41" s="198" t="s">
        <v>11</v>
      </c>
      <c r="G41" s="193">
        <v>40</v>
      </c>
      <c r="H41" s="550"/>
      <c r="I41" s="551"/>
      <c r="J41" s="12">
        <f>H41*I41+H41</f>
        <v>0</v>
      </c>
      <c r="K41" s="11">
        <f>G41*H41</f>
        <v>0</v>
      </c>
      <c r="L41" s="12">
        <f>M41-K41</f>
        <v>0</v>
      </c>
      <c r="M41" s="149">
        <f>G41*J41</f>
        <v>0</v>
      </c>
      <c r="N41" s="129" t="s">
        <v>147</v>
      </c>
    </row>
    <row r="42" spans="1:14" s="24" customFormat="1" x14ac:dyDescent="0.2">
      <c r="B42" s="40"/>
      <c r="C42" s="40"/>
      <c r="F42" s="194"/>
      <c r="G42" s="195"/>
      <c r="H42" s="547" t="s">
        <v>14</v>
      </c>
      <c r="I42" s="546"/>
      <c r="J42" s="196"/>
      <c r="K42" s="268">
        <f>SUM(K41:K41)</f>
        <v>0</v>
      </c>
      <c r="L42" s="177">
        <f>SUM(L41:L41)</f>
        <v>0</v>
      </c>
      <c r="M42" s="177">
        <f>SUM(M41:M41)</f>
        <v>0</v>
      </c>
      <c r="N42" s="255"/>
    </row>
    <row r="43" spans="1:14" s="24" customFormat="1" x14ac:dyDescent="0.2">
      <c r="A43" s="81"/>
      <c r="B43" s="109"/>
      <c r="C43" s="109"/>
      <c r="D43" s="81"/>
      <c r="E43" s="81"/>
      <c r="F43" s="81"/>
      <c r="G43" s="82"/>
      <c r="H43" s="442"/>
      <c r="I43" s="454"/>
      <c r="J43" s="83"/>
      <c r="K43" s="83"/>
      <c r="L43" s="83"/>
      <c r="M43" s="266"/>
      <c r="N43" s="257"/>
    </row>
    <row r="44" spans="1:14" s="9" customFormat="1" ht="12" x14ac:dyDescent="0.2">
      <c r="A44" s="5"/>
      <c r="B44" s="142" t="s">
        <v>264</v>
      </c>
      <c r="C44" s="142"/>
      <c r="D44" s="620"/>
      <c r="E44" s="620"/>
      <c r="F44" s="174"/>
      <c r="G44" s="178"/>
      <c r="H44" s="523"/>
      <c r="I44" s="524"/>
      <c r="J44" s="169"/>
      <c r="K44" s="7"/>
      <c r="L44" s="8"/>
      <c r="M44" s="151"/>
      <c r="N44" s="298"/>
    </row>
    <row r="45" spans="1:14" s="15" customFormat="1" ht="36" x14ac:dyDescent="0.2">
      <c r="A45" s="138" t="s">
        <v>0</v>
      </c>
      <c r="B45" s="138" t="s">
        <v>1</v>
      </c>
      <c r="C45" s="138" t="s">
        <v>333</v>
      </c>
      <c r="D45" s="604" t="s">
        <v>334</v>
      </c>
      <c r="E45" s="605" t="s">
        <v>335</v>
      </c>
      <c r="F45" s="138" t="s">
        <v>2</v>
      </c>
      <c r="G45" s="164" t="s">
        <v>3</v>
      </c>
      <c r="H45" s="165" t="s">
        <v>4</v>
      </c>
      <c r="I45" s="472" t="s">
        <v>5</v>
      </c>
      <c r="J45" s="10" t="s">
        <v>74</v>
      </c>
      <c r="K45" s="166" t="s">
        <v>6</v>
      </c>
      <c r="L45" s="165" t="s">
        <v>7</v>
      </c>
      <c r="M45" s="165" t="s">
        <v>8</v>
      </c>
      <c r="N45" s="167" t="s">
        <v>9</v>
      </c>
    </row>
    <row r="46" spans="1:14" s="9" customFormat="1" ht="72" x14ac:dyDescent="0.2">
      <c r="A46" s="269">
        <v>1</v>
      </c>
      <c r="B46" s="552" t="s">
        <v>149</v>
      </c>
      <c r="C46" s="38" t="s">
        <v>341</v>
      </c>
      <c r="D46" s="621"/>
      <c r="E46" s="622"/>
      <c r="F46" s="170" t="s">
        <v>11</v>
      </c>
      <c r="G46" s="171">
        <v>50</v>
      </c>
      <c r="H46" s="528"/>
      <c r="I46" s="527"/>
      <c r="J46" s="12">
        <f t="shared" ref="J46:J52" si="16">H46*I46+H46</f>
        <v>0</v>
      </c>
      <c r="K46" s="11">
        <f t="shared" ref="K46:K52" si="17">G46*H46</f>
        <v>0</v>
      </c>
      <c r="L46" s="12">
        <f t="shared" ref="L46:L52" si="18">M46-K46</f>
        <v>0</v>
      </c>
      <c r="M46" s="149">
        <f t="shared" ref="M46:M52" si="19">G46*J46</f>
        <v>0</v>
      </c>
      <c r="N46" s="425" t="s">
        <v>147</v>
      </c>
    </row>
    <row r="47" spans="1:14" s="9" customFormat="1" ht="72" x14ac:dyDescent="0.2">
      <c r="A47" s="269">
        <v>2</v>
      </c>
      <c r="B47" s="552" t="s">
        <v>19</v>
      </c>
      <c r="C47" s="38" t="s">
        <v>341</v>
      </c>
      <c r="D47" s="621"/>
      <c r="E47" s="622"/>
      <c r="F47" s="170" t="s">
        <v>11</v>
      </c>
      <c r="G47" s="171">
        <v>50</v>
      </c>
      <c r="H47" s="528"/>
      <c r="I47" s="527"/>
      <c r="J47" s="12">
        <f t="shared" si="16"/>
        <v>0</v>
      </c>
      <c r="K47" s="11">
        <f t="shared" si="17"/>
        <v>0</v>
      </c>
      <c r="L47" s="12">
        <f t="shared" si="18"/>
        <v>0</v>
      </c>
      <c r="M47" s="149">
        <f t="shared" si="19"/>
        <v>0</v>
      </c>
      <c r="N47" s="425" t="s">
        <v>123</v>
      </c>
    </row>
    <row r="48" spans="1:14" s="9" customFormat="1" ht="72" x14ac:dyDescent="0.2">
      <c r="A48" s="269">
        <v>3</v>
      </c>
      <c r="B48" s="552" t="s">
        <v>20</v>
      </c>
      <c r="C48" s="38" t="s">
        <v>341</v>
      </c>
      <c r="D48" s="621"/>
      <c r="E48" s="622"/>
      <c r="F48" s="170" t="s">
        <v>11</v>
      </c>
      <c r="G48" s="171">
        <v>50</v>
      </c>
      <c r="H48" s="528"/>
      <c r="I48" s="527"/>
      <c r="J48" s="12">
        <f t="shared" si="16"/>
        <v>0</v>
      </c>
      <c r="K48" s="11">
        <f t="shared" si="17"/>
        <v>0</v>
      </c>
      <c r="L48" s="12">
        <f t="shared" si="18"/>
        <v>0</v>
      </c>
      <c r="M48" s="149">
        <f t="shared" si="19"/>
        <v>0</v>
      </c>
      <c r="N48" s="425" t="s">
        <v>123</v>
      </c>
    </row>
    <row r="49" spans="1:14" s="9" customFormat="1" ht="72" x14ac:dyDescent="0.2">
      <c r="A49" s="269">
        <v>4</v>
      </c>
      <c r="B49" s="552" t="s">
        <v>21</v>
      </c>
      <c r="C49" s="38" t="s">
        <v>341</v>
      </c>
      <c r="D49" s="621"/>
      <c r="E49" s="622"/>
      <c r="F49" s="170" t="s">
        <v>11</v>
      </c>
      <c r="G49" s="171">
        <v>50</v>
      </c>
      <c r="H49" s="528"/>
      <c r="I49" s="527"/>
      <c r="J49" s="12">
        <f t="shared" si="16"/>
        <v>0</v>
      </c>
      <c r="K49" s="11">
        <f t="shared" si="17"/>
        <v>0</v>
      </c>
      <c r="L49" s="12">
        <f t="shared" si="18"/>
        <v>0</v>
      </c>
      <c r="M49" s="149">
        <f t="shared" si="19"/>
        <v>0</v>
      </c>
      <c r="N49" s="425" t="s">
        <v>147</v>
      </c>
    </row>
    <row r="50" spans="1:14" s="9" customFormat="1" ht="72" x14ac:dyDescent="0.2">
      <c r="A50" s="269">
        <v>5</v>
      </c>
      <c r="B50" s="552" t="s">
        <v>22</v>
      </c>
      <c r="C50" s="38" t="s">
        <v>341</v>
      </c>
      <c r="D50" s="621"/>
      <c r="E50" s="622"/>
      <c r="F50" s="170" t="s">
        <v>11</v>
      </c>
      <c r="G50" s="171">
        <v>50</v>
      </c>
      <c r="H50" s="528"/>
      <c r="I50" s="527"/>
      <c r="J50" s="12">
        <f t="shared" si="16"/>
        <v>0</v>
      </c>
      <c r="K50" s="11">
        <f t="shared" si="17"/>
        <v>0</v>
      </c>
      <c r="L50" s="12">
        <f t="shared" si="18"/>
        <v>0</v>
      </c>
      <c r="M50" s="149">
        <f t="shared" si="19"/>
        <v>0</v>
      </c>
      <c r="N50" s="425" t="s">
        <v>147</v>
      </c>
    </row>
    <row r="51" spans="1:14" s="9" customFormat="1" ht="72" x14ac:dyDescent="0.2">
      <c r="A51" s="269">
        <v>6</v>
      </c>
      <c r="B51" s="552" t="s">
        <v>72</v>
      </c>
      <c r="C51" s="38" t="s">
        <v>341</v>
      </c>
      <c r="D51" s="621"/>
      <c r="E51" s="622"/>
      <c r="F51" s="170" t="s">
        <v>11</v>
      </c>
      <c r="G51" s="171">
        <v>2000</v>
      </c>
      <c r="H51" s="528"/>
      <c r="I51" s="527"/>
      <c r="J51" s="12">
        <f t="shared" si="16"/>
        <v>0</v>
      </c>
      <c r="K51" s="11">
        <f t="shared" si="17"/>
        <v>0</v>
      </c>
      <c r="L51" s="12">
        <f t="shared" si="18"/>
        <v>0</v>
      </c>
      <c r="M51" s="149">
        <f t="shared" si="19"/>
        <v>0</v>
      </c>
      <c r="N51" s="425" t="s">
        <v>123</v>
      </c>
    </row>
    <row r="52" spans="1:14" s="9" customFormat="1" ht="72" x14ac:dyDescent="0.2">
      <c r="A52" s="269">
        <v>7</v>
      </c>
      <c r="B52" s="552" t="s">
        <v>23</v>
      </c>
      <c r="C52" s="38" t="s">
        <v>341</v>
      </c>
      <c r="D52" s="621"/>
      <c r="E52" s="622"/>
      <c r="F52" s="170" t="s">
        <v>11</v>
      </c>
      <c r="G52" s="171">
        <v>50</v>
      </c>
      <c r="H52" s="528"/>
      <c r="I52" s="527"/>
      <c r="J52" s="12">
        <f t="shared" si="16"/>
        <v>0</v>
      </c>
      <c r="K52" s="11">
        <f t="shared" si="17"/>
        <v>0</v>
      </c>
      <c r="L52" s="12">
        <f t="shared" si="18"/>
        <v>0</v>
      </c>
      <c r="M52" s="149">
        <f t="shared" si="19"/>
        <v>0</v>
      </c>
      <c r="N52" s="425" t="s">
        <v>123</v>
      </c>
    </row>
    <row r="53" spans="1:14" s="9" customFormat="1" ht="16.5" customHeight="1" x14ac:dyDescent="0.2">
      <c r="A53" s="553"/>
      <c r="B53" s="36"/>
      <c r="C53" s="36"/>
      <c r="D53" s="623"/>
      <c r="E53" s="623"/>
      <c r="F53" s="554"/>
      <c r="G53" s="555"/>
      <c r="H53" s="475" t="s">
        <v>14</v>
      </c>
      <c r="I53" s="556"/>
      <c r="J53" s="557"/>
      <c r="K53" s="268">
        <f>SUM(K46:K52)</f>
        <v>0</v>
      </c>
      <c r="L53" s="268">
        <f>SUM(L46:L52)</f>
        <v>0</v>
      </c>
      <c r="M53" s="268">
        <f>SUM(M46:M52)</f>
        <v>0</v>
      </c>
      <c r="N53" s="425"/>
    </row>
    <row r="54" spans="1:14" s="9" customFormat="1" ht="16.5" customHeight="1" x14ac:dyDescent="0.2">
      <c r="A54" s="86"/>
      <c r="B54" s="93"/>
      <c r="C54" s="93"/>
      <c r="D54" s="624"/>
      <c r="E54" s="624"/>
      <c r="F54" s="87"/>
      <c r="G54" s="88"/>
      <c r="H54" s="133"/>
      <c r="I54" s="458"/>
      <c r="J54" s="324"/>
      <c r="K54" s="318"/>
      <c r="L54" s="318"/>
      <c r="M54" s="325"/>
      <c r="N54" s="94"/>
    </row>
    <row r="55" spans="1:14" s="9" customFormat="1" ht="12" x14ac:dyDescent="0.2">
      <c r="A55" s="5"/>
      <c r="B55" s="142" t="s">
        <v>265</v>
      </c>
      <c r="C55" s="142"/>
      <c r="D55" s="625"/>
      <c r="E55" s="625"/>
      <c r="F55" s="174"/>
      <c r="G55" s="178"/>
      <c r="H55" s="132"/>
      <c r="I55" s="453"/>
      <c r="J55" s="169"/>
      <c r="K55" s="7"/>
      <c r="L55" s="8"/>
      <c r="M55" s="151"/>
      <c r="N55" s="298"/>
    </row>
    <row r="56" spans="1:14" s="9" customFormat="1" ht="36" x14ac:dyDescent="0.2">
      <c r="A56" s="138" t="s">
        <v>0</v>
      </c>
      <c r="B56" s="138" t="s">
        <v>1</v>
      </c>
      <c r="C56" s="138" t="s">
        <v>333</v>
      </c>
      <c r="D56" s="604" t="s">
        <v>334</v>
      </c>
      <c r="E56" s="605" t="s">
        <v>335</v>
      </c>
      <c r="F56" s="138" t="s">
        <v>2</v>
      </c>
      <c r="G56" s="164" t="s">
        <v>3</v>
      </c>
      <c r="H56" s="45" t="s">
        <v>4</v>
      </c>
      <c r="I56" s="465" t="s">
        <v>5</v>
      </c>
      <c r="J56" s="10" t="s">
        <v>74</v>
      </c>
      <c r="K56" s="166" t="s">
        <v>6</v>
      </c>
      <c r="L56" s="165" t="s">
        <v>7</v>
      </c>
      <c r="M56" s="165" t="s">
        <v>8</v>
      </c>
      <c r="N56" s="167" t="s">
        <v>9</v>
      </c>
    </row>
    <row r="57" spans="1:14" s="9" customFormat="1" ht="32.25" customHeight="1" x14ac:dyDescent="0.2">
      <c r="A57" s="269">
        <v>1</v>
      </c>
      <c r="B57" s="172" t="s">
        <v>139</v>
      </c>
      <c r="C57" s="626" t="s">
        <v>342</v>
      </c>
      <c r="D57" s="627"/>
      <c r="E57" s="628"/>
      <c r="F57" s="585" t="s">
        <v>141</v>
      </c>
      <c r="G57" s="479">
        <v>100</v>
      </c>
      <c r="H57" s="477"/>
      <c r="I57" s="478"/>
      <c r="J57" s="12">
        <f t="shared" ref="J57:J60" si="20">H57*I57+H57</f>
        <v>0</v>
      </c>
      <c r="K57" s="11">
        <f t="shared" ref="K57:K60" si="21">G57*H57</f>
        <v>0</v>
      </c>
      <c r="L57" s="12">
        <f t="shared" ref="L57:L60" si="22">M57-K57</f>
        <v>0</v>
      </c>
      <c r="M57" s="149">
        <f t="shared" ref="M57:M60" si="23">G57*J57</f>
        <v>0</v>
      </c>
      <c r="N57" s="306" t="s">
        <v>157</v>
      </c>
    </row>
    <row r="58" spans="1:14" s="9" customFormat="1" ht="33.75" customHeight="1" x14ac:dyDescent="0.2">
      <c r="A58" s="269">
        <v>2</v>
      </c>
      <c r="B58" s="172" t="s">
        <v>140</v>
      </c>
      <c r="C58" s="629"/>
      <c r="D58" s="627"/>
      <c r="E58" s="628"/>
      <c r="F58" s="585" t="s">
        <v>141</v>
      </c>
      <c r="G58" s="479">
        <v>50</v>
      </c>
      <c r="H58" s="477"/>
      <c r="I58" s="478"/>
      <c r="J58" s="12">
        <f t="shared" si="20"/>
        <v>0</v>
      </c>
      <c r="K58" s="11">
        <f t="shared" si="21"/>
        <v>0</v>
      </c>
      <c r="L58" s="12">
        <f t="shared" si="22"/>
        <v>0</v>
      </c>
      <c r="M58" s="149">
        <f t="shared" si="23"/>
        <v>0</v>
      </c>
      <c r="N58" s="306" t="s">
        <v>157</v>
      </c>
    </row>
    <row r="59" spans="1:14" s="9" customFormat="1" ht="33.75" customHeight="1" x14ac:dyDescent="0.2">
      <c r="A59" s="269">
        <v>3</v>
      </c>
      <c r="B59" s="172" t="s">
        <v>239</v>
      </c>
      <c r="C59" s="629"/>
      <c r="D59" s="627"/>
      <c r="E59" s="628"/>
      <c r="F59" s="585" t="s">
        <v>141</v>
      </c>
      <c r="G59" s="479">
        <v>6</v>
      </c>
      <c r="H59" s="477"/>
      <c r="I59" s="478"/>
      <c r="J59" s="12">
        <f t="shared" ref="J59" si="24">H59*I59+H59</f>
        <v>0</v>
      </c>
      <c r="K59" s="11">
        <f t="shared" ref="K59" si="25">G59*H59</f>
        <v>0</v>
      </c>
      <c r="L59" s="12">
        <f t="shared" ref="L59" si="26">M59-K59</f>
        <v>0</v>
      </c>
      <c r="M59" s="149">
        <f t="shared" ref="M59" si="27">G59*J59</f>
        <v>0</v>
      </c>
      <c r="N59" s="425" t="s">
        <v>157</v>
      </c>
    </row>
    <row r="60" spans="1:14" s="9" customFormat="1" ht="52.5" customHeight="1" x14ac:dyDescent="0.2">
      <c r="A60" s="269">
        <v>3</v>
      </c>
      <c r="B60" s="172" t="s">
        <v>142</v>
      </c>
      <c r="C60" s="630"/>
      <c r="D60" s="627"/>
      <c r="E60" s="628"/>
      <c r="F60" s="585" t="s">
        <v>184</v>
      </c>
      <c r="G60" s="479">
        <v>100</v>
      </c>
      <c r="H60" s="477"/>
      <c r="I60" s="478"/>
      <c r="J60" s="12">
        <f t="shared" si="20"/>
        <v>0</v>
      </c>
      <c r="K60" s="11">
        <f t="shared" si="21"/>
        <v>0</v>
      </c>
      <c r="L60" s="12">
        <f t="shared" si="22"/>
        <v>0</v>
      </c>
      <c r="M60" s="149">
        <f t="shared" si="23"/>
        <v>0</v>
      </c>
      <c r="N60" s="306" t="s">
        <v>157</v>
      </c>
    </row>
    <row r="61" spans="1:14" s="9" customFormat="1" x14ac:dyDescent="0.2">
      <c r="A61" s="5"/>
      <c r="B61" s="369" t="s">
        <v>185</v>
      </c>
      <c r="C61" s="139"/>
      <c r="D61" s="631"/>
      <c r="E61" s="631"/>
      <c r="F61" s="27"/>
      <c r="G61" s="6"/>
      <c r="H61" s="468" t="s">
        <v>14</v>
      </c>
      <c r="I61" s="469"/>
      <c r="J61" s="301"/>
      <c r="K61" s="268">
        <f>SUM(K57:K60)</f>
        <v>0</v>
      </c>
      <c r="L61" s="177">
        <f>SUM(L57:L60)</f>
        <v>0</v>
      </c>
      <c r="M61" s="177">
        <f>SUM(M57:M60)</f>
        <v>0</v>
      </c>
      <c r="N61" s="306"/>
    </row>
    <row r="62" spans="1:14" s="9" customFormat="1" x14ac:dyDescent="0.2">
      <c r="A62" s="28"/>
      <c r="B62" s="140"/>
      <c r="C62" s="140"/>
      <c r="D62" s="632"/>
      <c r="E62" s="632"/>
      <c r="F62" s="89"/>
      <c r="G62" s="30"/>
      <c r="H62" s="99"/>
      <c r="I62" s="441"/>
      <c r="J62" s="31"/>
      <c r="K62" s="325"/>
      <c r="L62" s="316"/>
      <c r="M62" s="316"/>
      <c r="N62" s="94"/>
    </row>
    <row r="63" spans="1:14" s="9" customFormat="1" x14ac:dyDescent="0.2">
      <c r="A63" s="28"/>
      <c r="B63" s="140"/>
      <c r="C63" s="140"/>
      <c r="D63" s="632"/>
      <c r="E63" s="632"/>
      <c r="F63" s="89"/>
      <c r="G63" s="30"/>
      <c r="H63" s="99"/>
      <c r="I63" s="441"/>
      <c r="J63" s="31"/>
      <c r="K63" s="325"/>
      <c r="L63" s="316"/>
      <c r="M63" s="316"/>
      <c r="N63" s="94"/>
    </row>
    <row r="64" spans="1:14" s="9" customFormat="1" x14ac:dyDescent="0.2">
      <c r="A64" s="5"/>
      <c r="B64" s="265" t="s">
        <v>266</v>
      </c>
      <c r="C64" s="139"/>
      <c r="D64" s="631"/>
      <c r="E64" s="631"/>
      <c r="F64" s="27"/>
      <c r="G64" s="6"/>
      <c r="H64" s="133"/>
      <c r="I64" s="441"/>
      <c r="J64" s="18"/>
      <c r="K64" s="134"/>
      <c r="L64" s="135"/>
      <c r="M64" s="155"/>
      <c r="N64" s="298"/>
    </row>
    <row r="65" spans="1:14" s="9" customFormat="1" ht="36" x14ac:dyDescent="0.2">
      <c r="A65" s="138" t="s">
        <v>0</v>
      </c>
      <c r="B65" s="138" t="s">
        <v>1</v>
      </c>
      <c r="C65" s="138" t="s">
        <v>333</v>
      </c>
      <c r="D65" s="604" t="s">
        <v>334</v>
      </c>
      <c r="E65" s="605" t="s">
        <v>335</v>
      </c>
      <c r="F65" s="138" t="s">
        <v>2</v>
      </c>
      <c r="G65" s="164" t="s">
        <v>3</v>
      </c>
      <c r="H65" s="45" t="s">
        <v>4</v>
      </c>
      <c r="I65" s="465" t="s">
        <v>5</v>
      </c>
      <c r="J65" s="10" t="s">
        <v>74</v>
      </c>
      <c r="K65" s="166" t="s">
        <v>6</v>
      </c>
      <c r="L65" s="165" t="s">
        <v>7</v>
      </c>
      <c r="M65" s="165" t="s">
        <v>8</v>
      </c>
      <c r="N65" s="167" t="s">
        <v>9</v>
      </c>
    </row>
    <row r="66" spans="1:14" s="9" customFormat="1" ht="84" x14ac:dyDescent="0.2">
      <c r="A66" s="250">
        <v>1</v>
      </c>
      <c r="B66" s="212" t="s">
        <v>219</v>
      </c>
      <c r="C66" s="633" t="s">
        <v>343</v>
      </c>
      <c r="D66" s="634"/>
      <c r="E66" s="635"/>
      <c r="F66" s="480" t="s">
        <v>11</v>
      </c>
      <c r="G66" s="481">
        <v>250</v>
      </c>
      <c r="H66" s="477"/>
      <c r="I66" s="478"/>
      <c r="J66" s="12">
        <f>H66*I66+H66</f>
        <v>0</v>
      </c>
      <c r="K66" s="11">
        <f>G66*H66</f>
        <v>0</v>
      </c>
      <c r="L66" s="12">
        <f>M66-K66</f>
        <v>0</v>
      </c>
      <c r="M66" s="149">
        <f>G66*J66</f>
        <v>0</v>
      </c>
      <c r="N66" s="251" t="s">
        <v>123</v>
      </c>
    </row>
    <row r="67" spans="1:14" s="9" customFormat="1" x14ac:dyDescent="0.2">
      <c r="A67" s="5"/>
      <c r="B67" s="139"/>
      <c r="C67" s="139"/>
      <c r="D67" s="631"/>
      <c r="E67" s="631"/>
      <c r="F67" s="27"/>
      <c r="G67" s="6"/>
      <c r="H67" s="468" t="s">
        <v>14</v>
      </c>
      <c r="I67" s="469"/>
      <c r="J67" s="301"/>
      <c r="K67" s="268">
        <f>SUM(K64:K66)</f>
        <v>0</v>
      </c>
      <c r="L67" s="177">
        <f>SUM(L64:L66)</f>
        <v>0</v>
      </c>
      <c r="M67" s="177">
        <f>SUM(M64:M66)</f>
        <v>0</v>
      </c>
      <c r="N67" s="298"/>
    </row>
    <row r="68" spans="1:14" s="9" customFormat="1" x14ac:dyDescent="0.2">
      <c r="A68" s="28"/>
      <c r="B68" s="140"/>
      <c r="C68" s="140"/>
      <c r="D68" s="632"/>
      <c r="E68" s="632"/>
      <c r="F68" s="89"/>
      <c r="G68" s="30"/>
      <c r="H68" s="133"/>
      <c r="I68" s="441"/>
      <c r="J68" s="31"/>
      <c r="K68" s="329"/>
      <c r="L68" s="330"/>
      <c r="M68" s="316"/>
      <c r="N68" s="94"/>
    </row>
    <row r="69" spans="1:14" s="9" customFormat="1" ht="12" x14ac:dyDescent="0.2">
      <c r="A69" s="28"/>
      <c r="B69" s="145"/>
      <c r="C69" s="145"/>
      <c r="D69" s="90"/>
      <c r="E69" s="90"/>
      <c r="F69" s="29"/>
      <c r="G69" s="30"/>
      <c r="H69" s="99"/>
      <c r="I69" s="441"/>
      <c r="J69" s="31"/>
      <c r="K69" s="326"/>
      <c r="L69" s="327"/>
      <c r="M69" s="328"/>
      <c r="N69" s="94"/>
    </row>
    <row r="70" spans="1:14" s="9" customFormat="1" ht="12" x14ac:dyDescent="0.2">
      <c r="A70" s="5"/>
      <c r="B70" s="277" t="s">
        <v>267</v>
      </c>
      <c r="C70" s="277"/>
      <c r="D70" s="636"/>
      <c r="E70" s="636"/>
      <c r="F70" s="278"/>
      <c r="G70" s="6"/>
      <c r="H70" s="132"/>
      <c r="I70" s="453"/>
      <c r="J70" s="169"/>
      <c r="K70" s="7"/>
      <c r="L70" s="8"/>
      <c r="M70" s="151"/>
      <c r="N70" s="298"/>
    </row>
    <row r="71" spans="1:14" s="9" customFormat="1" ht="36" x14ac:dyDescent="0.2">
      <c r="A71" s="138" t="s">
        <v>0</v>
      </c>
      <c r="B71" s="138" t="s">
        <v>1</v>
      </c>
      <c r="C71" s="138" t="s">
        <v>333</v>
      </c>
      <c r="D71" s="604" t="s">
        <v>334</v>
      </c>
      <c r="E71" s="605" t="s">
        <v>335</v>
      </c>
      <c r="F71" s="138" t="s">
        <v>2</v>
      </c>
      <c r="G71" s="164" t="s">
        <v>3</v>
      </c>
      <c r="H71" s="45" t="s">
        <v>4</v>
      </c>
      <c r="I71" s="465" t="s">
        <v>5</v>
      </c>
      <c r="J71" s="10" t="s">
        <v>74</v>
      </c>
      <c r="K71" s="166" t="s">
        <v>6</v>
      </c>
      <c r="L71" s="165" t="s">
        <v>7</v>
      </c>
      <c r="M71" s="165" t="s">
        <v>8</v>
      </c>
      <c r="N71" s="167" t="s">
        <v>9</v>
      </c>
    </row>
    <row r="72" spans="1:14" s="9" customFormat="1" ht="48" x14ac:dyDescent="0.2">
      <c r="A72" s="279">
        <v>1</v>
      </c>
      <c r="B72" s="172" t="s">
        <v>111</v>
      </c>
      <c r="C72" s="275"/>
      <c r="D72" s="637"/>
      <c r="E72" s="638"/>
      <c r="F72" s="173" t="s">
        <v>11</v>
      </c>
      <c r="G72" s="171">
        <v>100</v>
      </c>
      <c r="H72" s="477"/>
      <c r="I72" s="478"/>
      <c r="J72" s="12">
        <f t="shared" ref="J72:J74" si="28">H72*I72+H72</f>
        <v>0</v>
      </c>
      <c r="K72" s="11">
        <f t="shared" ref="K72:K74" si="29">G72*H72</f>
        <v>0</v>
      </c>
      <c r="L72" s="12">
        <f t="shared" ref="L72:L74" si="30">M72-K72</f>
        <v>0</v>
      </c>
      <c r="M72" s="149">
        <f t="shared" ref="M72:M74" si="31">G72*J72</f>
        <v>0</v>
      </c>
      <c r="N72" s="251" t="s">
        <v>147</v>
      </c>
    </row>
    <row r="73" spans="1:14" s="9" customFormat="1" ht="144" x14ac:dyDescent="0.2">
      <c r="A73" s="279">
        <v>2</v>
      </c>
      <c r="B73" s="185" t="s">
        <v>152</v>
      </c>
      <c r="C73" s="185" t="s">
        <v>344</v>
      </c>
      <c r="D73" s="637"/>
      <c r="E73" s="638"/>
      <c r="F73" s="173" t="s">
        <v>11</v>
      </c>
      <c r="G73" s="171">
        <v>50</v>
      </c>
      <c r="H73" s="477"/>
      <c r="I73" s="478"/>
      <c r="J73" s="12">
        <f t="shared" si="28"/>
        <v>0</v>
      </c>
      <c r="K73" s="11">
        <f t="shared" si="29"/>
        <v>0</v>
      </c>
      <c r="L73" s="12">
        <f t="shared" si="30"/>
        <v>0</v>
      </c>
      <c r="M73" s="149">
        <f t="shared" si="31"/>
        <v>0</v>
      </c>
      <c r="N73" s="251" t="s">
        <v>147</v>
      </c>
    </row>
    <row r="74" spans="1:14" s="9" customFormat="1" ht="36" x14ac:dyDescent="0.2">
      <c r="A74" s="279">
        <v>3</v>
      </c>
      <c r="B74" s="172" t="s">
        <v>85</v>
      </c>
      <c r="C74" s="275"/>
      <c r="D74" s="637"/>
      <c r="E74" s="638"/>
      <c r="F74" s="173" t="s">
        <v>11</v>
      </c>
      <c r="G74" s="171">
        <v>240</v>
      </c>
      <c r="H74" s="477"/>
      <c r="I74" s="478"/>
      <c r="J74" s="12">
        <f t="shared" si="28"/>
        <v>0</v>
      </c>
      <c r="K74" s="11">
        <f t="shared" si="29"/>
        <v>0</v>
      </c>
      <c r="L74" s="12">
        <f t="shared" si="30"/>
        <v>0</v>
      </c>
      <c r="M74" s="149">
        <f t="shared" si="31"/>
        <v>0</v>
      </c>
      <c r="N74" s="251" t="s">
        <v>147</v>
      </c>
    </row>
    <row r="75" spans="1:14" s="9" customFormat="1" x14ac:dyDescent="0.2">
      <c r="A75" s="5"/>
      <c r="B75" s="280"/>
      <c r="C75" s="280"/>
      <c r="D75" s="278"/>
      <c r="E75" s="278"/>
      <c r="F75" s="175"/>
      <c r="G75" s="6"/>
      <c r="H75" s="500" t="s">
        <v>14</v>
      </c>
      <c r="I75" s="469"/>
      <c r="J75" s="301"/>
      <c r="K75" s="305">
        <f>SUM(K72:K74)</f>
        <v>0</v>
      </c>
      <c r="L75" s="281">
        <f>SUM(L72:L74)</f>
        <v>0</v>
      </c>
      <c r="M75" s="281">
        <f>SUM(M72:M74)</f>
        <v>0</v>
      </c>
      <c r="N75" s="298"/>
    </row>
    <row r="76" spans="1:14" s="9" customFormat="1" ht="12" x14ac:dyDescent="0.2">
      <c r="A76" s="28"/>
      <c r="B76" s="145"/>
      <c r="C76" s="145"/>
      <c r="D76" s="90"/>
      <c r="E76" s="90"/>
      <c r="F76" s="29"/>
      <c r="G76" s="30"/>
      <c r="H76" s="99"/>
      <c r="I76" s="441"/>
      <c r="J76" s="31"/>
      <c r="K76" s="326"/>
      <c r="L76" s="327"/>
      <c r="M76" s="328"/>
      <c r="N76" s="94"/>
    </row>
    <row r="77" spans="1:14" s="9" customFormat="1" ht="12" x14ac:dyDescent="0.2">
      <c r="A77" s="28"/>
      <c r="B77" s="145"/>
      <c r="C77" s="145"/>
      <c r="D77" s="90"/>
      <c r="E77" s="90"/>
      <c r="F77" s="90"/>
      <c r="G77" s="30"/>
      <c r="H77" s="132"/>
      <c r="I77" s="441"/>
      <c r="J77" s="31"/>
      <c r="K77" s="31"/>
      <c r="L77" s="321"/>
      <c r="M77" s="322"/>
      <c r="N77" s="94"/>
    </row>
    <row r="78" spans="1:14" s="9" customFormat="1" ht="12" x14ac:dyDescent="0.2">
      <c r="A78" s="5"/>
      <c r="B78" s="270" t="s">
        <v>268</v>
      </c>
      <c r="C78" s="270"/>
      <c r="D78" s="639"/>
      <c r="E78" s="639"/>
      <c r="F78" s="271"/>
      <c r="G78" s="272"/>
      <c r="H78" s="132"/>
      <c r="I78" s="453"/>
      <c r="J78" s="169"/>
      <c r="K78" s="7"/>
      <c r="L78" s="8"/>
      <c r="M78" s="151"/>
      <c r="N78" s="298"/>
    </row>
    <row r="79" spans="1:14" s="15" customFormat="1" ht="36" x14ac:dyDescent="0.2">
      <c r="A79" s="138" t="s">
        <v>0</v>
      </c>
      <c r="B79" s="138" t="s">
        <v>1</v>
      </c>
      <c r="C79" s="138" t="s">
        <v>333</v>
      </c>
      <c r="D79" s="604" t="s">
        <v>334</v>
      </c>
      <c r="E79" s="605" t="s">
        <v>335</v>
      </c>
      <c r="F79" s="138" t="s">
        <v>2</v>
      </c>
      <c r="G79" s="164" t="s">
        <v>3</v>
      </c>
      <c r="H79" s="45" t="s">
        <v>4</v>
      </c>
      <c r="I79" s="465" t="s">
        <v>5</v>
      </c>
      <c r="J79" s="10" t="s">
        <v>74</v>
      </c>
      <c r="K79" s="166" t="s">
        <v>6</v>
      </c>
      <c r="L79" s="165" t="s">
        <v>7</v>
      </c>
      <c r="M79" s="165" t="s">
        <v>8</v>
      </c>
      <c r="N79" s="167" t="s">
        <v>9</v>
      </c>
    </row>
    <row r="80" spans="1:14" s="9" customFormat="1" ht="22.5" customHeight="1" x14ac:dyDescent="0.2">
      <c r="A80" s="274">
        <v>1</v>
      </c>
      <c r="B80" s="185" t="s">
        <v>25</v>
      </c>
      <c r="C80" s="185"/>
      <c r="D80" s="640"/>
      <c r="E80" s="641"/>
      <c r="F80" s="173" t="s">
        <v>11</v>
      </c>
      <c r="G80" s="171">
        <v>10</v>
      </c>
      <c r="H80" s="466"/>
      <c r="I80" s="467"/>
      <c r="J80" s="12">
        <f t="shared" ref="J80:J84" si="32">H80*I80+H80</f>
        <v>0</v>
      </c>
      <c r="K80" s="11">
        <f t="shared" ref="K80:K84" si="33">G80*H80</f>
        <v>0</v>
      </c>
      <c r="L80" s="12">
        <f t="shared" ref="L80:L84" si="34">M80-K80</f>
        <v>0</v>
      </c>
      <c r="M80" s="149">
        <f t="shared" ref="M80:M84" si="35">G80*J80</f>
        <v>0</v>
      </c>
      <c r="N80" s="420" t="s">
        <v>147</v>
      </c>
    </row>
    <row r="81" spans="1:14" s="9" customFormat="1" ht="22.5" customHeight="1" x14ac:dyDescent="0.2">
      <c r="A81" s="274">
        <v>2</v>
      </c>
      <c r="B81" s="185" t="s">
        <v>26</v>
      </c>
      <c r="C81" s="185"/>
      <c r="D81" s="640"/>
      <c r="E81" s="641"/>
      <c r="F81" s="173" t="s">
        <v>11</v>
      </c>
      <c r="G81" s="171">
        <v>10</v>
      </c>
      <c r="H81" s="466"/>
      <c r="I81" s="467"/>
      <c r="J81" s="12">
        <f t="shared" si="32"/>
        <v>0</v>
      </c>
      <c r="K81" s="11">
        <f t="shared" si="33"/>
        <v>0</v>
      </c>
      <c r="L81" s="12">
        <f t="shared" si="34"/>
        <v>0</v>
      </c>
      <c r="M81" s="149">
        <f t="shared" si="35"/>
        <v>0</v>
      </c>
      <c r="N81" s="306" t="s">
        <v>147</v>
      </c>
    </row>
    <row r="82" spans="1:14" s="9" customFormat="1" ht="22.5" customHeight="1" x14ac:dyDescent="0.2">
      <c r="A82" s="274">
        <v>3</v>
      </c>
      <c r="B82" s="185" t="s">
        <v>24</v>
      </c>
      <c r="C82" s="185"/>
      <c r="D82" s="640"/>
      <c r="E82" s="641"/>
      <c r="F82" s="173" t="s">
        <v>11</v>
      </c>
      <c r="G82" s="171">
        <v>10</v>
      </c>
      <c r="H82" s="466"/>
      <c r="I82" s="467"/>
      <c r="J82" s="12">
        <f t="shared" si="32"/>
        <v>0</v>
      </c>
      <c r="K82" s="11">
        <f t="shared" si="33"/>
        <v>0</v>
      </c>
      <c r="L82" s="12">
        <f t="shared" si="34"/>
        <v>0</v>
      </c>
      <c r="M82" s="149">
        <f t="shared" si="35"/>
        <v>0</v>
      </c>
      <c r="N82" s="420" t="s">
        <v>147</v>
      </c>
    </row>
    <row r="83" spans="1:14" s="9" customFormat="1" ht="60" x14ac:dyDescent="0.2">
      <c r="A83" s="274">
        <v>4</v>
      </c>
      <c r="B83" s="185" t="s">
        <v>150</v>
      </c>
      <c r="C83" s="185" t="s">
        <v>345</v>
      </c>
      <c r="D83" s="640"/>
      <c r="E83" s="641"/>
      <c r="F83" s="173" t="s">
        <v>11</v>
      </c>
      <c r="G83" s="171">
        <v>20</v>
      </c>
      <c r="H83" s="466"/>
      <c r="I83" s="467"/>
      <c r="J83" s="12">
        <f t="shared" si="32"/>
        <v>0</v>
      </c>
      <c r="K83" s="11">
        <f t="shared" si="33"/>
        <v>0</v>
      </c>
      <c r="L83" s="12">
        <f t="shared" si="34"/>
        <v>0</v>
      </c>
      <c r="M83" s="149">
        <f t="shared" si="35"/>
        <v>0</v>
      </c>
      <c r="N83" s="306" t="s">
        <v>147</v>
      </c>
    </row>
    <row r="84" spans="1:14" s="9" customFormat="1" ht="22.5" customHeight="1" x14ac:dyDescent="0.2">
      <c r="A84" s="274">
        <v>5</v>
      </c>
      <c r="B84" s="185" t="s">
        <v>151</v>
      </c>
      <c r="C84" s="185" t="s">
        <v>346</v>
      </c>
      <c r="D84" s="640"/>
      <c r="E84" s="641"/>
      <c r="F84" s="173" t="s">
        <v>11</v>
      </c>
      <c r="G84" s="171">
        <v>40</v>
      </c>
      <c r="H84" s="466"/>
      <c r="I84" s="467"/>
      <c r="J84" s="12">
        <f t="shared" si="32"/>
        <v>0</v>
      </c>
      <c r="K84" s="11">
        <f t="shared" si="33"/>
        <v>0</v>
      </c>
      <c r="L84" s="12">
        <f t="shared" si="34"/>
        <v>0</v>
      </c>
      <c r="M84" s="149">
        <f t="shared" si="35"/>
        <v>0</v>
      </c>
      <c r="N84" s="420" t="s">
        <v>147</v>
      </c>
    </row>
    <row r="85" spans="1:14" s="9" customFormat="1" x14ac:dyDescent="0.2">
      <c r="A85" s="5"/>
      <c r="B85" s="276"/>
      <c r="C85" s="276"/>
      <c r="D85" s="642"/>
      <c r="E85" s="642"/>
      <c r="F85" s="175"/>
      <c r="G85" s="6"/>
      <c r="H85" s="468" t="s">
        <v>14</v>
      </c>
      <c r="I85" s="469"/>
      <c r="J85" s="301"/>
      <c r="K85" s="268">
        <f>SUM(K80:K84)</f>
        <v>0</v>
      </c>
      <c r="L85" s="177">
        <f>SUM(L80:L84)</f>
        <v>0</v>
      </c>
      <c r="M85" s="177">
        <f>SUM(M80:M84)</f>
        <v>0</v>
      </c>
      <c r="N85" s="306"/>
    </row>
    <row r="86" spans="1:14" s="9" customFormat="1" ht="12" x14ac:dyDescent="0.2">
      <c r="A86" s="28"/>
      <c r="B86" s="141"/>
      <c r="C86" s="141"/>
      <c r="D86" s="643"/>
      <c r="E86" s="643"/>
      <c r="F86" s="29"/>
      <c r="G86" s="30"/>
      <c r="H86" s="99"/>
      <c r="I86" s="441"/>
      <c r="J86" s="31"/>
      <c r="K86" s="326"/>
      <c r="L86" s="327"/>
      <c r="M86" s="328"/>
      <c r="N86" s="94"/>
    </row>
    <row r="87" spans="1:14" s="9" customFormat="1" ht="12" x14ac:dyDescent="0.2">
      <c r="A87" s="28"/>
      <c r="B87" s="141"/>
      <c r="C87" s="141"/>
      <c r="D87" s="643"/>
      <c r="E87" s="643"/>
      <c r="F87" s="29"/>
      <c r="G87" s="30"/>
      <c r="H87" s="99"/>
      <c r="I87" s="441"/>
      <c r="J87" s="31"/>
      <c r="K87" s="326"/>
      <c r="L87" s="327"/>
      <c r="M87" s="328"/>
      <c r="N87" s="94"/>
    </row>
    <row r="88" spans="1:14" s="9" customFormat="1" ht="12" x14ac:dyDescent="0.2">
      <c r="A88" s="5"/>
      <c r="B88" s="270" t="s">
        <v>269</v>
      </c>
      <c r="C88" s="270"/>
      <c r="D88" s="639"/>
      <c r="E88" s="639"/>
      <c r="F88" s="271"/>
      <c r="G88" s="272"/>
      <c r="H88" s="523"/>
      <c r="I88" s="524"/>
      <c r="J88" s="169"/>
      <c r="K88" s="7"/>
      <c r="L88" s="8"/>
      <c r="M88" s="151"/>
      <c r="N88" s="298"/>
    </row>
    <row r="89" spans="1:14" s="9" customFormat="1" ht="36" x14ac:dyDescent="0.2">
      <c r="A89" s="138" t="s">
        <v>0</v>
      </c>
      <c r="B89" s="138" t="s">
        <v>1</v>
      </c>
      <c r="C89" s="138" t="s">
        <v>333</v>
      </c>
      <c r="D89" s="604" t="s">
        <v>334</v>
      </c>
      <c r="E89" s="605" t="s">
        <v>335</v>
      </c>
      <c r="F89" s="138" t="s">
        <v>2</v>
      </c>
      <c r="G89" s="164" t="s">
        <v>3</v>
      </c>
      <c r="H89" s="165" t="s">
        <v>4</v>
      </c>
      <c r="I89" s="472" t="s">
        <v>5</v>
      </c>
      <c r="J89" s="10" t="s">
        <v>74</v>
      </c>
      <c r="K89" s="166" t="s">
        <v>6</v>
      </c>
      <c r="L89" s="165" t="s">
        <v>7</v>
      </c>
      <c r="M89" s="165" t="s">
        <v>8</v>
      </c>
      <c r="N89" s="167" t="s">
        <v>9</v>
      </c>
    </row>
    <row r="90" spans="1:14" s="9" customFormat="1" ht="84" x14ac:dyDescent="0.2">
      <c r="A90" s="273" t="s">
        <v>10</v>
      </c>
      <c r="B90" s="525" t="s">
        <v>196</v>
      </c>
      <c r="C90" s="644" t="s">
        <v>347</v>
      </c>
      <c r="D90" s="645"/>
      <c r="E90" s="645"/>
      <c r="F90" s="482" t="s">
        <v>11</v>
      </c>
      <c r="G90" s="483">
        <v>300</v>
      </c>
      <c r="H90" s="526"/>
      <c r="I90" s="527"/>
      <c r="J90" s="12">
        <f t="shared" ref="J90:J91" si="36">H90*I90+H90</f>
        <v>0</v>
      </c>
      <c r="K90" s="11">
        <f t="shared" ref="K90:K91" si="37">G90*H90</f>
        <v>0</v>
      </c>
      <c r="L90" s="12">
        <f t="shared" ref="L90:L91" si="38">M90-K90</f>
        <v>0</v>
      </c>
      <c r="M90" s="149">
        <f t="shared" ref="M90:M91" si="39">G90*J90</f>
        <v>0</v>
      </c>
      <c r="N90" s="306" t="s">
        <v>123</v>
      </c>
    </row>
    <row r="91" spans="1:14" s="9" customFormat="1" ht="60" x14ac:dyDescent="0.2">
      <c r="A91" s="274" t="s">
        <v>12</v>
      </c>
      <c r="B91" s="275" t="s">
        <v>197</v>
      </c>
      <c r="C91" s="172" t="s">
        <v>348</v>
      </c>
      <c r="D91" s="641"/>
      <c r="E91" s="641"/>
      <c r="F91" s="173" t="s">
        <v>11</v>
      </c>
      <c r="G91" s="171">
        <v>30</v>
      </c>
      <c r="H91" s="528"/>
      <c r="I91" s="529"/>
      <c r="J91" s="12">
        <f t="shared" si="36"/>
        <v>0</v>
      </c>
      <c r="K91" s="11">
        <f t="shared" si="37"/>
        <v>0</v>
      </c>
      <c r="L91" s="12">
        <f t="shared" si="38"/>
        <v>0</v>
      </c>
      <c r="M91" s="149">
        <f t="shared" si="39"/>
        <v>0</v>
      </c>
      <c r="N91" s="306" t="s">
        <v>147</v>
      </c>
    </row>
    <row r="92" spans="1:14" s="9" customFormat="1" x14ac:dyDescent="0.2">
      <c r="A92" s="5"/>
      <c r="B92" s="276"/>
      <c r="C92" s="276"/>
      <c r="D92" s="642"/>
      <c r="E92" s="642"/>
      <c r="F92" s="175"/>
      <c r="G92" s="6"/>
      <c r="H92" s="475" t="s">
        <v>14</v>
      </c>
      <c r="I92" s="301"/>
      <c r="J92" s="301"/>
      <c r="K92" s="268">
        <f>SUM(K90:K91)</f>
        <v>0</v>
      </c>
      <c r="L92" s="177">
        <f>SUM(L90:L91)</f>
        <v>0</v>
      </c>
      <c r="M92" s="177">
        <f>SUM(M90:M91)</f>
        <v>0</v>
      </c>
      <c r="N92" s="306"/>
    </row>
    <row r="93" spans="1:14" s="9" customFormat="1" ht="12" x14ac:dyDescent="0.2">
      <c r="A93" s="28"/>
      <c r="B93" s="331"/>
      <c r="C93" s="331"/>
      <c r="D93" s="29"/>
      <c r="E93" s="29"/>
      <c r="F93" s="29"/>
      <c r="G93" s="323"/>
      <c r="H93" s="132"/>
      <c r="I93" s="441"/>
      <c r="J93" s="31"/>
      <c r="K93" s="31"/>
      <c r="L93" s="321"/>
      <c r="M93" s="322"/>
      <c r="N93" s="94"/>
    </row>
    <row r="94" spans="1:14" x14ac:dyDescent="0.2">
      <c r="A94" s="71"/>
      <c r="B94" s="80"/>
      <c r="C94" s="80"/>
      <c r="D94" s="71"/>
      <c r="E94" s="71"/>
      <c r="F94" s="71"/>
      <c r="G94" s="77"/>
      <c r="H94" s="131"/>
      <c r="J94" s="78"/>
      <c r="K94" s="78"/>
      <c r="L94" s="78"/>
      <c r="M94" s="313"/>
      <c r="N94" s="314"/>
    </row>
    <row r="95" spans="1:14" s="33" customFormat="1" x14ac:dyDescent="0.2">
      <c r="A95" s="203"/>
      <c r="B95" s="204" t="s">
        <v>270</v>
      </c>
      <c r="C95" s="204"/>
      <c r="D95" s="32"/>
      <c r="E95" s="32"/>
      <c r="F95" s="32"/>
      <c r="G95" s="205"/>
      <c r="H95" s="96"/>
      <c r="I95" s="445"/>
      <c r="J95" s="37"/>
      <c r="K95" s="206"/>
      <c r="L95" s="207"/>
      <c r="M95" s="151"/>
      <c r="N95" s="253"/>
    </row>
    <row r="96" spans="1:14" s="32" customFormat="1" ht="36" x14ac:dyDescent="0.2">
      <c r="A96" s="138" t="s">
        <v>0</v>
      </c>
      <c r="B96" s="138" t="s">
        <v>1</v>
      </c>
      <c r="C96" s="138" t="s">
        <v>333</v>
      </c>
      <c r="D96" s="604" t="s">
        <v>334</v>
      </c>
      <c r="E96" s="605" t="s">
        <v>335</v>
      </c>
      <c r="F96" s="138" t="s">
        <v>2</v>
      </c>
      <c r="G96" s="164" t="s">
        <v>3</v>
      </c>
      <c r="H96" s="45" t="s">
        <v>4</v>
      </c>
      <c r="I96" s="465" t="s">
        <v>5</v>
      </c>
      <c r="J96" s="10" t="s">
        <v>74</v>
      </c>
      <c r="K96" s="166" t="s">
        <v>6</v>
      </c>
      <c r="L96" s="165" t="s">
        <v>7</v>
      </c>
      <c r="M96" s="165" t="s">
        <v>8</v>
      </c>
      <c r="N96" s="167" t="s">
        <v>9</v>
      </c>
    </row>
    <row r="97" spans="1:14" s="34" customFormat="1" ht="77.25" customHeight="1" x14ac:dyDescent="0.2">
      <c r="A97" s="208">
        <v>1</v>
      </c>
      <c r="B97" s="567" t="s">
        <v>186</v>
      </c>
      <c r="C97" s="646" t="s">
        <v>349</v>
      </c>
      <c r="D97" s="647"/>
      <c r="E97" s="588"/>
      <c r="F97" s="568" t="s">
        <v>11</v>
      </c>
      <c r="G97" s="569">
        <v>400</v>
      </c>
      <c r="H97" s="505"/>
      <c r="I97" s="570"/>
      <c r="J97" s="571">
        <f t="shared" ref="J97:J116" si="40">H97*I97+H97</f>
        <v>0</v>
      </c>
      <c r="K97" s="572">
        <f t="shared" ref="K97:K115" si="41">G97*H97</f>
        <v>0</v>
      </c>
      <c r="L97" s="571">
        <f t="shared" ref="L97:L116" si="42">M97-K97</f>
        <v>0</v>
      </c>
      <c r="M97" s="573">
        <f t="shared" ref="M97:M116" si="43">G97*J97</f>
        <v>0</v>
      </c>
      <c r="N97" s="574" t="s">
        <v>117</v>
      </c>
    </row>
    <row r="98" spans="1:14" s="34" customFormat="1" ht="54.75" customHeight="1" x14ac:dyDescent="0.2">
      <c r="A98" s="208">
        <v>2</v>
      </c>
      <c r="B98" s="567" t="s">
        <v>187</v>
      </c>
      <c r="C98" s="648"/>
      <c r="D98" s="647"/>
      <c r="E98" s="588"/>
      <c r="F98" s="568" t="s">
        <v>11</v>
      </c>
      <c r="G98" s="569">
        <v>1500</v>
      </c>
      <c r="H98" s="505"/>
      <c r="I98" s="570"/>
      <c r="J98" s="571">
        <f t="shared" si="40"/>
        <v>0</v>
      </c>
      <c r="K98" s="572">
        <f t="shared" si="41"/>
        <v>0</v>
      </c>
      <c r="L98" s="571">
        <f t="shared" si="42"/>
        <v>0</v>
      </c>
      <c r="M98" s="573">
        <f t="shared" si="43"/>
        <v>0</v>
      </c>
      <c r="N98" s="574" t="s">
        <v>117</v>
      </c>
    </row>
    <row r="99" spans="1:14" s="34" customFormat="1" ht="54" customHeight="1" x14ac:dyDescent="0.2">
      <c r="A99" s="208">
        <v>3</v>
      </c>
      <c r="B99" s="567" t="s">
        <v>188</v>
      </c>
      <c r="C99" s="649"/>
      <c r="D99" s="647"/>
      <c r="E99" s="588"/>
      <c r="F99" s="568" t="s">
        <v>11</v>
      </c>
      <c r="G99" s="569">
        <v>400</v>
      </c>
      <c r="H99" s="505"/>
      <c r="I99" s="570"/>
      <c r="J99" s="571">
        <f t="shared" si="40"/>
        <v>0</v>
      </c>
      <c r="K99" s="572">
        <f t="shared" si="41"/>
        <v>0</v>
      </c>
      <c r="L99" s="571">
        <f t="shared" si="42"/>
        <v>0</v>
      </c>
      <c r="M99" s="573">
        <f t="shared" si="43"/>
        <v>0</v>
      </c>
      <c r="N99" s="574" t="s">
        <v>117</v>
      </c>
    </row>
    <row r="100" spans="1:14" s="34" customFormat="1" ht="12" x14ac:dyDescent="0.2">
      <c r="A100" s="208">
        <v>4</v>
      </c>
      <c r="B100" s="567" t="s">
        <v>168</v>
      </c>
      <c r="C100" s="567"/>
      <c r="D100" s="647"/>
      <c r="E100" s="588"/>
      <c r="F100" s="568" t="s">
        <v>17</v>
      </c>
      <c r="G100" s="569">
        <v>200</v>
      </c>
      <c r="H100" s="505"/>
      <c r="I100" s="570"/>
      <c r="J100" s="571">
        <f t="shared" si="40"/>
        <v>0</v>
      </c>
      <c r="K100" s="572">
        <f t="shared" si="41"/>
        <v>0</v>
      </c>
      <c r="L100" s="571">
        <f t="shared" si="42"/>
        <v>0</v>
      </c>
      <c r="M100" s="573">
        <f t="shared" si="43"/>
        <v>0</v>
      </c>
      <c r="N100" s="575" t="s">
        <v>123</v>
      </c>
    </row>
    <row r="101" spans="1:14" s="34" customFormat="1" ht="48" x14ac:dyDescent="0.2">
      <c r="A101" s="208">
        <v>5</v>
      </c>
      <c r="B101" s="567" t="s">
        <v>225</v>
      </c>
      <c r="C101" s="567"/>
      <c r="D101" s="647"/>
      <c r="E101" s="588"/>
      <c r="F101" s="568" t="s">
        <v>17</v>
      </c>
      <c r="G101" s="569">
        <v>250</v>
      </c>
      <c r="H101" s="505"/>
      <c r="I101" s="570"/>
      <c r="J101" s="571">
        <f t="shared" si="40"/>
        <v>0</v>
      </c>
      <c r="K101" s="572">
        <f t="shared" si="41"/>
        <v>0</v>
      </c>
      <c r="L101" s="571">
        <f t="shared" si="42"/>
        <v>0</v>
      </c>
      <c r="M101" s="573">
        <f t="shared" si="43"/>
        <v>0</v>
      </c>
      <c r="N101" s="575" t="s">
        <v>123</v>
      </c>
    </row>
    <row r="102" spans="1:14" s="34" customFormat="1" ht="12" x14ac:dyDescent="0.2">
      <c r="A102" s="208">
        <v>6</v>
      </c>
      <c r="B102" s="567" t="s">
        <v>67</v>
      </c>
      <c r="C102" s="567"/>
      <c r="D102" s="647"/>
      <c r="E102" s="588"/>
      <c r="F102" s="568" t="s">
        <v>17</v>
      </c>
      <c r="G102" s="569">
        <v>200</v>
      </c>
      <c r="H102" s="505"/>
      <c r="I102" s="570"/>
      <c r="J102" s="571">
        <f t="shared" si="40"/>
        <v>0</v>
      </c>
      <c r="K102" s="572">
        <f t="shared" si="41"/>
        <v>0</v>
      </c>
      <c r="L102" s="571">
        <f t="shared" si="42"/>
        <v>0</v>
      </c>
      <c r="M102" s="573">
        <f t="shared" si="43"/>
        <v>0</v>
      </c>
      <c r="N102" s="575" t="s">
        <v>123</v>
      </c>
    </row>
    <row r="103" spans="1:14" s="34" customFormat="1" ht="12" x14ac:dyDescent="0.2">
      <c r="A103" s="208">
        <v>7</v>
      </c>
      <c r="B103" s="567" t="s">
        <v>68</v>
      </c>
      <c r="C103" s="567"/>
      <c r="D103" s="647"/>
      <c r="E103" s="588"/>
      <c r="F103" s="568" t="s">
        <v>17</v>
      </c>
      <c r="G103" s="569">
        <v>150</v>
      </c>
      <c r="H103" s="505"/>
      <c r="I103" s="570"/>
      <c r="J103" s="571">
        <f t="shared" si="40"/>
        <v>0</v>
      </c>
      <c r="K103" s="572">
        <f t="shared" si="41"/>
        <v>0</v>
      </c>
      <c r="L103" s="571">
        <f t="shared" si="42"/>
        <v>0</v>
      </c>
      <c r="M103" s="573">
        <f t="shared" si="43"/>
        <v>0</v>
      </c>
      <c r="N103" s="575" t="s">
        <v>123</v>
      </c>
    </row>
    <row r="104" spans="1:14" s="34" customFormat="1" ht="72" x14ac:dyDescent="0.2">
      <c r="A104" s="208">
        <v>8</v>
      </c>
      <c r="B104" s="576" t="s">
        <v>226</v>
      </c>
      <c r="C104" s="567"/>
      <c r="D104" s="647"/>
      <c r="E104" s="588" t="s">
        <v>350</v>
      </c>
      <c r="F104" s="568" t="s">
        <v>17</v>
      </c>
      <c r="G104" s="569">
        <v>250</v>
      </c>
      <c r="H104" s="505"/>
      <c r="I104" s="570"/>
      <c r="J104" s="571">
        <f t="shared" si="40"/>
        <v>0</v>
      </c>
      <c r="K104" s="572">
        <f t="shared" si="41"/>
        <v>0</v>
      </c>
      <c r="L104" s="571">
        <f t="shared" si="42"/>
        <v>0</v>
      </c>
      <c r="M104" s="573">
        <f t="shared" si="43"/>
        <v>0</v>
      </c>
      <c r="N104" s="575" t="s">
        <v>123</v>
      </c>
    </row>
    <row r="105" spans="1:14" s="34" customFormat="1" ht="48" x14ac:dyDescent="0.2">
      <c r="A105" s="208">
        <v>9</v>
      </c>
      <c r="B105" s="567" t="s">
        <v>199</v>
      </c>
      <c r="C105" s="567"/>
      <c r="D105" s="647"/>
      <c r="E105" s="588"/>
      <c r="F105" s="568" t="s">
        <v>28</v>
      </c>
      <c r="G105" s="569">
        <v>1000</v>
      </c>
      <c r="H105" s="505"/>
      <c r="I105" s="570"/>
      <c r="J105" s="571">
        <f t="shared" si="40"/>
        <v>0</v>
      </c>
      <c r="K105" s="572">
        <f t="shared" si="41"/>
        <v>0</v>
      </c>
      <c r="L105" s="571">
        <f t="shared" si="42"/>
        <v>0</v>
      </c>
      <c r="M105" s="573">
        <f t="shared" si="43"/>
        <v>0</v>
      </c>
      <c r="N105" s="575" t="s">
        <v>123</v>
      </c>
    </row>
    <row r="106" spans="1:14" s="34" customFormat="1" ht="12" x14ac:dyDescent="0.2">
      <c r="A106" s="208">
        <v>10</v>
      </c>
      <c r="B106" s="567" t="s">
        <v>106</v>
      </c>
      <c r="C106" s="567"/>
      <c r="D106" s="647"/>
      <c r="E106" s="588"/>
      <c r="F106" s="568" t="s">
        <v>11</v>
      </c>
      <c r="G106" s="569">
        <v>300</v>
      </c>
      <c r="H106" s="505"/>
      <c r="I106" s="570"/>
      <c r="J106" s="571">
        <f t="shared" si="40"/>
        <v>0</v>
      </c>
      <c r="K106" s="572">
        <f t="shared" si="41"/>
        <v>0</v>
      </c>
      <c r="L106" s="571">
        <f t="shared" si="42"/>
        <v>0</v>
      </c>
      <c r="M106" s="573">
        <f t="shared" si="43"/>
        <v>0</v>
      </c>
      <c r="N106" s="575" t="s">
        <v>123</v>
      </c>
    </row>
    <row r="107" spans="1:14" s="34" customFormat="1" ht="36" x14ac:dyDescent="0.2">
      <c r="A107" s="208">
        <v>11</v>
      </c>
      <c r="B107" s="567" t="s">
        <v>231</v>
      </c>
      <c r="C107" s="646" t="s">
        <v>351</v>
      </c>
      <c r="D107" s="647"/>
      <c r="E107" s="588"/>
      <c r="F107" s="568" t="s">
        <v>17</v>
      </c>
      <c r="G107" s="569">
        <v>150</v>
      </c>
      <c r="H107" s="505"/>
      <c r="I107" s="570"/>
      <c r="J107" s="571">
        <f t="shared" si="40"/>
        <v>0</v>
      </c>
      <c r="K107" s="572">
        <f t="shared" si="41"/>
        <v>0</v>
      </c>
      <c r="L107" s="571">
        <f t="shared" si="42"/>
        <v>0</v>
      </c>
      <c r="M107" s="573">
        <f t="shared" si="43"/>
        <v>0</v>
      </c>
      <c r="N107" s="574" t="s">
        <v>156</v>
      </c>
    </row>
    <row r="108" spans="1:14" s="34" customFormat="1" ht="12" x14ac:dyDescent="0.2">
      <c r="A108" s="208">
        <v>12</v>
      </c>
      <c r="B108" s="567" t="s">
        <v>238</v>
      </c>
      <c r="C108" s="648"/>
      <c r="D108" s="647"/>
      <c r="E108" s="588"/>
      <c r="F108" s="568" t="s">
        <v>17</v>
      </c>
      <c r="G108" s="569">
        <v>15</v>
      </c>
      <c r="H108" s="505"/>
      <c r="I108" s="570"/>
      <c r="J108" s="571">
        <f t="shared" si="40"/>
        <v>0</v>
      </c>
      <c r="K108" s="572">
        <f t="shared" si="41"/>
        <v>0</v>
      </c>
      <c r="L108" s="571">
        <f t="shared" si="42"/>
        <v>0</v>
      </c>
      <c r="M108" s="573">
        <f t="shared" si="43"/>
        <v>0</v>
      </c>
      <c r="N108" s="574" t="s">
        <v>156</v>
      </c>
    </row>
    <row r="109" spans="1:14" s="34" customFormat="1" ht="12" x14ac:dyDescent="0.2">
      <c r="A109" s="208">
        <v>13</v>
      </c>
      <c r="B109" s="567" t="s">
        <v>275</v>
      </c>
      <c r="C109" s="648"/>
      <c r="D109" s="647"/>
      <c r="E109" s="588"/>
      <c r="F109" s="568" t="s">
        <v>28</v>
      </c>
      <c r="G109" s="569">
        <v>30</v>
      </c>
      <c r="H109" s="505"/>
      <c r="I109" s="570"/>
      <c r="J109" s="571">
        <f t="shared" si="40"/>
        <v>0</v>
      </c>
      <c r="K109" s="572">
        <f t="shared" si="41"/>
        <v>0</v>
      </c>
      <c r="L109" s="571">
        <f t="shared" si="42"/>
        <v>0</v>
      </c>
      <c r="M109" s="573">
        <f t="shared" si="43"/>
        <v>0</v>
      </c>
      <c r="N109" s="574" t="s">
        <v>156</v>
      </c>
    </row>
    <row r="110" spans="1:14" s="34" customFormat="1" ht="12" x14ac:dyDescent="0.2">
      <c r="A110" s="208">
        <v>14</v>
      </c>
      <c r="B110" s="567" t="s">
        <v>208</v>
      </c>
      <c r="C110" s="648"/>
      <c r="D110" s="647"/>
      <c r="E110" s="588"/>
      <c r="F110" s="568" t="s">
        <v>28</v>
      </c>
      <c r="G110" s="569">
        <v>300</v>
      </c>
      <c r="H110" s="505"/>
      <c r="I110" s="570"/>
      <c r="J110" s="571">
        <f t="shared" si="40"/>
        <v>0</v>
      </c>
      <c r="K110" s="572">
        <f t="shared" si="41"/>
        <v>0</v>
      </c>
      <c r="L110" s="571">
        <f t="shared" si="42"/>
        <v>0</v>
      </c>
      <c r="M110" s="573">
        <f t="shared" si="43"/>
        <v>0</v>
      </c>
      <c r="N110" s="574" t="s">
        <v>156</v>
      </c>
    </row>
    <row r="111" spans="1:14" s="34" customFormat="1" ht="12" x14ac:dyDescent="0.2">
      <c r="A111" s="208">
        <v>15</v>
      </c>
      <c r="B111" s="567" t="s">
        <v>32</v>
      </c>
      <c r="C111" s="648"/>
      <c r="D111" s="647"/>
      <c r="E111" s="588"/>
      <c r="F111" s="568" t="s">
        <v>17</v>
      </c>
      <c r="G111" s="569">
        <v>10</v>
      </c>
      <c r="H111" s="505"/>
      <c r="I111" s="570"/>
      <c r="J111" s="571">
        <f t="shared" si="40"/>
        <v>0</v>
      </c>
      <c r="K111" s="572">
        <f t="shared" si="41"/>
        <v>0</v>
      </c>
      <c r="L111" s="571">
        <f t="shared" si="42"/>
        <v>0</v>
      </c>
      <c r="M111" s="573">
        <f t="shared" si="43"/>
        <v>0</v>
      </c>
      <c r="N111" s="574" t="s">
        <v>156</v>
      </c>
    </row>
    <row r="112" spans="1:14" s="34" customFormat="1" ht="12" x14ac:dyDescent="0.2">
      <c r="A112" s="208">
        <v>16</v>
      </c>
      <c r="B112" s="567" t="s">
        <v>33</v>
      </c>
      <c r="C112" s="648"/>
      <c r="D112" s="647"/>
      <c r="E112" s="588"/>
      <c r="F112" s="568" t="s">
        <v>28</v>
      </c>
      <c r="G112" s="569">
        <v>1000</v>
      </c>
      <c r="H112" s="505"/>
      <c r="I112" s="570"/>
      <c r="J112" s="571">
        <f t="shared" si="40"/>
        <v>0</v>
      </c>
      <c r="K112" s="572">
        <f t="shared" si="41"/>
        <v>0</v>
      </c>
      <c r="L112" s="571">
        <f t="shared" si="42"/>
        <v>0</v>
      </c>
      <c r="M112" s="573">
        <f t="shared" si="43"/>
        <v>0</v>
      </c>
      <c r="N112" s="574" t="s">
        <v>156</v>
      </c>
    </row>
    <row r="113" spans="1:14" s="34" customFormat="1" ht="12" x14ac:dyDescent="0.2">
      <c r="A113" s="208">
        <v>17</v>
      </c>
      <c r="B113" s="567" t="s">
        <v>34</v>
      </c>
      <c r="C113" s="648"/>
      <c r="D113" s="647"/>
      <c r="E113" s="588"/>
      <c r="F113" s="568" t="s">
        <v>28</v>
      </c>
      <c r="G113" s="569">
        <v>1000</v>
      </c>
      <c r="H113" s="505"/>
      <c r="I113" s="570"/>
      <c r="J113" s="571">
        <f t="shared" si="40"/>
        <v>0</v>
      </c>
      <c r="K113" s="572">
        <f t="shared" si="41"/>
        <v>0</v>
      </c>
      <c r="L113" s="571">
        <f t="shared" si="42"/>
        <v>0</v>
      </c>
      <c r="M113" s="573">
        <f t="shared" si="43"/>
        <v>0</v>
      </c>
      <c r="N113" s="574" t="s">
        <v>156</v>
      </c>
    </row>
    <row r="114" spans="1:14" s="34" customFormat="1" ht="12" x14ac:dyDescent="0.2">
      <c r="A114" s="208">
        <v>18</v>
      </c>
      <c r="B114" s="567" t="s">
        <v>65</v>
      </c>
      <c r="C114" s="648"/>
      <c r="D114" s="647"/>
      <c r="E114" s="588"/>
      <c r="F114" s="568" t="s">
        <v>28</v>
      </c>
      <c r="G114" s="569">
        <v>400</v>
      </c>
      <c r="H114" s="505"/>
      <c r="I114" s="570"/>
      <c r="J114" s="571">
        <f t="shared" si="40"/>
        <v>0</v>
      </c>
      <c r="K114" s="572">
        <f t="shared" si="41"/>
        <v>0</v>
      </c>
      <c r="L114" s="571">
        <f t="shared" si="42"/>
        <v>0</v>
      </c>
      <c r="M114" s="573">
        <f t="shared" si="43"/>
        <v>0</v>
      </c>
      <c r="N114" s="574" t="s">
        <v>156</v>
      </c>
    </row>
    <row r="115" spans="1:14" s="34" customFormat="1" ht="12" x14ac:dyDescent="0.2">
      <c r="A115" s="208">
        <v>19</v>
      </c>
      <c r="B115" s="567" t="s">
        <v>66</v>
      </c>
      <c r="C115" s="649"/>
      <c r="D115" s="647"/>
      <c r="E115" s="588"/>
      <c r="F115" s="568" t="s">
        <v>28</v>
      </c>
      <c r="G115" s="569">
        <v>500</v>
      </c>
      <c r="H115" s="505"/>
      <c r="I115" s="570"/>
      <c r="J115" s="571">
        <f t="shared" si="40"/>
        <v>0</v>
      </c>
      <c r="K115" s="572">
        <f t="shared" si="41"/>
        <v>0</v>
      </c>
      <c r="L115" s="571">
        <f t="shared" si="42"/>
        <v>0</v>
      </c>
      <c r="M115" s="573">
        <f t="shared" si="43"/>
        <v>0</v>
      </c>
      <c r="N115" s="574" t="s">
        <v>156</v>
      </c>
    </row>
    <row r="116" spans="1:14" s="34" customFormat="1" ht="132" x14ac:dyDescent="0.2">
      <c r="A116" s="208">
        <v>20</v>
      </c>
      <c r="B116" s="580" t="s">
        <v>276</v>
      </c>
      <c r="C116" s="650" t="s">
        <v>352</v>
      </c>
      <c r="D116" s="588"/>
      <c r="E116" s="588" t="s">
        <v>353</v>
      </c>
      <c r="F116" s="568" t="s">
        <v>28</v>
      </c>
      <c r="G116" s="569">
        <v>100</v>
      </c>
      <c r="H116" s="505"/>
      <c r="I116" s="581"/>
      <c r="J116" s="571">
        <f t="shared" si="40"/>
        <v>0</v>
      </c>
      <c r="K116" s="572">
        <f t="shared" ref="K116" si="44">G116*H116</f>
        <v>0</v>
      </c>
      <c r="L116" s="571">
        <f t="shared" si="42"/>
        <v>0</v>
      </c>
      <c r="M116" s="573">
        <f t="shared" si="43"/>
        <v>0</v>
      </c>
      <c r="N116" s="574" t="s">
        <v>277</v>
      </c>
    </row>
    <row r="117" spans="1:14" s="34" customFormat="1" x14ac:dyDescent="0.2">
      <c r="B117" s="36"/>
      <c r="C117" s="36"/>
      <c r="D117" s="298"/>
      <c r="E117" s="298"/>
      <c r="F117" s="298"/>
      <c r="G117" s="74"/>
      <c r="H117" s="495" t="s">
        <v>14</v>
      </c>
      <c r="I117" s="506"/>
      <c r="J117" s="300"/>
      <c r="K117" s="282">
        <f>SUM(K97:K106)</f>
        <v>0</v>
      </c>
      <c r="L117" s="282">
        <f>SUM(L97:L106)</f>
        <v>0</v>
      </c>
      <c r="M117" s="282">
        <f>SUM(M97:M106)</f>
        <v>0</v>
      </c>
      <c r="N117" s="129"/>
    </row>
    <row r="118" spans="1:14" s="34" customFormat="1" x14ac:dyDescent="0.2">
      <c r="B118" s="36"/>
      <c r="C118" s="36"/>
      <c r="D118" s="298"/>
      <c r="E118" s="298"/>
      <c r="F118" s="298"/>
      <c r="G118" s="74"/>
      <c r="H118" s="96"/>
      <c r="I118" s="454"/>
      <c r="J118" s="426"/>
      <c r="K118" s="439"/>
      <c r="L118" s="439"/>
      <c r="M118" s="439"/>
      <c r="N118" s="255"/>
    </row>
    <row r="119" spans="1:14" s="34" customFormat="1" ht="12" x14ac:dyDescent="0.2">
      <c r="A119" s="293"/>
      <c r="B119" s="284" t="s">
        <v>290</v>
      </c>
      <c r="C119" s="284"/>
      <c r="D119" s="651"/>
      <c r="E119" s="651"/>
      <c r="F119" s="285"/>
      <c r="G119" s="286"/>
      <c r="H119" s="96"/>
      <c r="I119" s="440"/>
      <c r="J119" s="120"/>
      <c r="K119" s="56"/>
      <c r="L119" s="57"/>
      <c r="M119" s="156"/>
      <c r="N119" s="51"/>
    </row>
    <row r="120" spans="1:14" s="34" customFormat="1" ht="36" x14ac:dyDescent="0.2">
      <c r="A120" s="58" t="s">
        <v>0</v>
      </c>
      <c r="B120" s="58" t="s">
        <v>1</v>
      </c>
      <c r="C120" s="58" t="s">
        <v>333</v>
      </c>
      <c r="D120" s="652" t="s">
        <v>334</v>
      </c>
      <c r="E120" s="653" t="s">
        <v>335</v>
      </c>
      <c r="F120" s="58" t="s">
        <v>2</v>
      </c>
      <c r="G120" s="162" t="s">
        <v>3</v>
      </c>
      <c r="H120" s="45" t="s">
        <v>4</v>
      </c>
      <c r="I120" s="465" t="s">
        <v>5</v>
      </c>
      <c r="J120" s="214" t="s">
        <v>74</v>
      </c>
      <c r="K120" s="59" t="s">
        <v>6</v>
      </c>
      <c r="L120" s="45" t="s">
        <v>7</v>
      </c>
      <c r="M120" s="45" t="s">
        <v>8</v>
      </c>
      <c r="N120" s="163" t="s">
        <v>9</v>
      </c>
    </row>
    <row r="121" spans="1:14" s="34" customFormat="1" ht="48" x14ac:dyDescent="0.2">
      <c r="A121" s="215">
        <v>1</v>
      </c>
      <c r="B121" s="582" t="s">
        <v>27</v>
      </c>
      <c r="C121" s="179" t="s">
        <v>354</v>
      </c>
      <c r="D121" s="654"/>
      <c r="E121" s="463"/>
      <c r="F121" s="370" t="s">
        <v>28</v>
      </c>
      <c r="G121" s="14">
        <v>40</v>
      </c>
      <c r="H121" s="468"/>
      <c r="I121" s="490"/>
      <c r="J121" s="371">
        <f t="shared" ref="J121:J137" si="45">H121*I121+H121</f>
        <v>0</v>
      </c>
      <c r="K121" s="372">
        <f t="shared" ref="K121:K137" si="46">G121*H121</f>
        <v>0</v>
      </c>
      <c r="L121" s="371">
        <f t="shared" ref="L121:L137" si="47">M121-K121</f>
        <v>0</v>
      </c>
      <c r="M121" s="373">
        <f t="shared" ref="M121:M137" si="48">G121*J121</f>
        <v>0</v>
      </c>
      <c r="N121" s="16" t="s">
        <v>156</v>
      </c>
    </row>
    <row r="122" spans="1:14" s="34" customFormat="1" ht="12" x14ac:dyDescent="0.2">
      <c r="A122" s="215">
        <v>2</v>
      </c>
      <c r="B122" s="438" t="s">
        <v>29</v>
      </c>
      <c r="C122" s="208"/>
      <c r="D122" s="654"/>
      <c r="E122" s="463"/>
      <c r="F122" s="161" t="s">
        <v>28</v>
      </c>
      <c r="G122" s="14">
        <v>40</v>
      </c>
      <c r="H122" s="468"/>
      <c r="I122" s="490"/>
      <c r="J122" s="371">
        <f t="shared" si="45"/>
        <v>0</v>
      </c>
      <c r="K122" s="372">
        <f t="shared" si="46"/>
        <v>0</v>
      </c>
      <c r="L122" s="371">
        <f t="shared" si="47"/>
        <v>0</v>
      </c>
      <c r="M122" s="373">
        <f t="shared" si="48"/>
        <v>0</v>
      </c>
      <c r="N122" s="16" t="s">
        <v>156</v>
      </c>
    </row>
    <row r="123" spans="1:14" s="34" customFormat="1" ht="60" x14ac:dyDescent="0.2">
      <c r="A123" s="215">
        <v>3</v>
      </c>
      <c r="B123" s="179" t="s">
        <v>203</v>
      </c>
      <c r="C123" s="208"/>
      <c r="D123" s="654"/>
      <c r="E123" s="425"/>
      <c r="F123" s="425" t="s">
        <v>11</v>
      </c>
      <c r="G123" s="267">
        <v>300</v>
      </c>
      <c r="H123" s="505"/>
      <c r="I123" s="490"/>
      <c r="J123" s="12">
        <f t="shared" si="45"/>
        <v>0</v>
      </c>
      <c r="K123" s="11">
        <f t="shared" si="46"/>
        <v>0</v>
      </c>
      <c r="L123" s="12">
        <f t="shared" si="47"/>
        <v>0</v>
      </c>
      <c r="M123" s="149">
        <f t="shared" si="48"/>
        <v>0</v>
      </c>
      <c r="N123" s="498" t="s">
        <v>123</v>
      </c>
    </row>
    <row r="124" spans="1:14" s="34" customFormat="1" ht="60" x14ac:dyDescent="0.2">
      <c r="A124" s="215">
        <v>4</v>
      </c>
      <c r="B124" s="179" t="s">
        <v>204</v>
      </c>
      <c r="C124" s="208"/>
      <c r="D124" s="654"/>
      <c r="E124" s="425"/>
      <c r="F124" s="425" t="s">
        <v>11</v>
      </c>
      <c r="G124" s="267">
        <v>300</v>
      </c>
      <c r="H124" s="505"/>
      <c r="I124" s="490"/>
      <c r="J124" s="12">
        <f t="shared" si="45"/>
        <v>0</v>
      </c>
      <c r="K124" s="11">
        <f t="shared" si="46"/>
        <v>0</v>
      </c>
      <c r="L124" s="12">
        <f t="shared" si="47"/>
        <v>0</v>
      </c>
      <c r="M124" s="149">
        <f t="shared" si="48"/>
        <v>0</v>
      </c>
      <c r="N124" s="498" t="s">
        <v>123</v>
      </c>
    </row>
    <row r="125" spans="1:14" s="34" customFormat="1" ht="60" x14ac:dyDescent="0.2">
      <c r="A125" s="215">
        <v>5</v>
      </c>
      <c r="B125" s="179" t="s">
        <v>205</v>
      </c>
      <c r="C125" s="208"/>
      <c r="D125" s="654"/>
      <c r="E125" s="425"/>
      <c r="F125" s="251" t="s">
        <v>15</v>
      </c>
      <c r="G125" s="267">
        <v>5500</v>
      </c>
      <c r="H125" s="468"/>
      <c r="I125" s="490"/>
      <c r="J125" s="12">
        <f t="shared" si="45"/>
        <v>0</v>
      </c>
      <c r="K125" s="11">
        <f t="shared" si="46"/>
        <v>0</v>
      </c>
      <c r="L125" s="12">
        <f t="shared" si="47"/>
        <v>0</v>
      </c>
      <c r="M125" s="149">
        <f t="shared" si="48"/>
        <v>0</v>
      </c>
      <c r="N125" s="498" t="s">
        <v>123</v>
      </c>
    </row>
    <row r="126" spans="1:14" s="34" customFormat="1" ht="24" x14ac:dyDescent="0.2">
      <c r="A126" s="215">
        <v>6</v>
      </c>
      <c r="B126" s="179" t="s">
        <v>100</v>
      </c>
      <c r="C126" s="208"/>
      <c r="D126" s="654"/>
      <c r="E126" s="425"/>
      <c r="F126" s="251" t="s">
        <v>15</v>
      </c>
      <c r="G126" s="267">
        <v>3500</v>
      </c>
      <c r="H126" s="468"/>
      <c r="I126" s="490"/>
      <c r="J126" s="12">
        <f t="shared" si="45"/>
        <v>0</v>
      </c>
      <c r="K126" s="11">
        <f t="shared" si="46"/>
        <v>0</v>
      </c>
      <c r="L126" s="12">
        <f t="shared" si="47"/>
        <v>0</v>
      </c>
      <c r="M126" s="149">
        <f t="shared" si="48"/>
        <v>0</v>
      </c>
      <c r="N126" s="498" t="s">
        <v>123</v>
      </c>
    </row>
    <row r="127" spans="1:14" s="34" customFormat="1" ht="24" x14ac:dyDescent="0.2">
      <c r="A127" s="215">
        <v>7</v>
      </c>
      <c r="B127" s="179" t="s">
        <v>82</v>
      </c>
      <c r="C127" s="208"/>
      <c r="D127" s="654"/>
      <c r="E127" s="425"/>
      <c r="F127" s="251" t="s">
        <v>11</v>
      </c>
      <c r="G127" s="267">
        <v>1000</v>
      </c>
      <c r="H127" s="468"/>
      <c r="I127" s="490"/>
      <c r="J127" s="12">
        <f t="shared" si="45"/>
        <v>0</v>
      </c>
      <c r="K127" s="11">
        <f t="shared" si="46"/>
        <v>0</v>
      </c>
      <c r="L127" s="12">
        <f t="shared" si="47"/>
        <v>0</v>
      </c>
      <c r="M127" s="149">
        <f t="shared" si="48"/>
        <v>0</v>
      </c>
      <c r="N127" s="498" t="s">
        <v>123</v>
      </c>
    </row>
    <row r="128" spans="1:14" s="34" customFormat="1" ht="36" x14ac:dyDescent="0.2">
      <c r="A128" s="215">
        <v>8</v>
      </c>
      <c r="B128" s="179" t="s">
        <v>278</v>
      </c>
      <c r="C128" s="208"/>
      <c r="D128" s="606"/>
      <c r="E128" s="463"/>
      <c r="F128" s="463" t="s">
        <v>15</v>
      </c>
      <c r="G128" s="375">
        <v>100</v>
      </c>
      <c r="H128" s="468"/>
      <c r="I128" s="490"/>
      <c r="J128" s="371">
        <f t="shared" si="45"/>
        <v>0</v>
      </c>
      <c r="K128" s="372">
        <f t="shared" si="46"/>
        <v>0</v>
      </c>
      <c r="L128" s="371">
        <f t="shared" si="47"/>
        <v>0</v>
      </c>
      <c r="M128" s="373">
        <f t="shared" si="48"/>
        <v>0</v>
      </c>
      <c r="N128" s="498" t="s">
        <v>123</v>
      </c>
    </row>
    <row r="129" spans="1:16" s="34" customFormat="1" ht="12" x14ac:dyDescent="0.2">
      <c r="A129" s="215">
        <v>9</v>
      </c>
      <c r="B129" s="378" t="s">
        <v>30</v>
      </c>
      <c r="C129" s="208"/>
      <c r="D129" s="606"/>
      <c r="E129" s="463"/>
      <c r="F129" s="463" t="s">
        <v>15</v>
      </c>
      <c r="G129" s="375">
        <v>4000</v>
      </c>
      <c r="H129" s="468"/>
      <c r="I129" s="490"/>
      <c r="J129" s="371">
        <f t="shared" si="45"/>
        <v>0</v>
      </c>
      <c r="K129" s="372">
        <f t="shared" si="46"/>
        <v>0</v>
      </c>
      <c r="L129" s="371">
        <f t="shared" si="47"/>
        <v>0</v>
      </c>
      <c r="M129" s="373">
        <f t="shared" si="48"/>
        <v>0</v>
      </c>
      <c r="N129" s="433" t="s">
        <v>123</v>
      </c>
    </row>
    <row r="130" spans="1:16" s="34" customFormat="1" ht="48" x14ac:dyDescent="0.2">
      <c r="A130" s="215">
        <v>10</v>
      </c>
      <c r="B130" s="378" t="s">
        <v>218</v>
      </c>
      <c r="C130" s="208"/>
      <c r="D130" s="606"/>
      <c r="E130" s="463"/>
      <c r="F130" s="463" t="s">
        <v>11</v>
      </c>
      <c r="G130" s="375">
        <v>50</v>
      </c>
      <c r="H130" s="468"/>
      <c r="I130" s="490"/>
      <c r="J130" s="371">
        <f t="shared" si="45"/>
        <v>0</v>
      </c>
      <c r="K130" s="372">
        <f t="shared" si="46"/>
        <v>0</v>
      </c>
      <c r="L130" s="371">
        <f t="shared" si="47"/>
        <v>0</v>
      </c>
      <c r="M130" s="373">
        <f t="shared" si="48"/>
        <v>0</v>
      </c>
      <c r="N130" s="565" t="s">
        <v>123</v>
      </c>
    </row>
    <row r="131" spans="1:16" s="34" customFormat="1" ht="24" x14ac:dyDescent="0.2">
      <c r="A131" s="215">
        <v>11</v>
      </c>
      <c r="B131" s="378" t="s">
        <v>279</v>
      </c>
      <c r="C131" s="208"/>
      <c r="D131" s="606"/>
      <c r="E131" s="463"/>
      <c r="F131" s="51" t="s">
        <v>15</v>
      </c>
      <c r="G131" s="375">
        <v>700</v>
      </c>
      <c r="H131" s="468"/>
      <c r="I131" s="490"/>
      <c r="J131" s="371">
        <f t="shared" si="45"/>
        <v>0</v>
      </c>
      <c r="K131" s="372">
        <f t="shared" si="46"/>
        <v>0</v>
      </c>
      <c r="L131" s="371">
        <f t="shared" si="47"/>
        <v>0</v>
      </c>
      <c r="M131" s="373">
        <f t="shared" si="48"/>
        <v>0</v>
      </c>
      <c r="N131" s="565" t="s">
        <v>123</v>
      </c>
    </row>
    <row r="132" spans="1:16" s="34" customFormat="1" ht="48" x14ac:dyDescent="0.2">
      <c r="A132" s="215">
        <v>12</v>
      </c>
      <c r="B132" s="13" t="s">
        <v>70</v>
      </c>
      <c r="C132" s="179" t="s">
        <v>355</v>
      </c>
      <c r="D132" s="606"/>
      <c r="E132" s="463"/>
      <c r="F132" s="463" t="s">
        <v>28</v>
      </c>
      <c r="G132" s="375">
        <v>800</v>
      </c>
      <c r="H132" s="468"/>
      <c r="I132" s="490"/>
      <c r="J132" s="371">
        <f t="shared" si="45"/>
        <v>0</v>
      </c>
      <c r="K132" s="372">
        <f t="shared" si="46"/>
        <v>0</v>
      </c>
      <c r="L132" s="371">
        <f t="shared" si="47"/>
        <v>0</v>
      </c>
      <c r="M132" s="373">
        <f t="shared" si="48"/>
        <v>0</v>
      </c>
      <c r="N132" s="565" t="s">
        <v>123</v>
      </c>
    </row>
    <row r="133" spans="1:16" s="34" customFormat="1" ht="36" x14ac:dyDescent="0.2">
      <c r="A133" s="215">
        <v>13</v>
      </c>
      <c r="B133" s="13" t="s">
        <v>64</v>
      </c>
      <c r="C133" s="208"/>
      <c r="D133" s="606"/>
      <c r="E133" s="463"/>
      <c r="F133" s="463" t="s">
        <v>28</v>
      </c>
      <c r="G133" s="375">
        <v>1000</v>
      </c>
      <c r="H133" s="468"/>
      <c r="I133" s="490"/>
      <c r="J133" s="371">
        <f t="shared" si="45"/>
        <v>0</v>
      </c>
      <c r="K133" s="372">
        <f t="shared" si="46"/>
        <v>0</v>
      </c>
      <c r="L133" s="371">
        <f t="shared" si="47"/>
        <v>0</v>
      </c>
      <c r="M133" s="373">
        <f t="shared" si="48"/>
        <v>0</v>
      </c>
      <c r="N133" s="498" t="s">
        <v>123</v>
      </c>
    </row>
    <row r="134" spans="1:16" s="34" customFormat="1" ht="36" x14ac:dyDescent="0.2">
      <c r="A134" s="215">
        <v>14</v>
      </c>
      <c r="B134" s="13" t="s">
        <v>289</v>
      </c>
      <c r="C134" s="208"/>
      <c r="D134" s="654"/>
      <c r="E134" s="463"/>
      <c r="F134" s="463" t="s">
        <v>28</v>
      </c>
      <c r="G134" s="375">
        <v>800</v>
      </c>
      <c r="H134" s="468"/>
      <c r="I134" s="490"/>
      <c r="J134" s="371">
        <f t="shared" si="45"/>
        <v>0</v>
      </c>
      <c r="K134" s="372">
        <f t="shared" si="46"/>
        <v>0</v>
      </c>
      <c r="L134" s="371">
        <f t="shared" si="47"/>
        <v>0</v>
      </c>
      <c r="M134" s="373">
        <f t="shared" si="48"/>
        <v>0</v>
      </c>
      <c r="N134" s="16" t="s">
        <v>156</v>
      </c>
    </row>
    <row r="135" spans="1:16" s="34" customFormat="1" ht="36" x14ac:dyDescent="0.2">
      <c r="A135" s="215">
        <v>15</v>
      </c>
      <c r="B135" s="13" t="s">
        <v>71</v>
      </c>
      <c r="C135" s="208"/>
      <c r="D135" s="654"/>
      <c r="E135" s="463"/>
      <c r="F135" s="161" t="s">
        <v>28</v>
      </c>
      <c r="G135" s="375">
        <v>800</v>
      </c>
      <c r="H135" s="468"/>
      <c r="I135" s="490"/>
      <c r="J135" s="371">
        <f t="shared" si="45"/>
        <v>0</v>
      </c>
      <c r="K135" s="372">
        <f t="shared" si="46"/>
        <v>0</v>
      </c>
      <c r="L135" s="371">
        <f t="shared" si="47"/>
        <v>0</v>
      </c>
      <c r="M135" s="373">
        <f t="shared" si="48"/>
        <v>0</v>
      </c>
      <c r="N135" s="16" t="s">
        <v>156</v>
      </c>
    </row>
    <row r="136" spans="1:16" s="34" customFormat="1" ht="36" x14ac:dyDescent="0.2">
      <c r="A136" s="215">
        <v>16</v>
      </c>
      <c r="B136" s="576" t="s">
        <v>280</v>
      </c>
      <c r="C136" s="583"/>
      <c r="D136" s="654"/>
      <c r="E136" s="376"/>
      <c r="F136" s="376" t="s">
        <v>28</v>
      </c>
      <c r="G136" s="375">
        <v>200</v>
      </c>
      <c r="H136" s="468"/>
      <c r="I136" s="490"/>
      <c r="J136" s="371">
        <f t="shared" si="45"/>
        <v>0</v>
      </c>
      <c r="K136" s="372">
        <f t="shared" si="46"/>
        <v>0</v>
      </c>
      <c r="L136" s="371">
        <f t="shared" si="47"/>
        <v>0</v>
      </c>
      <c r="M136" s="373">
        <f t="shared" si="48"/>
        <v>0</v>
      </c>
      <c r="N136" s="16" t="s">
        <v>156</v>
      </c>
    </row>
    <row r="137" spans="1:16" s="34" customFormat="1" ht="36" x14ac:dyDescent="0.2">
      <c r="A137" s="215">
        <v>17</v>
      </c>
      <c r="B137" s="576" t="s">
        <v>281</v>
      </c>
      <c r="C137" s="583"/>
      <c r="D137" s="654"/>
      <c r="E137" s="114"/>
      <c r="F137" s="114" t="s">
        <v>28</v>
      </c>
      <c r="G137" s="375">
        <v>200</v>
      </c>
      <c r="H137" s="468"/>
      <c r="I137" s="490"/>
      <c r="J137" s="371">
        <f t="shared" si="45"/>
        <v>0</v>
      </c>
      <c r="K137" s="372">
        <f t="shared" si="46"/>
        <v>0</v>
      </c>
      <c r="L137" s="371">
        <f t="shared" si="47"/>
        <v>0</v>
      </c>
      <c r="M137" s="373">
        <f t="shared" si="48"/>
        <v>0</v>
      </c>
      <c r="N137" s="308" t="s">
        <v>156</v>
      </c>
    </row>
    <row r="138" spans="1:16" s="34" customFormat="1" x14ac:dyDescent="0.2">
      <c r="A138" s="50"/>
      <c r="B138" s="60"/>
      <c r="C138" s="60"/>
      <c r="D138" s="60"/>
      <c r="E138" s="60"/>
      <c r="F138" s="55"/>
      <c r="G138" s="52"/>
      <c r="H138" s="468" t="s">
        <v>14</v>
      </c>
      <c r="I138" s="299"/>
      <c r="J138" s="299"/>
      <c r="K138" s="302">
        <f>SUM(K121:K137)</f>
        <v>0</v>
      </c>
      <c r="L138" s="152">
        <f>SUM(L121:L137)</f>
        <v>0</v>
      </c>
      <c r="M138" s="152">
        <f>SUM(M121:M137)</f>
        <v>0</v>
      </c>
      <c r="N138" s="16"/>
    </row>
    <row r="139" spans="1:16" s="34" customFormat="1" x14ac:dyDescent="0.2">
      <c r="A139" s="50"/>
      <c r="B139" s="60"/>
      <c r="C139" s="60"/>
      <c r="D139" s="60"/>
      <c r="E139" s="60"/>
      <c r="F139" s="55"/>
      <c r="G139" s="52"/>
      <c r="H139" s="99"/>
      <c r="I139" s="79"/>
      <c r="J139" s="126"/>
      <c r="K139" s="379"/>
      <c r="L139" s="153"/>
      <c r="M139" s="153"/>
      <c r="N139" s="51"/>
    </row>
    <row r="140" spans="1:16" s="34" customFormat="1" ht="12" x14ac:dyDescent="0.2">
      <c r="A140" s="293"/>
      <c r="B140" s="284" t="s">
        <v>291</v>
      </c>
      <c r="C140" s="284"/>
      <c r="D140" s="651"/>
      <c r="E140" s="651"/>
      <c r="F140" s="285"/>
      <c r="G140" s="286"/>
      <c r="H140" s="504"/>
      <c r="I140" s="489"/>
      <c r="J140" s="120"/>
      <c r="K140" s="56"/>
      <c r="L140" s="57"/>
      <c r="M140" s="156"/>
      <c r="N140" s="51"/>
    </row>
    <row r="141" spans="1:16" s="34" customFormat="1" ht="36" x14ac:dyDescent="0.2">
      <c r="A141" s="58" t="s">
        <v>0</v>
      </c>
      <c r="B141" s="58" t="s">
        <v>1</v>
      </c>
      <c r="C141" s="58" t="s">
        <v>333</v>
      </c>
      <c r="D141" s="652" t="s">
        <v>334</v>
      </c>
      <c r="E141" s="653" t="s">
        <v>335</v>
      </c>
      <c r="F141" s="58" t="s">
        <v>2</v>
      </c>
      <c r="G141" s="162" t="s">
        <v>3</v>
      </c>
      <c r="H141" s="45" t="s">
        <v>4</v>
      </c>
      <c r="I141" s="465" t="s">
        <v>5</v>
      </c>
      <c r="J141" s="214" t="s">
        <v>74</v>
      </c>
      <c r="K141" s="59" t="s">
        <v>6</v>
      </c>
      <c r="L141" s="45" t="s">
        <v>7</v>
      </c>
      <c r="M141" s="45" t="s">
        <v>8</v>
      </c>
      <c r="N141" s="163" t="s">
        <v>9</v>
      </c>
    </row>
    <row r="142" spans="1:16" s="34" customFormat="1" ht="24" x14ac:dyDescent="0.2">
      <c r="A142" s="377">
        <v>1</v>
      </c>
      <c r="B142" s="13" t="s">
        <v>132</v>
      </c>
      <c r="C142" s="13"/>
      <c r="D142" s="655"/>
      <c r="E142" s="463"/>
      <c r="F142" s="463" t="s">
        <v>11</v>
      </c>
      <c r="G142" s="375">
        <v>2500</v>
      </c>
      <c r="H142" s="468"/>
      <c r="I142" s="490"/>
      <c r="J142" s="371">
        <f>H142*I142+H142</f>
        <v>0</v>
      </c>
      <c r="K142" s="372">
        <f>G142*H142</f>
        <v>0</v>
      </c>
      <c r="L142" s="371">
        <f>M142-K142</f>
        <v>0</v>
      </c>
      <c r="M142" s="373">
        <f>G142*J142</f>
        <v>0</v>
      </c>
      <c r="N142" s="498" t="s">
        <v>123</v>
      </c>
      <c r="P142" s="503"/>
    </row>
    <row r="143" spans="1:16" s="34" customFormat="1" ht="24" x14ac:dyDescent="0.2">
      <c r="A143" s="377">
        <v>2</v>
      </c>
      <c r="B143" s="13" t="s">
        <v>131</v>
      </c>
      <c r="C143" s="13"/>
      <c r="D143" s="655"/>
      <c r="E143" s="463"/>
      <c r="F143" s="463" t="s">
        <v>11</v>
      </c>
      <c r="G143" s="375">
        <v>5000</v>
      </c>
      <c r="H143" s="468"/>
      <c r="I143" s="490"/>
      <c r="J143" s="371">
        <f t="shared" ref="J143:J156" si="49">H143*I143+H143</f>
        <v>0</v>
      </c>
      <c r="K143" s="372">
        <f t="shared" ref="K143:K156" si="50">G143*H143</f>
        <v>0</v>
      </c>
      <c r="L143" s="371">
        <f t="shared" ref="L143:L156" si="51">M143-K143</f>
        <v>0</v>
      </c>
      <c r="M143" s="373">
        <f t="shared" ref="M143:M156" si="52">G143*J143</f>
        <v>0</v>
      </c>
      <c r="N143" s="565" t="s">
        <v>123</v>
      </c>
      <c r="P143" s="503"/>
    </row>
    <row r="144" spans="1:16" s="34" customFormat="1" ht="12" x14ac:dyDescent="0.2">
      <c r="A144" s="377">
        <v>3</v>
      </c>
      <c r="B144" s="13" t="s">
        <v>31</v>
      </c>
      <c r="C144" s="13"/>
      <c r="D144" s="655"/>
      <c r="E144" s="463"/>
      <c r="F144" s="463" t="s">
        <v>11</v>
      </c>
      <c r="G144" s="375">
        <v>30</v>
      </c>
      <c r="H144" s="468"/>
      <c r="I144" s="490"/>
      <c r="J144" s="371">
        <f t="shared" si="49"/>
        <v>0</v>
      </c>
      <c r="K144" s="372">
        <f t="shared" si="50"/>
        <v>0</v>
      </c>
      <c r="L144" s="371">
        <f t="shared" si="51"/>
        <v>0</v>
      </c>
      <c r="M144" s="373">
        <f t="shared" si="52"/>
        <v>0</v>
      </c>
      <c r="N144" s="565" t="s">
        <v>123</v>
      </c>
      <c r="P144" s="503"/>
    </row>
    <row r="145" spans="1:16" s="34" customFormat="1" ht="108" x14ac:dyDescent="0.2">
      <c r="A145" s="377">
        <v>4</v>
      </c>
      <c r="B145" s="13" t="s">
        <v>282</v>
      </c>
      <c r="C145" s="13"/>
      <c r="D145" s="655"/>
      <c r="E145" s="463"/>
      <c r="F145" s="463" t="s">
        <v>11</v>
      </c>
      <c r="G145" s="375">
        <v>3000</v>
      </c>
      <c r="H145" s="468"/>
      <c r="I145" s="490"/>
      <c r="J145" s="371">
        <f t="shared" si="49"/>
        <v>0</v>
      </c>
      <c r="K145" s="372">
        <f t="shared" si="50"/>
        <v>0</v>
      </c>
      <c r="L145" s="371">
        <f t="shared" si="51"/>
        <v>0</v>
      </c>
      <c r="M145" s="373">
        <f t="shared" si="52"/>
        <v>0</v>
      </c>
      <c r="N145" s="565" t="s">
        <v>123</v>
      </c>
      <c r="P145" s="503"/>
    </row>
    <row r="146" spans="1:16" s="34" customFormat="1" ht="144" x14ac:dyDescent="0.2">
      <c r="A146" s="377">
        <v>5</v>
      </c>
      <c r="B146" s="13" t="s">
        <v>283</v>
      </c>
      <c r="C146" s="13" t="s">
        <v>356</v>
      </c>
      <c r="D146" s="394"/>
      <c r="E146" s="463"/>
      <c r="F146" s="463" t="s">
        <v>11</v>
      </c>
      <c r="G146" s="375">
        <v>80000</v>
      </c>
      <c r="H146" s="468"/>
      <c r="I146" s="490"/>
      <c r="J146" s="371">
        <f t="shared" si="49"/>
        <v>0</v>
      </c>
      <c r="K146" s="372">
        <f t="shared" si="50"/>
        <v>0</v>
      </c>
      <c r="L146" s="371">
        <f t="shared" si="51"/>
        <v>0</v>
      </c>
      <c r="M146" s="373">
        <f t="shared" si="52"/>
        <v>0</v>
      </c>
      <c r="N146" s="565" t="s">
        <v>123</v>
      </c>
      <c r="P146" s="503"/>
    </row>
    <row r="147" spans="1:16" s="34" customFormat="1" ht="132" x14ac:dyDescent="0.2">
      <c r="A147" s="377">
        <v>6</v>
      </c>
      <c r="B147" s="13" t="s">
        <v>284</v>
      </c>
      <c r="C147" s="13"/>
      <c r="D147" s="655"/>
      <c r="E147" s="463"/>
      <c r="F147" s="463" t="s">
        <v>11</v>
      </c>
      <c r="G147" s="375">
        <v>1000</v>
      </c>
      <c r="H147" s="468"/>
      <c r="I147" s="490"/>
      <c r="J147" s="371">
        <f t="shared" si="49"/>
        <v>0</v>
      </c>
      <c r="K147" s="372">
        <f t="shared" si="50"/>
        <v>0</v>
      </c>
      <c r="L147" s="371">
        <f t="shared" si="51"/>
        <v>0</v>
      </c>
      <c r="M147" s="373">
        <f t="shared" si="52"/>
        <v>0</v>
      </c>
      <c r="N147" s="565" t="s">
        <v>123</v>
      </c>
      <c r="P147" s="503"/>
    </row>
    <row r="148" spans="1:16" s="34" customFormat="1" ht="60" x14ac:dyDescent="0.2">
      <c r="A148" s="377">
        <v>7</v>
      </c>
      <c r="B148" s="13" t="s">
        <v>145</v>
      </c>
      <c r="C148" s="13" t="s">
        <v>357</v>
      </c>
      <c r="D148" s="655"/>
      <c r="E148" s="463"/>
      <c r="F148" s="463" t="s">
        <v>11</v>
      </c>
      <c r="G148" s="375">
        <v>6000</v>
      </c>
      <c r="H148" s="468"/>
      <c r="I148" s="490"/>
      <c r="J148" s="371">
        <f t="shared" si="49"/>
        <v>0</v>
      </c>
      <c r="K148" s="372">
        <f t="shared" si="50"/>
        <v>0</v>
      </c>
      <c r="L148" s="371">
        <f t="shared" si="51"/>
        <v>0</v>
      </c>
      <c r="M148" s="373">
        <f t="shared" si="52"/>
        <v>0</v>
      </c>
      <c r="N148" s="565" t="s">
        <v>123</v>
      </c>
      <c r="P148" s="503"/>
    </row>
    <row r="149" spans="1:16" s="34" customFormat="1" ht="72" x14ac:dyDescent="0.2">
      <c r="A149" s="377">
        <v>8</v>
      </c>
      <c r="B149" s="13" t="s">
        <v>169</v>
      </c>
      <c r="C149" s="13"/>
      <c r="D149" s="655"/>
      <c r="E149" s="463"/>
      <c r="F149" s="463" t="s">
        <v>11</v>
      </c>
      <c r="G149" s="375">
        <v>1000</v>
      </c>
      <c r="H149" s="468"/>
      <c r="I149" s="490"/>
      <c r="J149" s="371">
        <f t="shared" si="49"/>
        <v>0</v>
      </c>
      <c r="K149" s="372">
        <f t="shared" si="50"/>
        <v>0</v>
      </c>
      <c r="L149" s="371">
        <f t="shared" si="51"/>
        <v>0</v>
      </c>
      <c r="M149" s="373">
        <f t="shared" si="52"/>
        <v>0</v>
      </c>
      <c r="N149" s="565" t="s">
        <v>147</v>
      </c>
      <c r="P149" s="503"/>
    </row>
    <row r="150" spans="1:16" s="34" customFormat="1" ht="72" x14ac:dyDescent="0.2">
      <c r="A150" s="377">
        <v>9</v>
      </c>
      <c r="B150" s="13" t="s">
        <v>206</v>
      </c>
      <c r="C150" s="13"/>
      <c r="D150" s="655"/>
      <c r="E150" s="463"/>
      <c r="F150" s="463" t="s">
        <v>11</v>
      </c>
      <c r="G150" s="375">
        <v>500</v>
      </c>
      <c r="H150" s="468"/>
      <c r="I150" s="490"/>
      <c r="J150" s="371">
        <f t="shared" si="49"/>
        <v>0</v>
      </c>
      <c r="K150" s="372">
        <f t="shared" si="50"/>
        <v>0</v>
      </c>
      <c r="L150" s="371">
        <f t="shared" si="51"/>
        <v>0</v>
      </c>
      <c r="M150" s="373">
        <f t="shared" si="52"/>
        <v>0</v>
      </c>
      <c r="N150" s="565" t="s">
        <v>147</v>
      </c>
      <c r="P150" s="503"/>
    </row>
    <row r="151" spans="1:16" s="34" customFormat="1" ht="72" x14ac:dyDescent="0.2">
      <c r="A151" s="377">
        <v>10</v>
      </c>
      <c r="B151" s="13" t="s">
        <v>207</v>
      </c>
      <c r="C151" s="13"/>
      <c r="D151" s="655"/>
      <c r="E151" s="463"/>
      <c r="F151" s="463" t="s">
        <v>11</v>
      </c>
      <c r="G151" s="375">
        <v>500</v>
      </c>
      <c r="H151" s="468"/>
      <c r="I151" s="490"/>
      <c r="J151" s="371">
        <f t="shared" si="49"/>
        <v>0</v>
      </c>
      <c r="K151" s="372">
        <f t="shared" si="50"/>
        <v>0</v>
      </c>
      <c r="L151" s="371">
        <f t="shared" si="51"/>
        <v>0</v>
      </c>
      <c r="M151" s="373">
        <f t="shared" si="52"/>
        <v>0</v>
      </c>
      <c r="N151" s="565" t="s">
        <v>147</v>
      </c>
      <c r="P151" s="503"/>
    </row>
    <row r="152" spans="1:16" s="34" customFormat="1" ht="72" x14ac:dyDescent="0.2">
      <c r="A152" s="377">
        <v>11</v>
      </c>
      <c r="B152" s="13" t="s">
        <v>170</v>
      </c>
      <c r="C152" s="13"/>
      <c r="D152" s="655"/>
      <c r="E152" s="463"/>
      <c r="F152" s="463" t="s">
        <v>11</v>
      </c>
      <c r="G152" s="375">
        <v>500</v>
      </c>
      <c r="H152" s="468"/>
      <c r="I152" s="490"/>
      <c r="J152" s="371">
        <f t="shared" si="49"/>
        <v>0</v>
      </c>
      <c r="K152" s="372">
        <f t="shared" si="50"/>
        <v>0</v>
      </c>
      <c r="L152" s="371">
        <f t="shared" si="51"/>
        <v>0</v>
      </c>
      <c r="M152" s="373">
        <f t="shared" si="52"/>
        <v>0</v>
      </c>
      <c r="N152" s="565" t="s">
        <v>147</v>
      </c>
      <c r="P152" s="503"/>
    </row>
    <row r="153" spans="1:16" s="34" customFormat="1" ht="24" x14ac:dyDescent="0.2">
      <c r="A153" s="377">
        <v>12</v>
      </c>
      <c r="B153" s="13" t="s">
        <v>285</v>
      </c>
      <c r="C153" s="13"/>
      <c r="D153" s="655"/>
      <c r="E153" s="463"/>
      <c r="F153" s="463" t="s">
        <v>17</v>
      </c>
      <c r="G153" s="375">
        <v>4</v>
      </c>
      <c r="H153" s="468"/>
      <c r="I153" s="490"/>
      <c r="J153" s="371">
        <f t="shared" si="49"/>
        <v>0</v>
      </c>
      <c r="K153" s="372">
        <f t="shared" si="50"/>
        <v>0</v>
      </c>
      <c r="L153" s="371">
        <f t="shared" si="51"/>
        <v>0</v>
      </c>
      <c r="M153" s="373">
        <f t="shared" si="52"/>
        <v>0</v>
      </c>
      <c r="N153" s="498" t="s">
        <v>123</v>
      </c>
      <c r="P153" s="503"/>
    </row>
    <row r="154" spans="1:16" s="34" customFormat="1" ht="60" x14ac:dyDescent="0.2">
      <c r="A154" s="377">
        <v>13</v>
      </c>
      <c r="B154" s="13" t="s">
        <v>286</v>
      </c>
      <c r="C154" s="13"/>
      <c r="D154" s="656"/>
      <c r="E154" s="463"/>
      <c r="F154" s="463" t="s">
        <v>11</v>
      </c>
      <c r="G154" s="375">
        <v>800</v>
      </c>
      <c r="H154" s="468"/>
      <c r="I154" s="490"/>
      <c r="J154" s="371">
        <f t="shared" si="49"/>
        <v>0</v>
      </c>
      <c r="K154" s="372">
        <f t="shared" si="50"/>
        <v>0</v>
      </c>
      <c r="L154" s="371">
        <f t="shared" si="51"/>
        <v>0</v>
      </c>
      <c r="M154" s="373">
        <f t="shared" si="52"/>
        <v>0</v>
      </c>
      <c r="N154" s="498" t="s">
        <v>123</v>
      </c>
      <c r="P154" s="503"/>
    </row>
    <row r="155" spans="1:16" s="34" customFormat="1" ht="24" x14ac:dyDescent="0.2">
      <c r="A155" s="377">
        <v>14</v>
      </c>
      <c r="B155" s="13" t="s">
        <v>287</v>
      </c>
      <c r="C155" s="13"/>
      <c r="D155" s="655"/>
      <c r="E155" s="463"/>
      <c r="F155" s="463" t="s">
        <v>15</v>
      </c>
      <c r="G155" s="375">
        <v>3000</v>
      </c>
      <c r="H155" s="468"/>
      <c r="I155" s="490"/>
      <c r="J155" s="371">
        <f t="shared" si="49"/>
        <v>0</v>
      </c>
      <c r="K155" s="372">
        <f t="shared" si="50"/>
        <v>0</v>
      </c>
      <c r="L155" s="371">
        <f t="shared" si="51"/>
        <v>0</v>
      </c>
      <c r="M155" s="373">
        <f t="shared" si="52"/>
        <v>0</v>
      </c>
      <c r="N155" s="498" t="s">
        <v>123</v>
      </c>
      <c r="P155" s="503"/>
    </row>
    <row r="156" spans="1:16" s="34" customFormat="1" ht="156" customHeight="1" x14ac:dyDescent="0.2">
      <c r="A156" s="377">
        <v>15</v>
      </c>
      <c r="B156" s="13" t="s">
        <v>288</v>
      </c>
      <c r="C156" s="13"/>
      <c r="D156" s="655"/>
      <c r="E156" s="463"/>
      <c r="F156" s="463" t="s">
        <v>15</v>
      </c>
      <c r="G156" s="375">
        <v>5000</v>
      </c>
      <c r="H156" s="468"/>
      <c r="I156" s="490"/>
      <c r="J156" s="371">
        <f t="shared" si="49"/>
        <v>0</v>
      </c>
      <c r="K156" s="372">
        <f t="shared" si="50"/>
        <v>0</v>
      </c>
      <c r="L156" s="371">
        <f t="shared" si="51"/>
        <v>0</v>
      </c>
      <c r="M156" s="373">
        <f t="shared" si="52"/>
        <v>0</v>
      </c>
      <c r="N156" s="498" t="s">
        <v>123</v>
      </c>
      <c r="P156" s="503"/>
    </row>
    <row r="157" spans="1:16" s="34" customFormat="1" x14ac:dyDescent="0.2">
      <c r="A157" s="50"/>
      <c r="B157" s="60"/>
      <c r="C157" s="60"/>
      <c r="D157" s="60"/>
      <c r="E157" s="60"/>
      <c r="F157" s="55"/>
      <c r="G157" s="52"/>
      <c r="H157" s="468" t="s">
        <v>14</v>
      </c>
      <c r="I157" s="299"/>
      <c r="J157" s="299"/>
      <c r="K157" s="302">
        <f>SUM(K142:K156)</f>
        <v>0</v>
      </c>
      <c r="L157" s="152">
        <f>SUM(L142:L156)</f>
        <v>0</v>
      </c>
      <c r="M157" s="152">
        <f>SUM(M142:M156)</f>
        <v>0</v>
      </c>
      <c r="N157" s="463"/>
    </row>
    <row r="158" spans="1:16" s="34" customFormat="1" x14ac:dyDescent="0.2">
      <c r="A158" s="97"/>
      <c r="B158" s="332"/>
      <c r="C158" s="332"/>
      <c r="D158" s="332"/>
      <c r="E158" s="332"/>
      <c r="F158" s="333"/>
      <c r="G158" s="98"/>
      <c r="H158" s="79"/>
      <c r="I158" s="79"/>
      <c r="J158" s="79"/>
      <c r="K158" s="334"/>
      <c r="L158" s="335"/>
      <c r="M158" s="336"/>
      <c r="N158" s="100"/>
    </row>
    <row r="159" spans="1:16" s="34" customFormat="1" x14ac:dyDescent="0.2">
      <c r="A159" s="92"/>
      <c r="B159" s="93"/>
      <c r="C159" s="93"/>
      <c r="D159" s="94"/>
      <c r="E159" s="94"/>
      <c r="F159" s="94"/>
      <c r="G159" s="95"/>
      <c r="H159" s="99"/>
      <c r="I159" s="446"/>
      <c r="J159" s="73"/>
      <c r="K159" s="315"/>
      <c r="L159" s="73"/>
      <c r="M159" s="316"/>
      <c r="N159" s="94"/>
    </row>
    <row r="160" spans="1:16" s="34" customFormat="1" x14ac:dyDescent="0.2">
      <c r="A160" s="203"/>
      <c r="B160" s="204" t="s">
        <v>292</v>
      </c>
      <c r="C160" s="204"/>
      <c r="D160" s="32"/>
      <c r="E160" s="32"/>
      <c r="F160" s="32"/>
      <c r="G160" s="205"/>
      <c r="H160" s="96"/>
      <c r="I160" s="445"/>
      <c r="J160" s="37"/>
      <c r="K160" s="206"/>
      <c r="L160" s="207"/>
      <c r="M160" s="151"/>
      <c r="N160" s="253"/>
    </row>
    <row r="161" spans="1:14" s="34" customFormat="1" ht="36" x14ac:dyDescent="0.2">
      <c r="A161" s="138" t="s">
        <v>0</v>
      </c>
      <c r="B161" s="138" t="s">
        <v>1</v>
      </c>
      <c r="C161" s="138" t="s">
        <v>333</v>
      </c>
      <c r="D161" s="604" t="s">
        <v>334</v>
      </c>
      <c r="E161" s="605" t="s">
        <v>335</v>
      </c>
      <c r="F161" s="138" t="s">
        <v>2</v>
      </c>
      <c r="G161" s="164" t="s">
        <v>3</v>
      </c>
      <c r="H161" s="45" t="s">
        <v>4</v>
      </c>
      <c r="I161" s="465" t="s">
        <v>5</v>
      </c>
      <c r="J161" s="10" t="s">
        <v>74</v>
      </c>
      <c r="K161" s="166" t="s">
        <v>6</v>
      </c>
      <c r="L161" s="165" t="s">
        <v>7</v>
      </c>
      <c r="M161" s="165" t="s">
        <v>8</v>
      </c>
      <c r="N161" s="167" t="s">
        <v>9</v>
      </c>
    </row>
    <row r="162" spans="1:14" s="34" customFormat="1" ht="24" x14ac:dyDescent="0.2">
      <c r="A162" s="208">
        <v>1</v>
      </c>
      <c r="B162" s="35" t="s">
        <v>124</v>
      </c>
      <c r="C162" s="35" t="s">
        <v>358</v>
      </c>
      <c r="D162" s="634"/>
      <c r="E162" s="209"/>
      <c r="F162" s="209" t="s">
        <v>11</v>
      </c>
      <c r="G162" s="171">
        <v>2500</v>
      </c>
      <c r="H162" s="468"/>
      <c r="I162" s="486"/>
      <c r="J162" s="12">
        <f t="shared" ref="J162:J163" si="53">H162*I162+H162</f>
        <v>0</v>
      </c>
      <c r="K162" s="11">
        <f t="shared" ref="K162:K163" si="54">G162*H162</f>
        <v>0</v>
      </c>
      <c r="L162" s="12">
        <f t="shared" ref="L162:L163" si="55">M162-K162</f>
        <v>0</v>
      </c>
      <c r="M162" s="149">
        <f t="shared" ref="M162:M163" si="56">G162*J162</f>
        <v>0</v>
      </c>
      <c r="N162" s="306" t="s">
        <v>69</v>
      </c>
    </row>
    <row r="163" spans="1:14" s="34" customFormat="1" ht="24" x14ac:dyDescent="0.2">
      <c r="A163" s="208">
        <v>2</v>
      </c>
      <c r="B163" s="179" t="s">
        <v>130</v>
      </c>
      <c r="C163" s="179"/>
      <c r="D163" s="634"/>
      <c r="E163" s="210"/>
      <c r="F163" s="210" t="s">
        <v>11</v>
      </c>
      <c r="G163" s="171">
        <v>7500</v>
      </c>
      <c r="H163" s="468"/>
      <c r="I163" s="507"/>
      <c r="J163" s="12">
        <f t="shared" si="53"/>
        <v>0</v>
      </c>
      <c r="K163" s="11">
        <f t="shared" si="54"/>
        <v>0</v>
      </c>
      <c r="L163" s="12">
        <f t="shared" si="55"/>
        <v>0</v>
      </c>
      <c r="M163" s="149">
        <f t="shared" si="56"/>
        <v>0</v>
      </c>
      <c r="N163" s="306" t="s">
        <v>69</v>
      </c>
    </row>
    <row r="164" spans="1:14" s="34" customFormat="1" x14ac:dyDescent="0.2">
      <c r="B164" s="36"/>
      <c r="C164" s="36"/>
      <c r="D164" s="298"/>
      <c r="E164" s="298"/>
      <c r="F164" s="298"/>
      <c r="G164" s="211"/>
      <c r="H164" s="468" t="s">
        <v>14</v>
      </c>
      <c r="I164" s="508"/>
      <c r="J164" s="182"/>
      <c r="K164" s="268">
        <f>SUM(K162:K163)</f>
        <v>0</v>
      </c>
      <c r="L164" s="177">
        <f>SUM(L162:L163)</f>
        <v>0</v>
      </c>
      <c r="M164" s="177">
        <f>SUM(M162:M163)</f>
        <v>0</v>
      </c>
      <c r="N164" s="306"/>
    </row>
    <row r="165" spans="1:14" s="34" customFormat="1" x14ac:dyDescent="0.2">
      <c r="A165" s="92"/>
      <c r="B165" s="93"/>
      <c r="C165" s="93"/>
      <c r="D165" s="94"/>
      <c r="E165" s="94"/>
      <c r="F165" s="94"/>
      <c r="G165" s="95"/>
      <c r="H165" s="99"/>
      <c r="I165" s="446"/>
      <c r="J165" s="73"/>
      <c r="K165" s="315"/>
      <c r="L165" s="73"/>
      <c r="M165" s="316"/>
      <c r="N165" s="94"/>
    </row>
    <row r="166" spans="1:14" s="34" customFormat="1" x14ac:dyDescent="0.2">
      <c r="A166" s="97"/>
      <c r="B166" s="140"/>
      <c r="C166" s="140"/>
      <c r="D166" s="332"/>
      <c r="E166" s="332"/>
      <c r="F166" s="333"/>
      <c r="G166" s="98"/>
      <c r="H166" s="99"/>
      <c r="I166" s="79"/>
      <c r="J166" s="79"/>
      <c r="K166" s="334"/>
      <c r="L166" s="335"/>
      <c r="M166" s="336"/>
      <c r="N166" s="100"/>
    </row>
    <row r="167" spans="1:14" s="34" customFormat="1" ht="12" x14ac:dyDescent="0.2">
      <c r="A167" s="293"/>
      <c r="B167" s="284" t="s">
        <v>293</v>
      </c>
      <c r="C167" s="284"/>
      <c r="D167" s="651"/>
      <c r="E167" s="651"/>
      <c r="F167" s="285"/>
      <c r="G167" s="286"/>
      <c r="H167" s="96"/>
      <c r="I167" s="440"/>
      <c r="J167" s="120"/>
      <c r="K167" s="56"/>
      <c r="L167" s="57"/>
      <c r="M167" s="156"/>
      <c r="N167" s="51"/>
    </row>
    <row r="168" spans="1:14" s="34" customFormat="1" ht="36" x14ac:dyDescent="0.2">
      <c r="A168" s="58" t="s">
        <v>0</v>
      </c>
      <c r="B168" s="58" t="s">
        <v>1</v>
      </c>
      <c r="C168" s="58" t="s">
        <v>333</v>
      </c>
      <c r="D168" s="652" t="s">
        <v>334</v>
      </c>
      <c r="E168" s="653" t="s">
        <v>335</v>
      </c>
      <c r="F168" s="58" t="s">
        <v>2</v>
      </c>
      <c r="G168" s="162" t="s">
        <v>3</v>
      </c>
      <c r="H168" s="45" t="s">
        <v>4</v>
      </c>
      <c r="I168" s="465" t="s">
        <v>5</v>
      </c>
      <c r="J168" s="214" t="s">
        <v>74</v>
      </c>
      <c r="K168" s="59" t="s">
        <v>6</v>
      </c>
      <c r="L168" s="45" t="s">
        <v>7</v>
      </c>
      <c r="M168" s="45" t="s">
        <v>8</v>
      </c>
      <c r="N168" s="163" t="s">
        <v>9</v>
      </c>
    </row>
    <row r="169" spans="1:14" s="34" customFormat="1" ht="48" customHeight="1" x14ac:dyDescent="0.2">
      <c r="A169" s="215">
        <v>1</v>
      </c>
      <c r="B169" s="263" t="s">
        <v>173</v>
      </c>
      <c r="C169" s="657" t="s">
        <v>359</v>
      </c>
      <c r="D169" s="658"/>
      <c r="E169" s="659"/>
      <c r="F169" s="115" t="s">
        <v>11</v>
      </c>
      <c r="G169" s="14">
        <v>1500</v>
      </c>
      <c r="H169" s="484"/>
      <c r="I169" s="485"/>
      <c r="J169" s="371">
        <f t="shared" ref="J169:J174" si="57">H169*I169+H169</f>
        <v>0</v>
      </c>
      <c r="K169" s="372">
        <f t="shared" ref="K169:K174" si="58">G169*H169</f>
        <v>0</v>
      </c>
      <c r="L169" s="371">
        <f t="shared" ref="L169:L174" si="59">M169-K169</f>
        <v>0</v>
      </c>
      <c r="M169" s="373">
        <f t="shared" ref="M169:M174" si="60">G169*J169</f>
        <v>0</v>
      </c>
      <c r="N169" s="16" t="s">
        <v>147</v>
      </c>
    </row>
    <row r="170" spans="1:14" s="34" customFormat="1" ht="24" x14ac:dyDescent="0.2">
      <c r="A170" s="215">
        <v>2</v>
      </c>
      <c r="B170" s="263" t="s">
        <v>76</v>
      </c>
      <c r="C170" s="660"/>
      <c r="D170" s="244"/>
      <c r="E170" s="659"/>
      <c r="F170" s="115" t="s">
        <v>11</v>
      </c>
      <c r="G170" s="14">
        <v>500</v>
      </c>
      <c r="H170" s="484"/>
      <c r="I170" s="485"/>
      <c r="J170" s="371">
        <f t="shared" si="57"/>
        <v>0</v>
      </c>
      <c r="K170" s="372">
        <f t="shared" si="58"/>
        <v>0</v>
      </c>
      <c r="L170" s="371">
        <f t="shared" si="59"/>
        <v>0</v>
      </c>
      <c r="M170" s="373">
        <f t="shared" si="60"/>
        <v>0</v>
      </c>
      <c r="N170" s="16" t="s">
        <v>147</v>
      </c>
    </row>
    <row r="171" spans="1:14" s="34" customFormat="1" ht="24" x14ac:dyDescent="0.2">
      <c r="A171" s="215">
        <v>3</v>
      </c>
      <c r="B171" s="287" t="s">
        <v>77</v>
      </c>
      <c r="C171" s="660"/>
      <c r="D171" s="661"/>
      <c r="E171" s="662"/>
      <c r="F171" s="115" t="s">
        <v>11</v>
      </c>
      <c r="G171" s="14">
        <v>300</v>
      </c>
      <c r="H171" s="484"/>
      <c r="I171" s="485"/>
      <c r="J171" s="371">
        <f t="shared" si="57"/>
        <v>0</v>
      </c>
      <c r="K171" s="372">
        <f t="shared" si="58"/>
        <v>0</v>
      </c>
      <c r="L171" s="371">
        <f t="shared" si="59"/>
        <v>0</v>
      </c>
      <c r="M171" s="373">
        <f t="shared" si="60"/>
        <v>0</v>
      </c>
      <c r="N171" s="16" t="s">
        <v>147</v>
      </c>
    </row>
    <row r="172" spans="1:14" s="34" customFormat="1" ht="24" x14ac:dyDescent="0.2">
      <c r="A172" s="215">
        <v>4</v>
      </c>
      <c r="B172" s="287" t="s">
        <v>78</v>
      </c>
      <c r="C172" s="660"/>
      <c r="D172" s="661"/>
      <c r="E172" s="662"/>
      <c r="F172" s="115" t="s">
        <v>11</v>
      </c>
      <c r="G172" s="14">
        <v>150</v>
      </c>
      <c r="H172" s="484"/>
      <c r="I172" s="485"/>
      <c r="J172" s="371">
        <f t="shared" si="57"/>
        <v>0</v>
      </c>
      <c r="K172" s="372">
        <f t="shared" si="58"/>
        <v>0</v>
      </c>
      <c r="L172" s="371">
        <f t="shared" si="59"/>
        <v>0</v>
      </c>
      <c r="M172" s="373">
        <f t="shared" si="60"/>
        <v>0</v>
      </c>
      <c r="N172" s="16" t="s">
        <v>147</v>
      </c>
    </row>
    <row r="173" spans="1:14" s="34" customFormat="1" ht="24" x14ac:dyDescent="0.2">
      <c r="A173" s="215">
        <v>5</v>
      </c>
      <c r="B173" s="287" t="s">
        <v>79</v>
      </c>
      <c r="C173" s="660"/>
      <c r="D173" s="661"/>
      <c r="E173" s="662"/>
      <c r="F173" s="118" t="s">
        <v>11</v>
      </c>
      <c r="G173" s="14">
        <v>100</v>
      </c>
      <c r="H173" s="484"/>
      <c r="I173" s="486"/>
      <c r="J173" s="371">
        <f t="shared" si="57"/>
        <v>0</v>
      </c>
      <c r="K173" s="372">
        <f t="shared" si="58"/>
        <v>0</v>
      </c>
      <c r="L173" s="371">
        <f t="shared" si="59"/>
        <v>0</v>
      </c>
      <c r="M173" s="373">
        <f t="shared" si="60"/>
        <v>0</v>
      </c>
      <c r="N173" s="16" t="s">
        <v>147</v>
      </c>
    </row>
    <row r="174" spans="1:14" s="34" customFormat="1" ht="24" x14ac:dyDescent="0.2">
      <c r="A174" s="215">
        <v>6</v>
      </c>
      <c r="B174" s="216" t="s">
        <v>80</v>
      </c>
      <c r="C174" s="663"/>
      <c r="D174" s="664"/>
      <c r="E174" s="665"/>
      <c r="F174" s="294" t="s">
        <v>11</v>
      </c>
      <c r="G174" s="14">
        <v>50</v>
      </c>
      <c r="H174" s="487"/>
      <c r="I174" s="488"/>
      <c r="J174" s="371">
        <f t="shared" si="57"/>
        <v>0</v>
      </c>
      <c r="K174" s="372">
        <f t="shared" si="58"/>
        <v>0</v>
      </c>
      <c r="L174" s="371">
        <f t="shared" si="59"/>
        <v>0</v>
      </c>
      <c r="M174" s="373">
        <f t="shared" si="60"/>
        <v>0</v>
      </c>
      <c r="N174" s="16" t="s">
        <v>147</v>
      </c>
    </row>
    <row r="175" spans="1:14" s="34" customFormat="1" x14ac:dyDescent="0.2">
      <c r="A175" s="50"/>
      <c r="B175" s="60"/>
      <c r="C175" s="60"/>
      <c r="D175" s="60"/>
      <c r="E175" s="60"/>
      <c r="F175" s="55"/>
      <c r="G175" s="52"/>
      <c r="H175" s="468" t="s">
        <v>14</v>
      </c>
      <c r="I175" s="299"/>
      <c r="J175" s="299"/>
      <c r="K175" s="302">
        <f>SUM(K169:K174)</f>
        <v>0</v>
      </c>
      <c r="L175" s="152">
        <f>SUM(L169:L174)</f>
        <v>0</v>
      </c>
      <c r="M175" s="152">
        <f>SUM(M169:M174)</f>
        <v>0</v>
      </c>
      <c r="N175" s="16"/>
    </row>
    <row r="176" spans="1:14" s="34" customFormat="1" x14ac:dyDescent="0.2">
      <c r="A176" s="97"/>
      <c r="B176" s="332"/>
      <c r="C176" s="332"/>
      <c r="D176" s="332"/>
      <c r="E176" s="332"/>
      <c r="F176" s="333"/>
      <c r="G176" s="98"/>
      <c r="H176" s="99"/>
      <c r="I176" s="79"/>
      <c r="J176" s="79"/>
      <c r="K176" s="334"/>
      <c r="L176" s="335"/>
      <c r="M176" s="336"/>
      <c r="N176" s="100"/>
    </row>
    <row r="177" spans="1:15" s="34" customFormat="1" ht="12" x14ac:dyDescent="0.2">
      <c r="A177" s="50"/>
      <c r="B177" s="222" t="s">
        <v>294</v>
      </c>
      <c r="C177" s="222"/>
      <c r="D177" s="666"/>
      <c r="E177" s="666"/>
      <c r="F177" s="62"/>
      <c r="G177" s="52"/>
      <c r="H177" s="61"/>
      <c r="I177" s="489"/>
      <c r="J177" s="120"/>
      <c r="K177" s="56"/>
      <c r="L177" s="57"/>
      <c r="M177" s="156"/>
      <c r="N177" s="51"/>
    </row>
    <row r="178" spans="1:15" s="34" customFormat="1" ht="36" x14ac:dyDescent="0.2">
      <c r="A178" s="58" t="s">
        <v>0</v>
      </c>
      <c r="B178" s="58" t="s">
        <v>1</v>
      </c>
      <c r="C178" s="58" t="s">
        <v>333</v>
      </c>
      <c r="D178" s="652" t="s">
        <v>334</v>
      </c>
      <c r="E178" s="653" t="s">
        <v>335</v>
      </c>
      <c r="F178" s="58" t="s">
        <v>2</v>
      </c>
      <c r="G178" s="162" t="s">
        <v>3</v>
      </c>
      <c r="H178" s="45" t="s">
        <v>4</v>
      </c>
      <c r="I178" s="465" t="s">
        <v>5</v>
      </c>
      <c r="J178" s="214" t="s">
        <v>74</v>
      </c>
      <c r="K178" s="59" t="s">
        <v>6</v>
      </c>
      <c r="L178" s="45" t="s">
        <v>7</v>
      </c>
      <c r="M178" s="45" t="s">
        <v>8</v>
      </c>
      <c r="N178" s="163" t="s">
        <v>9</v>
      </c>
    </row>
    <row r="179" spans="1:15" s="34" customFormat="1" ht="36" x14ac:dyDescent="0.2">
      <c r="A179" s="215">
        <v>1</v>
      </c>
      <c r="B179" s="13" t="s">
        <v>247</v>
      </c>
      <c r="C179" s="13" t="s">
        <v>360</v>
      </c>
      <c r="D179" s="463"/>
      <c r="E179" s="463"/>
      <c r="F179" s="463" t="s">
        <v>11</v>
      </c>
      <c r="G179" s="14">
        <v>700</v>
      </c>
      <c r="H179" s="468"/>
      <c r="I179" s="490"/>
      <c r="J179" s="371">
        <f>H179*I179+H179</f>
        <v>0</v>
      </c>
      <c r="K179" s="372">
        <f>G179*H179</f>
        <v>0</v>
      </c>
      <c r="L179" s="371">
        <f>M179-K179</f>
        <v>0</v>
      </c>
      <c r="M179" s="373">
        <f>G179*J179</f>
        <v>0</v>
      </c>
      <c r="N179" s="463" t="s">
        <v>123</v>
      </c>
    </row>
    <row r="180" spans="1:15" s="34" customFormat="1" x14ac:dyDescent="0.2">
      <c r="A180" s="50"/>
      <c r="B180" s="283"/>
      <c r="C180" s="283"/>
      <c r="D180" s="51"/>
      <c r="E180" s="51"/>
      <c r="F180" s="51"/>
      <c r="G180" s="52"/>
      <c r="H180" s="468" t="s">
        <v>14</v>
      </c>
      <c r="I180" s="299"/>
      <c r="J180" s="299"/>
      <c r="K180" s="302">
        <f>SUM(K179)</f>
        <v>0</v>
      </c>
      <c r="L180" s="152">
        <f>SUM(L179)</f>
        <v>0</v>
      </c>
      <c r="M180" s="152">
        <f>SUM(M179)</f>
        <v>0</v>
      </c>
      <c r="N180" s="51"/>
    </row>
    <row r="181" spans="1:15" s="34" customFormat="1" x14ac:dyDescent="0.2">
      <c r="A181" s="50"/>
      <c r="B181" s="60"/>
      <c r="C181" s="60"/>
      <c r="D181" s="60"/>
      <c r="E181" s="60"/>
      <c r="F181" s="55"/>
      <c r="G181" s="52"/>
      <c r="H181" s="61"/>
      <c r="I181" s="126"/>
      <c r="J181" s="126"/>
      <c r="K181" s="501"/>
      <c r="L181" s="502"/>
      <c r="M181" s="153"/>
      <c r="N181" s="51"/>
    </row>
    <row r="182" spans="1:15" s="34" customFormat="1" ht="24" x14ac:dyDescent="0.2">
      <c r="A182" s="50"/>
      <c r="B182" s="222" t="s">
        <v>295</v>
      </c>
      <c r="C182" s="222"/>
      <c r="D182" s="667"/>
      <c r="E182" s="667"/>
      <c r="F182" s="62"/>
      <c r="G182" s="52"/>
      <c r="H182" s="99"/>
      <c r="I182" s="440"/>
      <c r="J182" s="120"/>
      <c r="K182" s="56"/>
      <c r="L182" s="57"/>
      <c r="M182" s="156"/>
      <c r="N182" s="51"/>
    </row>
    <row r="183" spans="1:15" s="33" customFormat="1" ht="36" x14ac:dyDescent="0.2">
      <c r="A183" s="58" t="s">
        <v>0</v>
      </c>
      <c r="B183" s="58" t="s">
        <v>1</v>
      </c>
      <c r="C183" s="58" t="s">
        <v>333</v>
      </c>
      <c r="D183" s="652" t="s">
        <v>334</v>
      </c>
      <c r="E183" s="653" t="s">
        <v>335</v>
      </c>
      <c r="F183" s="58" t="s">
        <v>2</v>
      </c>
      <c r="G183" s="162" t="s">
        <v>3</v>
      </c>
      <c r="H183" s="45" t="s">
        <v>4</v>
      </c>
      <c r="I183" s="465" t="s">
        <v>5</v>
      </c>
      <c r="J183" s="214" t="s">
        <v>74</v>
      </c>
      <c r="K183" s="59" t="s">
        <v>6</v>
      </c>
      <c r="L183" s="45" t="s">
        <v>7</v>
      </c>
      <c r="M183" s="45" t="s">
        <v>8</v>
      </c>
      <c r="N183" s="163" t="s">
        <v>9</v>
      </c>
    </row>
    <row r="184" spans="1:15" s="34" customFormat="1" ht="84" x14ac:dyDescent="0.2">
      <c r="A184" s="47">
        <v>1</v>
      </c>
      <c r="B184" s="464" t="s">
        <v>230</v>
      </c>
      <c r="C184" s="463" t="s">
        <v>361</v>
      </c>
      <c r="D184" s="634"/>
      <c r="E184" s="463"/>
      <c r="F184" s="463" t="s">
        <v>15</v>
      </c>
      <c r="G184" s="14">
        <v>3600</v>
      </c>
      <c r="H184" s="484"/>
      <c r="I184" s="489"/>
      <c r="J184" s="371">
        <f t="shared" ref="J184" si="61">H184*I184+H184</f>
        <v>0</v>
      </c>
      <c r="K184" s="372">
        <f t="shared" ref="K184" si="62">G184*H184</f>
        <v>0</v>
      </c>
      <c r="L184" s="371">
        <f t="shared" ref="L184" si="63">M184-K184</f>
        <v>0</v>
      </c>
      <c r="M184" s="373">
        <f t="shared" ref="M184" si="64">G184*J184</f>
        <v>0</v>
      </c>
      <c r="N184" s="463" t="s">
        <v>123</v>
      </c>
    </row>
    <row r="185" spans="1:15" s="34" customFormat="1" ht="72" x14ac:dyDescent="0.2">
      <c r="A185" s="47">
        <v>2</v>
      </c>
      <c r="B185" s="380" t="s">
        <v>128</v>
      </c>
      <c r="C185" s="380" t="s">
        <v>362</v>
      </c>
      <c r="D185" s="634"/>
      <c r="E185" s="376"/>
      <c r="F185" s="376" t="s">
        <v>11</v>
      </c>
      <c r="G185" s="14">
        <v>2000</v>
      </c>
      <c r="H185" s="484"/>
      <c r="I185" s="486"/>
      <c r="J185" s="371">
        <f t="shared" ref="J185:J201" si="65">H185*I185+H185</f>
        <v>0</v>
      </c>
      <c r="K185" s="372">
        <f t="shared" ref="K185:K201" si="66">G185*H185</f>
        <v>0</v>
      </c>
      <c r="L185" s="371">
        <f t="shared" ref="L185:L201" si="67">M185-K185</f>
        <v>0</v>
      </c>
      <c r="M185" s="373">
        <f t="shared" ref="M185:M201" si="68">G185*J185</f>
        <v>0</v>
      </c>
      <c r="N185" s="16" t="s">
        <v>164</v>
      </c>
    </row>
    <row r="186" spans="1:15" s="34" customFormat="1" ht="36.75" customHeight="1" x14ac:dyDescent="0.2">
      <c r="A186" s="47">
        <v>3</v>
      </c>
      <c r="B186" s="219" t="s">
        <v>125</v>
      </c>
      <c r="C186" s="380" t="s">
        <v>362</v>
      </c>
      <c r="D186" s="634"/>
      <c r="E186" s="49"/>
      <c r="F186" s="49" t="s">
        <v>11</v>
      </c>
      <c r="G186" s="14">
        <v>100</v>
      </c>
      <c r="H186" s="484"/>
      <c r="I186" s="485"/>
      <c r="J186" s="371">
        <f t="shared" si="65"/>
        <v>0</v>
      </c>
      <c r="K186" s="372">
        <f t="shared" si="66"/>
        <v>0</v>
      </c>
      <c r="L186" s="371">
        <f t="shared" si="67"/>
        <v>0</v>
      </c>
      <c r="M186" s="373">
        <f t="shared" si="68"/>
        <v>0</v>
      </c>
      <c r="N186" s="16" t="s">
        <v>147</v>
      </c>
    </row>
    <row r="187" spans="1:15" s="34" customFormat="1" ht="29.25" customHeight="1" x14ac:dyDescent="0.2">
      <c r="A187" s="47">
        <v>4</v>
      </c>
      <c r="B187" s="374" t="s">
        <v>144</v>
      </c>
      <c r="C187" s="13"/>
      <c r="D187" s="634"/>
      <c r="E187" s="49"/>
      <c r="F187" s="49" t="s">
        <v>11</v>
      </c>
      <c r="G187" s="14">
        <v>50</v>
      </c>
      <c r="H187" s="484"/>
      <c r="I187" s="485"/>
      <c r="J187" s="371">
        <f t="shared" si="65"/>
        <v>0</v>
      </c>
      <c r="K187" s="372">
        <f t="shared" si="66"/>
        <v>0</v>
      </c>
      <c r="L187" s="371">
        <f t="shared" si="67"/>
        <v>0</v>
      </c>
      <c r="M187" s="373">
        <f t="shared" si="68"/>
        <v>0</v>
      </c>
      <c r="N187" s="16" t="s">
        <v>147</v>
      </c>
    </row>
    <row r="188" spans="1:15" s="34" customFormat="1" ht="72" x14ac:dyDescent="0.2">
      <c r="A188" s="47">
        <v>5</v>
      </c>
      <c r="B188" s="13" t="s">
        <v>220</v>
      </c>
      <c r="C188" s="13" t="s">
        <v>363</v>
      </c>
      <c r="D188" s="634"/>
      <c r="E188" s="463"/>
      <c r="F188" s="16" t="s">
        <v>11</v>
      </c>
      <c r="G188" s="14">
        <v>9000</v>
      </c>
      <c r="H188" s="468"/>
      <c r="I188" s="490"/>
      <c r="J188" s="371">
        <f t="shared" si="65"/>
        <v>0</v>
      </c>
      <c r="K188" s="372">
        <f t="shared" si="66"/>
        <v>0</v>
      </c>
      <c r="L188" s="371">
        <f t="shared" si="67"/>
        <v>0</v>
      </c>
      <c r="M188" s="373">
        <f t="shared" si="68"/>
        <v>0</v>
      </c>
      <c r="N188" s="16" t="s">
        <v>147</v>
      </c>
    </row>
    <row r="189" spans="1:15" s="34" customFormat="1" ht="36" x14ac:dyDescent="0.2">
      <c r="A189" s="47">
        <v>6</v>
      </c>
      <c r="B189" s="148" t="s">
        <v>101</v>
      </c>
      <c r="C189" s="148"/>
      <c r="D189" s="634"/>
      <c r="E189" s="668"/>
      <c r="F189" s="118" t="s">
        <v>11</v>
      </c>
      <c r="G189" s="130">
        <v>100</v>
      </c>
      <c r="H189" s="487"/>
      <c r="I189" s="486"/>
      <c r="J189" s="371">
        <f t="shared" si="65"/>
        <v>0</v>
      </c>
      <c r="K189" s="372">
        <f t="shared" si="66"/>
        <v>0</v>
      </c>
      <c r="L189" s="371">
        <f t="shared" si="67"/>
        <v>0</v>
      </c>
      <c r="M189" s="373">
        <f t="shared" si="68"/>
        <v>0</v>
      </c>
      <c r="N189" s="308" t="s">
        <v>147</v>
      </c>
    </row>
    <row r="190" spans="1:15" s="34" customFormat="1" ht="36" x14ac:dyDescent="0.2">
      <c r="A190" s="47">
        <v>7</v>
      </c>
      <c r="B190" s="13" t="s">
        <v>102</v>
      </c>
      <c r="C190" s="13"/>
      <c r="D190" s="634"/>
      <c r="E190" s="463"/>
      <c r="F190" s="16" t="s">
        <v>11</v>
      </c>
      <c r="G190" s="14">
        <v>100</v>
      </c>
      <c r="H190" s="468"/>
      <c r="I190" s="490"/>
      <c r="J190" s="371">
        <f t="shared" si="65"/>
        <v>0</v>
      </c>
      <c r="K190" s="372">
        <f t="shared" si="66"/>
        <v>0</v>
      </c>
      <c r="L190" s="371">
        <f t="shared" si="67"/>
        <v>0</v>
      </c>
      <c r="M190" s="373">
        <f t="shared" si="68"/>
        <v>0</v>
      </c>
      <c r="N190" s="16" t="s">
        <v>147</v>
      </c>
    </row>
    <row r="191" spans="1:15" s="34" customFormat="1" ht="24" x14ac:dyDescent="0.2">
      <c r="A191" s="47">
        <v>8</v>
      </c>
      <c r="B191" s="13" t="s">
        <v>126</v>
      </c>
      <c r="C191" s="13" t="s">
        <v>361</v>
      </c>
      <c r="D191" s="634"/>
      <c r="E191" s="463"/>
      <c r="F191" s="16" t="s">
        <v>11</v>
      </c>
      <c r="G191" s="14">
        <v>10</v>
      </c>
      <c r="H191" s="468"/>
      <c r="I191" s="490"/>
      <c r="J191" s="371">
        <f t="shared" si="65"/>
        <v>0</v>
      </c>
      <c r="K191" s="372">
        <f t="shared" si="66"/>
        <v>0</v>
      </c>
      <c r="L191" s="371">
        <f t="shared" si="67"/>
        <v>0</v>
      </c>
      <c r="M191" s="373">
        <f t="shared" si="68"/>
        <v>0</v>
      </c>
      <c r="N191" s="16" t="s">
        <v>147</v>
      </c>
    </row>
    <row r="192" spans="1:15" s="34" customFormat="1" ht="24" x14ac:dyDescent="0.2">
      <c r="A192" s="47">
        <v>9</v>
      </c>
      <c r="B192" s="13" t="s">
        <v>38</v>
      </c>
      <c r="C192" s="13"/>
      <c r="D192" s="634"/>
      <c r="E192" s="114"/>
      <c r="F192" s="114" t="s">
        <v>11</v>
      </c>
      <c r="G192" s="14">
        <v>300</v>
      </c>
      <c r="H192" s="468"/>
      <c r="I192" s="491"/>
      <c r="J192" s="371">
        <f t="shared" si="65"/>
        <v>0</v>
      </c>
      <c r="K192" s="372">
        <f t="shared" si="66"/>
        <v>0</v>
      </c>
      <c r="L192" s="371">
        <f t="shared" si="67"/>
        <v>0</v>
      </c>
      <c r="M192" s="373">
        <f t="shared" si="68"/>
        <v>0</v>
      </c>
      <c r="N192" s="16" t="s">
        <v>147</v>
      </c>
      <c r="O192" s="50"/>
    </row>
    <row r="193" spans="1:15" s="34" customFormat="1" ht="24" x14ac:dyDescent="0.2">
      <c r="A193" s="47">
        <v>10</v>
      </c>
      <c r="B193" s="13" t="s">
        <v>39</v>
      </c>
      <c r="C193" s="13"/>
      <c r="D193" s="634"/>
      <c r="E193" s="114"/>
      <c r="F193" s="114" t="s">
        <v>11</v>
      </c>
      <c r="G193" s="14">
        <v>150</v>
      </c>
      <c r="H193" s="468"/>
      <c r="I193" s="491"/>
      <c r="J193" s="371">
        <f t="shared" si="65"/>
        <v>0</v>
      </c>
      <c r="K193" s="372">
        <f t="shared" si="66"/>
        <v>0</v>
      </c>
      <c r="L193" s="371">
        <f t="shared" si="67"/>
        <v>0</v>
      </c>
      <c r="M193" s="373">
        <f t="shared" si="68"/>
        <v>0</v>
      </c>
      <c r="N193" s="16" t="s">
        <v>147</v>
      </c>
      <c r="O193" s="50"/>
    </row>
    <row r="194" spans="1:15" s="34" customFormat="1" ht="24" x14ac:dyDescent="0.2">
      <c r="A194" s="47">
        <v>11</v>
      </c>
      <c r="B194" s="13" t="s">
        <v>40</v>
      </c>
      <c r="C194" s="13"/>
      <c r="D194" s="634"/>
      <c r="E194" s="463"/>
      <c r="F194" s="16" t="s">
        <v>11</v>
      </c>
      <c r="G194" s="14">
        <v>4000</v>
      </c>
      <c r="H194" s="468"/>
      <c r="I194" s="491"/>
      <c r="J194" s="371">
        <f t="shared" si="65"/>
        <v>0</v>
      </c>
      <c r="K194" s="372">
        <f t="shared" si="66"/>
        <v>0</v>
      </c>
      <c r="L194" s="371">
        <f t="shared" si="67"/>
        <v>0</v>
      </c>
      <c r="M194" s="373">
        <f t="shared" si="68"/>
        <v>0</v>
      </c>
      <c r="N194" s="16" t="s">
        <v>147</v>
      </c>
      <c r="O194" s="50"/>
    </row>
    <row r="195" spans="1:15" s="34" customFormat="1" ht="24" x14ac:dyDescent="0.2">
      <c r="A195" s="47">
        <v>12</v>
      </c>
      <c r="B195" s="13" t="s">
        <v>41</v>
      </c>
      <c r="C195" s="13"/>
      <c r="D195" s="634"/>
      <c r="E195" s="463"/>
      <c r="F195" s="16" t="s">
        <v>11</v>
      </c>
      <c r="G195" s="14">
        <v>200</v>
      </c>
      <c r="H195" s="492"/>
      <c r="I195" s="491"/>
      <c r="J195" s="371">
        <f t="shared" si="65"/>
        <v>0</v>
      </c>
      <c r="K195" s="372">
        <f t="shared" si="66"/>
        <v>0</v>
      </c>
      <c r="L195" s="371">
        <f t="shared" si="67"/>
        <v>0</v>
      </c>
      <c r="M195" s="373">
        <f t="shared" si="68"/>
        <v>0</v>
      </c>
      <c r="N195" s="16" t="s">
        <v>147</v>
      </c>
      <c r="O195" s="50"/>
    </row>
    <row r="196" spans="1:15" s="34" customFormat="1" ht="36" x14ac:dyDescent="0.2">
      <c r="A196" s="47">
        <v>13</v>
      </c>
      <c r="B196" s="13" t="s">
        <v>166</v>
      </c>
      <c r="C196" s="13"/>
      <c r="D196" s="654"/>
      <c r="E196" s="463"/>
      <c r="F196" s="217" t="s">
        <v>15</v>
      </c>
      <c r="G196" s="14">
        <v>50</v>
      </c>
      <c r="H196" s="468"/>
      <c r="I196" s="490"/>
      <c r="J196" s="371">
        <f t="shared" si="65"/>
        <v>0</v>
      </c>
      <c r="K196" s="372">
        <f t="shared" si="66"/>
        <v>0</v>
      </c>
      <c r="L196" s="371">
        <f t="shared" si="67"/>
        <v>0</v>
      </c>
      <c r="M196" s="373">
        <f t="shared" si="68"/>
        <v>0</v>
      </c>
      <c r="N196" s="424" t="s">
        <v>147</v>
      </c>
      <c r="O196" s="50"/>
    </row>
    <row r="197" spans="1:15" s="34" customFormat="1" ht="48" x14ac:dyDescent="0.2">
      <c r="A197" s="47">
        <v>14</v>
      </c>
      <c r="B197" s="13" t="s">
        <v>172</v>
      </c>
      <c r="C197" s="13" t="s">
        <v>364</v>
      </c>
      <c r="D197" s="654"/>
      <c r="E197" s="463"/>
      <c r="F197" s="217" t="s">
        <v>15</v>
      </c>
      <c r="G197" s="14">
        <v>4600</v>
      </c>
      <c r="H197" s="468"/>
      <c r="I197" s="490"/>
      <c r="J197" s="371">
        <f t="shared" si="65"/>
        <v>0</v>
      </c>
      <c r="K197" s="372">
        <f t="shared" si="66"/>
        <v>0</v>
      </c>
      <c r="L197" s="371">
        <f t="shared" si="67"/>
        <v>0</v>
      </c>
      <c r="M197" s="373">
        <f t="shared" si="68"/>
        <v>0</v>
      </c>
      <c r="N197" s="424" t="s">
        <v>163</v>
      </c>
      <c r="O197" s="50"/>
    </row>
    <row r="198" spans="1:15" s="34" customFormat="1" ht="24" x14ac:dyDescent="0.2">
      <c r="A198" s="47">
        <v>15</v>
      </c>
      <c r="B198" s="13" t="s">
        <v>97</v>
      </c>
      <c r="C198" s="13"/>
      <c r="D198" s="634"/>
      <c r="E198" s="463"/>
      <c r="F198" s="424" t="s">
        <v>17</v>
      </c>
      <c r="G198" s="14">
        <v>20</v>
      </c>
      <c r="H198" s="492"/>
      <c r="I198" s="491"/>
      <c r="J198" s="371">
        <f t="shared" si="65"/>
        <v>0</v>
      </c>
      <c r="K198" s="372">
        <f t="shared" si="66"/>
        <v>0</v>
      </c>
      <c r="L198" s="371">
        <f t="shared" si="67"/>
        <v>0</v>
      </c>
      <c r="M198" s="373">
        <f t="shared" si="68"/>
        <v>0</v>
      </c>
      <c r="N198" s="424" t="s">
        <v>147</v>
      </c>
      <c r="O198" s="50"/>
    </row>
    <row r="199" spans="1:15" s="34" customFormat="1" ht="36" x14ac:dyDescent="0.2">
      <c r="A199" s="47">
        <v>16</v>
      </c>
      <c r="B199" s="13" t="s">
        <v>212</v>
      </c>
      <c r="C199" s="13"/>
      <c r="D199" s="634"/>
      <c r="E199" s="463"/>
      <c r="F199" s="424" t="s">
        <v>15</v>
      </c>
      <c r="G199" s="14">
        <v>20</v>
      </c>
      <c r="H199" s="492"/>
      <c r="I199" s="491"/>
      <c r="J199" s="371">
        <f t="shared" si="65"/>
        <v>0</v>
      </c>
      <c r="K199" s="372">
        <f t="shared" si="66"/>
        <v>0</v>
      </c>
      <c r="L199" s="371">
        <f t="shared" si="67"/>
        <v>0</v>
      </c>
      <c r="M199" s="373">
        <f t="shared" si="68"/>
        <v>0</v>
      </c>
      <c r="N199" s="424" t="s">
        <v>147</v>
      </c>
      <c r="O199" s="50"/>
    </row>
    <row r="200" spans="1:15" s="34" customFormat="1" ht="48" x14ac:dyDescent="0.2">
      <c r="A200" s="47">
        <v>17</v>
      </c>
      <c r="B200" s="13" t="s">
        <v>211</v>
      </c>
      <c r="C200" s="13"/>
      <c r="D200" s="634"/>
      <c r="E200" s="463"/>
      <c r="F200" s="424" t="s">
        <v>11</v>
      </c>
      <c r="G200" s="14">
        <v>160</v>
      </c>
      <c r="H200" s="492"/>
      <c r="I200" s="491"/>
      <c r="J200" s="371">
        <f t="shared" si="65"/>
        <v>0</v>
      </c>
      <c r="K200" s="372">
        <f t="shared" si="66"/>
        <v>0</v>
      </c>
      <c r="L200" s="371">
        <f t="shared" si="67"/>
        <v>0</v>
      </c>
      <c r="M200" s="373">
        <f t="shared" si="68"/>
        <v>0</v>
      </c>
      <c r="N200" s="424" t="s">
        <v>147</v>
      </c>
      <c r="O200" s="50"/>
    </row>
    <row r="201" spans="1:15" s="34" customFormat="1" ht="36" x14ac:dyDescent="0.2">
      <c r="A201" s="47">
        <v>18</v>
      </c>
      <c r="B201" s="13" t="s">
        <v>143</v>
      </c>
      <c r="C201" s="13" t="s">
        <v>365</v>
      </c>
      <c r="D201" s="634"/>
      <c r="E201" s="463"/>
      <c r="F201" s="16" t="s">
        <v>11</v>
      </c>
      <c r="G201" s="14">
        <v>5</v>
      </c>
      <c r="H201" s="492"/>
      <c r="I201" s="491"/>
      <c r="J201" s="371">
        <f t="shared" si="65"/>
        <v>0</v>
      </c>
      <c r="K201" s="372">
        <f t="shared" si="66"/>
        <v>0</v>
      </c>
      <c r="L201" s="371">
        <f t="shared" si="67"/>
        <v>0</v>
      </c>
      <c r="M201" s="373">
        <f t="shared" si="68"/>
        <v>0</v>
      </c>
      <c r="N201" s="16" t="s">
        <v>147</v>
      </c>
      <c r="O201" s="50"/>
    </row>
    <row r="202" spans="1:15" s="34" customFormat="1" x14ac:dyDescent="0.2">
      <c r="A202" s="50"/>
      <c r="B202" s="283"/>
      <c r="C202" s="283"/>
      <c r="D202" s="51"/>
      <c r="E202" s="51"/>
      <c r="F202" s="51"/>
      <c r="G202" s="52"/>
      <c r="H202" s="468" t="s">
        <v>14</v>
      </c>
      <c r="I202" s="493"/>
      <c r="J202" s="299"/>
      <c r="K202" s="302">
        <f>SUM(K184:K201)</f>
        <v>0</v>
      </c>
      <c r="L202" s="152">
        <f>SUM(L184:L201)</f>
        <v>0</v>
      </c>
      <c r="M202" s="152">
        <f>SUM(M184:M201)</f>
        <v>0</v>
      </c>
      <c r="N202" s="16"/>
    </row>
    <row r="203" spans="1:15" s="34" customFormat="1" x14ac:dyDescent="0.2">
      <c r="A203" s="50"/>
      <c r="B203" s="283"/>
      <c r="C203" s="283" t="s">
        <v>366</v>
      </c>
      <c r="D203" s="51"/>
      <c r="E203" s="51"/>
      <c r="F203" s="51"/>
      <c r="G203" s="52"/>
      <c r="H203" s="99"/>
      <c r="I203" s="79"/>
      <c r="J203" s="126"/>
      <c r="K203" s="379"/>
      <c r="L203" s="153"/>
      <c r="M203" s="153"/>
      <c r="N203" s="51"/>
    </row>
    <row r="204" spans="1:15" s="34" customFormat="1" ht="12" x14ac:dyDescent="0.2">
      <c r="A204" s="50"/>
      <c r="B204" s="222" t="s">
        <v>296</v>
      </c>
      <c r="C204" s="222"/>
      <c r="D204" s="667"/>
      <c r="E204" s="667"/>
      <c r="F204" s="62"/>
      <c r="G204" s="52"/>
      <c r="H204" s="99"/>
      <c r="I204" s="440"/>
      <c r="J204" s="120"/>
      <c r="K204" s="56"/>
      <c r="L204" s="57"/>
      <c r="M204" s="156"/>
      <c r="N204" s="51"/>
    </row>
    <row r="205" spans="1:15" s="34" customFormat="1" ht="36" x14ac:dyDescent="0.2">
      <c r="A205" s="58" t="s">
        <v>0</v>
      </c>
      <c r="B205" s="58" t="s">
        <v>1</v>
      </c>
      <c r="C205" s="58" t="s">
        <v>333</v>
      </c>
      <c r="D205" s="652" t="s">
        <v>334</v>
      </c>
      <c r="E205" s="653" t="s">
        <v>335</v>
      </c>
      <c r="F205" s="58" t="s">
        <v>2</v>
      </c>
      <c r="G205" s="162" t="s">
        <v>3</v>
      </c>
      <c r="H205" s="45" t="s">
        <v>4</v>
      </c>
      <c r="I205" s="465" t="s">
        <v>5</v>
      </c>
      <c r="J205" s="214" t="s">
        <v>74</v>
      </c>
      <c r="K205" s="59" t="s">
        <v>6</v>
      </c>
      <c r="L205" s="45" t="s">
        <v>7</v>
      </c>
      <c r="M205" s="45" t="s">
        <v>8</v>
      </c>
      <c r="N205" s="163" t="s">
        <v>9</v>
      </c>
    </row>
    <row r="206" spans="1:15" s="34" customFormat="1" ht="24" x14ac:dyDescent="0.2">
      <c r="A206" s="47">
        <v>1</v>
      </c>
      <c r="B206" s="381" t="s">
        <v>36</v>
      </c>
      <c r="C206" s="13"/>
      <c r="D206" s="640"/>
      <c r="E206" s="161"/>
      <c r="F206" s="116" t="s">
        <v>11</v>
      </c>
      <c r="G206" s="14">
        <v>1000</v>
      </c>
      <c r="H206" s="484"/>
      <c r="I206" s="485"/>
      <c r="J206" s="371">
        <f t="shared" ref="J206:J212" si="69">H206*I206+H206</f>
        <v>0</v>
      </c>
      <c r="K206" s="372">
        <f t="shared" ref="K206:K212" si="70">G206*H206</f>
        <v>0</v>
      </c>
      <c r="L206" s="371">
        <f t="shared" ref="L206:L212" si="71">M206-K206</f>
        <v>0</v>
      </c>
      <c r="M206" s="373">
        <f t="shared" ref="M206:M212" si="72">G206*J206</f>
        <v>0</v>
      </c>
      <c r="N206" s="422" t="s">
        <v>147</v>
      </c>
    </row>
    <row r="207" spans="1:15" s="34" customFormat="1" ht="24" x14ac:dyDescent="0.2">
      <c r="A207" s="47">
        <v>2</v>
      </c>
      <c r="B207" s="382" t="s">
        <v>37</v>
      </c>
      <c r="C207" s="669"/>
      <c r="D207" s="670"/>
      <c r="E207" s="671"/>
      <c r="F207" s="115" t="s">
        <v>11</v>
      </c>
      <c r="G207" s="14">
        <v>1000</v>
      </c>
      <c r="H207" s="484"/>
      <c r="I207" s="485"/>
      <c r="J207" s="371">
        <f t="shared" si="69"/>
        <v>0</v>
      </c>
      <c r="K207" s="372">
        <f t="shared" si="70"/>
        <v>0</v>
      </c>
      <c r="L207" s="371">
        <f t="shared" si="71"/>
        <v>0</v>
      </c>
      <c r="M207" s="373">
        <f t="shared" si="72"/>
        <v>0</v>
      </c>
      <c r="N207" s="422" t="s">
        <v>147</v>
      </c>
    </row>
    <row r="208" spans="1:15" s="34" customFormat="1" ht="24" x14ac:dyDescent="0.2">
      <c r="A208" s="47">
        <v>3</v>
      </c>
      <c r="B208" s="383" t="s">
        <v>95</v>
      </c>
      <c r="C208" s="383" t="s">
        <v>367</v>
      </c>
      <c r="D208" s="672"/>
      <c r="E208" s="673"/>
      <c r="F208" s="117" t="s">
        <v>11</v>
      </c>
      <c r="G208" s="14">
        <v>20</v>
      </c>
      <c r="H208" s="484"/>
      <c r="I208" s="485"/>
      <c r="J208" s="371">
        <f t="shared" si="69"/>
        <v>0</v>
      </c>
      <c r="K208" s="372">
        <f t="shared" si="70"/>
        <v>0</v>
      </c>
      <c r="L208" s="371">
        <f t="shared" si="71"/>
        <v>0</v>
      </c>
      <c r="M208" s="373">
        <f t="shared" si="72"/>
        <v>0</v>
      </c>
      <c r="N208" s="422" t="s">
        <v>147</v>
      </c>
    </row>
    <row r="209" spans="1:14" s="34" customFormat="1" ht="24" x14ac:dyDescent="0.2">
      <c r="A209" s="47">
        <v>4</v>
      </c>
      <c r="B209" s="13" t="s">
        <v>42</v>
      </c>
      <c r="C209" s="13"/>
      <c r="D209" s="463"/>
      <c r="E209" s="463"/>
      <c r="F209" s="422" t="s">
        <v>11</v>
      </c>
      <c r="G209" s="14">
        <v>2000</v>
      </c>
      <c r="H209" s="492"/>
      <c r="I209" s="491"/>
      <c r="J209" s="371">
        <f t="shared" si="69"/>
        <v>0</v>
      </c>
      <c r="K209" s="372">
        <f t="shared" si="70"/>
        <v>0</v>
      </c>
      <c r="L209" s="371">
        <f t="shared" si="71"/>
        <v>0</v>
      </c>
      <c r="M209" s="373">
        <f t="shared" si="72"/>
        <v>0</v>
      </c>
      <c r="N209" s="422" t="s">
        <v>147</v>
      </c>
    </row>
    <row r="210" spans="1:14" s="34" customFormat="1" ht="12" x14ac:dyDescent="0.2">
      <c r="A210" s="47">
        <v>5</v>
      </c>
      <c r="B210" s="13" t="s">
        <v>194</v>
      </c>
      <c r="C210" s="13"/>
      <c r="D210" s="463"/>
      <c r="E210" s="463"/>
      <c r="F210" s="422" t="s">
        <v>11</v>
      </c>
      <c r="G210" s="14">
        <v>4000</v>
      </c>
      <c r="H210" s="492"/>
      <c r="I210" s="491"/>
      <c r="J210" s="371">
        <f t="shared" si="69"/>
        <v>0</v>
      </c>
      <c r="K210" s="372">
        <f t="shared" si="70"/>
        <v>0</v>
      </c>
      <c r="L210" s="371">
        <f t="shared" si="71"/>
        <v>0</v>
      </c>
      <c r="M210" s="373">
        <f t="shared" si="72"/>
        <v>0</v>
      </c>
      <c r="N210" s="422" t="s">
        <v>117</v>
      </c>
    </row>
    <row r="211" spans="1:14" s="34" customFormat="1" ht="36" x14ac:dyDescent="0.2">
      <c r="A211" s="47">
        <v>6</v>
      </c>
      <c r="B211" s="13" t="s">
        <v>122</v>
      </c>
      <c r="C211" s="13" t="s">
        <v>368</v>
      </c>
      <c r="D211" s="463"/>
      <c r="E211" s="463"/>
      <c r="F211" s="422" t="s">
        <v>11</v>
      </c>
      <c r="G211" s="14">
        <v>2000</v>
      </c>
      <c r="H211" s="492"/>
      <c r="I211" s="491"/>
      <c r="J211" s="371">
        <f t="shared" si="69"/>
        <v>0</v>
      </c>
      <c r="K211" s="372">
        <f t="shared" si="70"/>
        <v>0</v>
      </c>
      <c r="L211" s="371">
        <f t="shared" si="71"/>
        <v>0</v>
      </c>
      <c r="M211" s="373">
        <f t="shared" si="72"/>
        <v>0</v>
      </c>
      <c r="N211" s="422" t="s">
        <v>147</v>
      </c>
    </row>
    <row r="212" spans="1:14" s="34" customFormat="1" ht="36" x14ac:dyDescent="0.2">
      <c r="A212" s="47">
        <v>7</v>
      </c>
      <c r="B212" s="13" t="s">
        <v>121</v>
      </c>
      <c r="C212" s="13" t="s">
        <v>368</v>
      </c>
      <c r="D212" s="463"/>
      <c r="E212" s="463"/>
      <c r="F212" s="422" t="s">
        <v>11</v>
      </c>
      <c r="G212" s="14">
        <v>1000</v>
      </c>
      <c r="H212" s="492"/>
      <c r="I212" s="491"/>
      <c r="J212" s="371">
        <f t="shared" si="69"/>
        <v>0</v>
      </c>
      <c r="K212" s="372">
        <f t="shared" si="70"/>
        <v>0</v>
      </c>
      <c r="L212" s="371">
        <f t="shared" si="71"/>
        <v>0</v>
      </c>
      <c r="M212" s="373">
        <f t="shared" si="72"/>
        <v>0</v>
      </c>
      <c r="N212" s="422" t="s">
        <v>147</v>
      </c>
    </row>
    <row r="213" spans="1:14" s="34" customFormat="1" x14ac:dyDescent="0.2">
      <c r="A213" s="50"/>
      <c r="B213" s="283"/>
      <c r="C213" s="283"/>
      <c r="D213" s="51"/>
      <c r="E213" s="51"/>
      <c r="F213" s="51"/>
      <c r="G213" s="52"/>
      <c r="H213" s="468" t="s">
        <v>14</v>
      </c>
      <c r="I213" s="493"/>
      <c r="J213" s="299"/>
      <c r="K213" s="302">
        <f>SUM(K206:K212)</f>
        <v>0</v>
      </c>
      <c r="L213" s="152">
        <f>SUM(L206:L212)</f>
        <v>0</v>
      </c>
      <c r="M213" s="152">
        <f>SUM(M206:M212)</f>
        <v>0</v>
      </c>
      <c r="N213" s="422"/>
    </row>
    <row r="214" spans="1:14" s="34" customFormat="1" ht="12" x14ac:dyDescent="0.2">
      <c r="A214" s="50"/>
      <c r="B214" s="283"/>
      <c r="C214" s="283"/>
      <c r="D214" s="51"/>
      <c r="E214" s="51"/>
      <c r="F214" s="51"/>
      <c r="G214" s="52"/>
      <c r="H214" s="99"/>
      <c r="I214" s="440"/>
      <c r="J214" s="120"/>
      <c r="K214" s="423"/>
      <c r="L214" s="120"/>
      <c r="M214" s="156"/>
      <c r="N214" s="51"/>
    </row>
    <row r="215" spans="1:14" s="34" customFormat="1" ht="12" x14ac:dyDescent="0.2">
      <c r="A215" s="50"/>
      <c r="B215" s="213" t="s">
        <v>297</v>
      </c>
      <c r="C215" s="213"/>
      <c r="D215" s="674"/>
      <c r="E215" s="674"/>
      <c r="F215" s="55"/>
      <c r="G215" s="52"/>
      <c r="H215" s="99"/>
      <c r="I215" s="440"/>
      <c r="J215" s="120"/>
      <c r="K215" s="56"/>
      <c r="L215" s="57"/>
      <c r="M215" s="156"/>
      <c r="N215" s="51"/>
    </row>
    <row r="216" spans="1:14" s="33" customFormat="1" ht="36" x14ac:dyDescent="0.2">
      <c r="A216" s="58" t="s">
        <v>0</v>
      </c>
      <c r="B216" s="58" t="s">
        <v>1</v>
      </c>
      <c r="C216" s="58" t="s">
        <v>333</v>
      </c>
      <c r="D216" s="652" t="s">
        <v>334</v>
      </c>
      <c r="E216" s="653" t="s">
        <v>335</v>
      </c>
      <c r="F216" s="58" t="s">
        <v>2</v>
      </c>
      <c r="G216" s="162" t="s">
        <v>3</v>
      </c>
      <c r="H216" s="45" t="s">
        <v>4</v>
      </c>
      <c r="I216" s="465" t="s">
        <v>5</v>
      </c>
      <c r="J216" s="214" t="s">
        <v>74</v>
      </c>
      <c r="K216" s="59" t="s">
        <v>6</v>
      </c>
      <c r="L216" s="45" t="s">
        <v>7</v>
      </c>
      <c r="M216" s="45" t="s">
        <v>8</v>
      </c>
      <c r="N216" s="163" t="s">
        <v>9</v>
      </c>
    </row>
    <row r="217" spans="1:14" s="34" customFormat="1" ht="12" x14ac:dyDescent="0.2">
      <c r="A217" s="218">
        <v>1</v>
      </c>
      <c r="B217" s="219" t="s">
        <v>158</v>
      </c>
      <c r="C217" s="219"/>
      <c r="D217" s="654"/>
      <c r="E217" s="49"/>
      <c r="F217" s="115" t="s">
        <v>159</v>
      </c>
      <c r="G217" s="14">
        <v>1700</v>
      </c>
      <c r="H217" s="468"/>
      <c r="I217" s="485"/>
      <c r="J217" s="12">
        <f t="shared" ref="J217:J237" si="73">H217*I217+H217</f>
        <v>0</v>
      </c>
      <c r="K217" s="11">
        <f t="shared" ref="K217:K237" si="74">G217*H217</f>
        <v>0</v>
      </c>
      <c r="L217" s="12">
        <f t="shared" ref="L217:L237" si="75">M217-K217</f>
        <v>0</v>
      </c>
      <c r="M217" s="149">
        <f t="shared" ref="M217:M237" si="76">G217*J217</f>
        <v>0</v>
      </c>
      <c r="N217" s="591" t="s">
        <v>147</v>
      </c>
    </row>
    <row r="218" spans="1:14" s="34" customFormat="1" ht="12" x14ac:dyDescent="0.2">
      <c r="A218" s="218">
        <v>2</v>
      </c>
      <c r="B218" s="219" t="s">
        <v>43</v>
      </c>
      <c r="C218" s="219"/>
      <c r="D218" s="654"/>
      <c r="E218" s="49"/>
      <c r="F218" s="217" t="s">
        <v>15</v>
      </c>
      <c r="G218" s="14">
        <v>700</v>
      </c>
      <c r="H218" s="468"/>
      <c r="I218" s="485"/>
      <c r="J218" s="12">
        <f t="shared" si="73"/>
        <v>0</v>
      </c>
      <c r="K218" s="11">
        <f t="shared" si="74"/>
        <v>0</v>
      </c>
      <c r="L218" s="12">
        <f t="shared" si="75"/>
        <v>0</v>
      </c>
      <c r="M218" s="149">
        <f t="shared" si="76"/>
        <v>0</v>
      </c>
      <c r="N218" s="591"/>
    </row>
    <row r="219" spans="1:14" s="34" customFormat="1" ht="12" x14ac:dyDescent="0.2">
      <c r="A219" s="218">
        <v>3</v>
      </c>
      <c r="B219" s="219" t="s">
        <v>171</v>
      </c>
      <c r="C219" s="219"/>
      <c r="D219" s="654"/>
      <c r="E219" s="49"/>
      <c r="F219" s="217" t="s">
        <v>15</v>
      </c>
      <c r="G219" s="14">
        <v>1000</v>
      </c>
      <c r="H219" s="468"/>
      <c r="I219" s="485"/>
      <c r="J219" s="12">
        <f t="shared" si="73"/>
        <v>0</v>
      </c>
      <c r="K219" s="11">
        <f t="shared" si="74"/>
        <v>0</v>
      </c>
      <c r="L219" s="12">
        <f t="shared" si="75"/>
        <v>0</v>
      </c>
      <c r="M219" s="149">
        <f t="shared" si="76"/>
        <v>0</v>
      </c>
      <c r="N219" s="591"/>
    </row>
    <row r="220" spans="1:14" s="34" customFormat="1" ht="12" x14ac:dyDescent="0.2">
      <c r="A220" s="218">
        <v>4</v>
      </c>
      <c r="B220" s="219" t="s">
        <v>44</v>
      </c>
      <c r="C220" s="219"/>
      <c r="D220" s="654"/>
      <c r="E220" s="49"/>
      <c r="F220" s="115" t="s">
        <v>28</v>
      </c>
      <c r="G220" s="14">
        <v>150</v>
      </c>
      <c r="H220" s="468"/>
      <c r="I220" s="485"/>
      <c r="J220" s="12">
        <f t="shared" si="73"/>
        <v>0</v>
      </c>
      <c r="K220" s="11">
        <f t="shared" si="74"/>
        <v>0</v>
      </c>
      <c r="L220" s="12">
        <f t="shared" si="75"/>
        <v>0</v>
      </c>
      <c r="M220" s="149">
        <f t="shared" si="76"/>
        <v>0</v>
      </c>
      <c r="N220" s="591"/>
    </row>
    <row r="221" spans="1:14" s="34" customFormat="1" ht="12" x14ac:dyDescent="0.2">
      <c r="A221" s="218">
        <v>5</v>
      </c>
      <c r="B221" s="148" t="s">
        <v>45</v>
      </c>
      <c r="C221" s="148"/>
      <c r="D221" s="654"/>
      <c r="E221" s="668"/>
      <c r="F221" s="217" t="s">
        <v>15</v>
      </c>
      <c r="G221" s="14">
        <v>1200</v>
      </c>
      <c r="H221" s="468"/>
      <c r="I221" s="485"/>
      <c r="J221" s="12">
        <f t="shared" si="73"/>
        <v>0</v>
      </c>
      <c r="K221" s="11">
        <f t="shared" si="74"/>
        <v>0</v>
      </c>
      <c r="L221" s="12">
        <f t="shared" si="75"/>
        <v>0</v>
      </c>
      <c r="M221" s="149">
        <f t="shared" si="76"/>
        <v>0</v>
      </c>
      <c r="N221" s="591"/>
    </row>
    <row r="222" spans="1:14" s="34" customFormat="1" ht="36" x14ac:dyDescent="0.2">
      <c r="A222" s="218">
        <v>6</v>
      </c>
      <c r="B222" s="147" t="s">
        <v>137</v>
      </c>
      <c r="C222" s="147" t="s">
        <v>369</v>
      </c>
      <c r="D222" s="654"/>
      <c r="E222" s="590"/>
      <c r="F222" s="220" t="s">
        <v>11</v>
      </c>
      <c r="G222" s="130">
        <v>700</v>
      </c>
      <c r="H222" s="494"/>
      <c r="I222" s="485"/>
      <c r="J222" s="12">
        <f t="shared" si="73"/>
        <v>0</v>
      </c>
      <c r="K222" s="11">
        <f t="shared" si="74"/>
        <v>0</v>
      </c>
      <c r="L222" s="12">
        <f t="shared" si="75"/>
        <v>0</v>
      </c>
      <c r="M222" s="149">
        <f t="shared" si="76"/>
        <v>0</v>
      </c>
      <c r="N222" s="592"/>
    </row>
    <row r="223" spans="1:14" s="34" customFormat="1" ht="24" x14ac:dyDescent="0.2">
      <c r="A223" s="218">
        <v>7</v>
      </c>
      <c r="B223" s="13" t="s">
        <v>94</v>
      </c>
      <c r="C223" s="13"/>
      <c r="D223" s="654"/>
      <c r="E223" s="463"/>
      <c r="F223" s="115" t="s">
        <v>28</v>
      </c>
      <c r="G223" s="14">
        <v>15</v>
      </c>
      <c r="H223" s="468"/>
      <c r="I223" s="485"/>
      <c r="J223" s="12">
        <f t="shared" si="73"/>
        <v>0</v>
      </c>
      <c r="K223" s="11">
        <f t="shared" si="74"/>
        <v>0</v>
      </c>
      <c r="L223" s="12">
        <f t="shared" si="75"/>
        <v>0</v>
      </c>
      <c r="M223" s="149">
        <f t="shared" si="76"/>
        <v>0</v>
      </c>
      <c r="N223" s="600" t="s">
        <v>160</v>
      </c>
    </row>
    <row r="224" spans="1:14" s="34" customFormat="1" ht="24" x14ac:dyDescent="0.2">
      <c r="A224" s="218">
        <v>8</v>
      </c>
      <c r="B224" s="13" t="s">
        <v>93</v>
      </c>
      <c r="C224" s="13"/>
      <c r="D224" s="654"/>
      <c r="E224" s="463"/>
      <c r="F224" s="115" t="s">
        <v>28</v>
      </c>
      <c r="G224" s="14">
        <v>40</v>
      </c>
      <c r="H224" s="468"/>
      <c r="I224" s="485"/>
      <c r="J224" s="12">
        <f t="shared" si="73"/>
        <v>0</v>
      </c>
      <c r="K224" s="11">
        <f t="shared" si="74"/>
        <v>0</v>
      </c>
      <c r="L224" s="12">
        <f t="shared" si="75"/>
        <v>0</v>
      </c>
      <c r="M224" s="149">
        <f t="shared" si="76"/>
        <v>0</v>
      </c>
      <c r="N224" s="591"/>
    </row>
    <row r="225" spans="1:14" s="34" customFormat="1" ht="24" x14ac:dyDescent="0.2">
      <c r="A225" s="218">
        <v>9</v>
      </c>
      <c r="B225" s="13" t="s">
        <v>92</v>
      </c>
      <c r="C225" s="13"/>
      <c r="D225" s="654"/>
      <c r="E225" s="463"/>
      <c r="F225" s="115" t="s">
        <v>28</v>
      </c>
      <c r="G225" s="14">
        <v>20</v>
      </c>
      <c r="H225" s="468"/>
      <c r="I225" s="485"/>
      <c r="J225" s="12">
        <f t="shared" si="73"/>
        <v>0</v>
      </c>
      <c r="K225" s="11">
        <f t="shared" si="74"/>
        <v>0</v>
      </c>
      <c r="L225" s="12">
        <f t="shared" si="75"/>
        <v>0</v>
      </c>
      <c r="M225" s="149">
        <f t="shared" si="76"/>
        <v>0</v>
      </c>
      <c r="N225" s="591"/>
    </row>
    <row r="226" spans="1:14" s="34" customFormat="1" ht="24" x14ac:dyDescent="0.2">
      <c r="A226" s="218">
        <v>10</v>
      </c>
      <c r="B226" s="13" t="s">
        <v>91</v>
      </c>
      <c r="C226" s="13"/>
      <c r="D226" s="654"/>
      <c r="E226" s="463"/>
      <c r="F226" s="115" t="s">
        <v>28</v>
      </c>
      <c r="G226" s="14">
        <v>40</v>
      </c>
      <c r="H226" s="468"/>
      <c r="I226" s="485"/>
      <c r="J226" s="12">
        <f t="shared" si="73"/>
        <v>0</v>
      </c>
      <c r="K226" s="11">
        <f t="shared" si="74"/>
        <v>0</v>
      </c>
      <c r="L226" s="12">
        <f t="shared" si="75"/>
        <v>0</v>
      </c>
      <c r="M226" s="149">
        <f t="shared" si="76"/>
        <v>0</v>
      </c>
      <c r="N226" s="591"/>
    </row>
    <row r="227" spans="1:14" s="34" customFormat="1" ht="24" x14ac:dyDescent="0.2">
      <c r="A227" s="218">
        <v>11</v>
      </c>
      <c r="B227" s="13" t="s">
        <v>90</v>
      </c>
      <c r="C227" s="13"/>
      <c r="D227" s="654"/>
      <c r="E227" s="463"/>
      <c r="F227" s="115" t="s">
        <v>28</v>
      </c>
      <c r="G227" s="14">
        <v>40</v>
      </c>
      <c r="H227" s="468"/>
      <c r="I227" s="485"/>
      <c r="J227" s="12">
        <f t="shared" si="73"/>
        <v>0</v>
      </c>
      <c r="K227" s="11">
        <f t="shared" si="74"/>
        <v>0</v>
      </c>
      <c r="L227" s="12">
        <f t="shared" si="75"/>
        <v>0</v>
      </c>
      <c r="M227" s="149">
        <f t="shared" si="76"/>
        <v>0</v>
      </c>
      <c r="N227" s="591"/>
    </row>
    <row r="228" spans="1:14" s="34" customFormat="1" ht="24" x14ac:dyDescent="0.2">
      <c r="A228" s="218">
        <v>12</v>
      </c>
      <c r="B228" s="13" t="s">
        <v>89</v>
      </c>
      <c r="C228" s="13"/>
      <c r="D228" s="654"/>
      <c r="E228" s="463"/>
      <c r="F228" s="115" t="s">
        <v>28</v>
      </c>
      <c r="G228" s="14">
        <v>40</v>
      </c>
      <c r="H228" s="468"/>
      <c r="I228" s="485"/>
      <c r="J228" s="12">
        <f t="shared" si="73"/>
        <v>0</v>
      </c>
      <c r="K228" s="11">
        <f t="shared" si="74"/>
        <v>0</v>
      </c>
      <c r="L228" s="12">
        <f t="shared" si="75"/>
        <v>0</v>
      </c>
      <c r="M228" s="149">
        <f t="shared" si="76"/>
        <v>0</v>
      </c>
      <c r="N228" s="591"/>
    </row>
    <row r="229" spans="1:14" s="34" customFormat="1" ht="24" x14ac:dyDescent="0.2">
      <c r="A229" s="218">
        <v>13</v>
      </c>
      <c r="B229" s="13" t="s">
        <v>88</v>
      </c>
      <c r="C229" s="13"/>
      <c r="D229" s="654"/>
      <c r="E229" s="463"/>
      <c r="F229" s="115" t="s">
        <v>28</v>
      </c>
      <c r="G229" s="14">
        <v>20</v>
      </c>
      <c r="H229" s="468"/>
      <c r="I229" s="485"/>
      <c r="J229" s="12">
        <f t="shared" si="73"/>
        <v>0</v>
      </c>
      <c r="K229" s="11">
        <f t="shared" si="74"/>
        <v>0</v>
      </c>
      <c r="L229" s="12">
        <f t="shared" si="75"/>
        <v>0</v>
      </c>
      <c r="M229" s="149">
        <f t="shared" si="76"/>
        <v>0</v>
      </c>
      <c r="N229" s="592"/>
    </row>
    <row r="230" spans="1:14" s="34" customFormat="1" ht="24" x14ac:dyDescent="0.2">
      <c r="A230" s="218">
        <v>14</v>
      </c>
      <c r="B230" s="13" t="s">
        <v>167</v>
      </c>
      <c r="C230" s="13"/>
      <c r="D230" s="654"/>
      <c r="E230" s="463"/>
      <c r="F230" s="217" t="s">
        <v>15</v>
      </c>
      <c r="G230" s="14">
        <v>500</v>
      </c>
      <c r="H230" s="468"/>
      <c r="I230" s="485"/>
      <c r="J230" s="12">
        <f t="shared" si="73"/>
        <v>0</v>
      </c>
      <c r="K230" s="11">
        <f t="shared" si="74"/>
        <v>0</v>
      </c>
      <c r="L230" s="12">
        <f t="shared" si="75"/>
        <v>0</v>
      </c>
      <c r="M230" s="149">
        <f t="shared" si="76"/>
        <v>0</v>
      </c>
      <c r="N230" s="16" t="s">
        <v>123</v>
      </c>
    </row>
    <row r="231" spans="1:14" s="34" customFormat="1" ht="24" x14ac:dyDescent="0.2">
      <c r="A231" s="218">
        <v>15</v>
      </c>
      <c r="B231" s="13" t="s">
        <v>35</v>
      </c>
      <c r="C231" s="13" t="s">
        <v>370</v>
      </c>
      <c r="D231" s="654"/>
      <c r="E231" s="463"/>
      <c r="F231" s="217" t="s">
        <v>15</v>
      </c>
      <c r="G231" s="14">
        <v>8000</v>
      </c>
      <c r="H231" s="468"/>
      <c r="I231" s="485"/>
      <c r="J231" s="12">
        <f t="shared" si="73"/>
        <v>0</v>
      </c>
      <c r="K231" s="11">
        <f t="shared" si="74"/>
        <v>0</v>
      </c>
      <c r="L231" s="12">
        <f t="shared" si="75"/>
        <v>0</v>
      </c>
      <c r="M231" s="149">
        <f t="shared" si="76"/>
        <v>0</v>
      </c>
      <c r="N231" s="16" t="s">
        <v>123</v>
      </c>
    </row>
    <row r="232" spans="1:14" s="34" customFormat="1" ht="12" x14ac:dyDescent="0.2">
      <c r="A232" s="218">
        <v>16</v>
      </c>
      <c r="B232" s="13" t="s">
        <v>198</v>
      </c>
      <c r="C232" s="13"/>
      <c r="D232" s="654"/>
      <c r="E232" s="463"/>
      <c r="F232" s="217" t="s">
        <v>15</v>
      </c>
      <c r="G232" s="14">
        <v>500</v>
      </c>
      <c r="H232" s="468"/>
      <c r="I232" s="485"/>
      <c r="J232" s="12">
        <f t="shared" si="73"/>
        <v>0</v>
      </c>
      <c r="K232" s="11">
        <f t="shared" si="74"/>
        <v>0</v>
      </c>
      <c r="L232" s="12">
        <f t="shared" si="75"/>
        <v>0</v>
      </c>
      <c r="M232" s="149">
        <f t="shared" si="76"/>
        <v>0</v>
      </c>
      <c r="N232" s="16" t="s">
        <v>123</v>
      </c>
    </row>
    <row r="233" spans="1:14" s="34" customFormat="1" ht="12" x14ac:dyDescent="0.2">
      <c r="A233" s="218">
        <v>17</v>
      </c>
      <c r="B233" s="13" t="s">
        <v>118</v>
      </c>
      <c r="C233" s="13"/>
      <c r="D233" s="654"/>
      <c r="E233" s="463"/>
      <c r="F233" s="217" t="s">
        <v>28</v>
      </c>
      <c r="G233" s="14">
        <v>3</v>
      </c>
      <c r="H233" s="468"/>
      <c r="I233" s="485"/>
      <c r="J233" s="12">
        <f t="shared" si="73"/>
        <v>0</v>
      </c>
      <c r="K233" s="11">
        <f t="shared" si="74"/>
        <v>0</v>
      </c>
      <c r="L233" s="12">
        <f t="shared" si="75"/>
        <v>0</v>
      </c>
      <c r="M233" s="149">
        <f t="shared" si="76"/>
        <v>0</v>
      </c>
      <c r="N233" s="16" t="s">
        <v>165</v>
      </c>
    </row>
    <row r="234" spans="1:14" s="34" customFormat="1" ht="17.25" customHeight="1" x14ac:dyDescent="0.2">
      <c r="A234" s="218">
        <v>18</v>
      </c>
      <c r="B234" s="13" t="s">
        <v>96</v>
      </c>
      <c r="C234" s="13"/>
      <c r="D234" s="654"/>
      <c r="E234" s="463"/>
      <c r="F234" s="115" t="s">
        <v>28</v>
      </c>
      <c r="G234" s="14">
        <v>70</v>
      </c>
      <c r="H234" s="468"/>
      <c r="I234" s="485"/>
      <c r="J234" s="12">
        <f t="shared" si="73"/>
        <v>0</v>
      </c>
      <c r="K234" s="11">
        <f t="shared" si="74"/>
        <v>0</v>
      </c>
      <c r="L234" s="12">
        <f t="shared" si="75"/>
        <v>0</v>
      </c>
      <c r="M234" s="149">
        <f t="shared" si="76"/>
        <v>0</v>
      </c>
      <c r="N234" s="16" t="s">
        <v>157</v>
      </c>
    </row>
    <row r="235" spans="1:14" s="34" customFormat="1" ht="24" x14ac:dyDescent="0.2">
      <c r="A235" s="218">
        <v>19</v>
      </c>
      <c r="B235" s="13" t="s">
        <v>127</v>
      </c>
      <c r="C235" s="13" t="s">
        <v>371</v>
      </c>
      <c r="D235" s="654"/>
      <c r="E235" s="463"/>
      <c r="F235" s="217" t="s">
        <v>15</v>
      </c>
      <c r="G235" s="14">
        <v>100</v>
      </c>
      <c r="H235" s="468"/>
      <c r="I235" s="485"/>
      <c r="J235" s="12">
        <f t="shared" si="73"/>
        <v>0</v>
      </c>
      <c r="K235" s="11">
        <f t="shared" si="74"/>
        <v>0</v>
      </c>
      <c r="L235" s="12">
        <f t="shared" si="75"/>
        <v>0</v>
      </c>
      <c r="M235" s="149">
        <f t="shared" si="76"/>
        <v>0</v>
      </c>
      <c r="N235" s="16" t="s">
        <v>147</v>
      </c>
    </row>
    <row r="236" spans="1:14" s="34" customFormat="1" ht="108" x14ac:dyDescent="0.2">
      <c r="A236" s="218">
        <v>20</v>
      </c>
      <c r="B236" s="291" t="s">
        <v>161</v>
      </c>
      <c r="C236" s="291" t="s">
        <v>372</v>
      </c>
      <c r="D236" s="654"/>
      <c r="E236" s="675"/>
      <c r="F236" s="217" t="s">
        <v>15</v>
      </c>
      <c r="G236" s="384">
        <v>20</v>
      </c>
      <c r="H236" s="495"/>
      <c r="I236" s="485"/>
      <c r="J236" s="12">
        <f t="shared" si="73"/>
        <v>0</v>
      </c>
      <c r="K236" s="11">
        <f t="shared" si="74"/>
        <v>0</v>
      </c>
      <c r="L236" s="12">
        <f t="shared" si="75"/>
        <v>0</v>
      </c>
      <c r="M236" s="149">
        <f t="shared" si="76"/>
        <v>0</v>
      </c>
      <c r="N236" s="307" t="s">
        <v>123</v>
      </c>
    </row>
    <row r="237" spans="1:14" s="34" customFormat="1" ht="24" x14ac:dyDescent="0.2">
      <c r="A237" s="218">
        <v>21</v>
      </c>
      <c r="B237" s="13" t="s">
        <v>87</v>
      </c>
      <c r="C237" s="13"/>
      <c r="D237" s="634"/>
      <c r="E237" s="463"/>
      <c r="F237" s="217" t="s">
        <v>15</v>
      </c>
      <c r="G237" s="14">
        <v>500</v>
      </c>
      <c r="H237" s="492"/>
      <c r="I237" s="485"/>
      <c r="J237" s="371">
        <f t="shared" si="73"/>
        <v>0</v>
      </c>
      <c r="K237" s="372">
        <f t="shared" si="74"/>
        <v>0</v>
      </c>
      <c r="L237" s="371">
        <f t="shared" si="75"/>
        <v>0</v>
      </c>
      <c r="M237" s="373">
        <f t="shared" si="76"/>
        <v>0</v>
      </c>
      <c r="N237" s="424" t="s">
        <v>147</v>
      </c>
    </row>
    <row r="238" spans="1:14" s="34" customFormat="1" x14ac:dyDescent="0.2">
      <c r="A238" s="50"/>
      <c r="B238" s="60"/>
      <c r="C238" s="60"/>
      <c r="D238" s="676"/>
      <c r="E238" s="676"/>
      <c r="F238" s="63"/>
      <c r="G238" s="52"/>
      <c r="H238" s="468" t="s">
        <v>14</v>
      </c>
      <c r="I238" s="299"/>
      <c r="J238" s="168"/>
      <c r="K238" s="304">
        <f>SUM(K217:K237)</f>
        <v>0</v>
      </c>
      <c r="L238" s="152">
        <f>SUM(L217:L237)</f>
        <v>0</v>
      </c>
      <c r="M238" s="152">
        <f>SUM(M217:M237)</f>
        <v>0</v>
      </c>
      <c r="N238" s="16"/>
    </row>
    <row r="239" spans="1:14" s="34" customFormat="1" x14ac:dyDescent="0.2">
      <c r="A239" s="97"/>
      <c r="B239" s="140"/>
      <c r="C239" s="140"/>
      <c r="D239" s="677"/>
      <c r="E239" s="677"/>
      <c r="F239" s="340"/>
      <c r="G239" s="98"/>
      <c r="H239" s="79"/>
      <c r="I239" s="79"/>
      <c r="J239" s="79"/>
      <c r="K239" s="334"/>
      <c r="L239" s="335"/>
      <c r="M239" s="336"/>
      <c r="N239" s="100"/>
    </row>
    <row r="240" spans="1:14" s="34" customFormat="1" ht="12" x14ac:dyDescent="0.2">
      <c r="A240" s="221"/>
      <c r="B240" s="222" t="s">
        <v>298</v>
      </c>
      <c r="C240" s="222"/>
      <c r="D240" s="53"/>
      <c r="E240" s="53"/>
      <c r="F240" s="53"/>
      <c r="G240" s="223"/>
      <c r="H240" s="429"/>
      <c r="I240" s="459"/>
      <c r="J240" s="224"/>
      <c r="K240" s="225"/>
      <c r="L240" s="66"/>
      <c r="M240" s="156"/>
      <c r="N240" s="51"/>
    </row>
    <row r="241" spans="1:14" s="34" customFormat="1" ht="36" x14ac:dyDescent="0.2">
      <c r="A241" s="58" t="s">
        <v>0</v>
      </c>
      <c r="B241" s="58" t="s">
        <v>1</v>
      </c>
      <c r="C241" s="58" t="s">
        <v>333</v>
      </c>
      <c r="D241" s="652" t="s">
        <v>334</v>
      </c>
      <c r="E241" s="653" t="s">
        <v>335</v>
      </c>
      <c r="F241" s="58" t="s">
        <v>2</v>
      </c>
      <c r="G241" s="162" t="s">
        <v>3</v>
      </c>
      <c r="H241" s="45" t="s">
        <v>4</v>
      </c>
      <c r="I241" s="465" t="s">
        <v>5</v>
      </c>
      <c r="J241" s="214" t="s">
        <v>74</v>
      </c>
      <c r="K241" s="59" t="s">
        <v>6</v>
      </c>
      <c r="L241" s="45" t="s">
        <v>7</v>
      </c>
      <c r="M241" s="45" t="s">
        <v>8</v>
      </c>
      <c r="N241" s="163" t="s">
        <v>9</v>
      </c>
    </row>
    <row r="242" spans="1:14" s="34" customFormat="1" ht="12" x14ac:dyDescent="0.2">
      <c r="A242" s="226" t="s">
        <v>10</v>
      </c>
      <c r="B242" s="227" t="s">
        <v>46</v>
      </c>
      <c r="C242" s="227"/>
      <c r="D242" s="634"/>
      <c r="E242" s="463"/>
      <c r="F242" s="217" t="s">
        <v>11</v>
      </c>
      <c r="G242" s="14">
        <v>500</v>
      </c>
      <c r="H242" s="484"/>
      <c r="I242" s="509"/>
      <c r="J242" s="371">
        <f t="shared" ref="J242:J246" si="77">H242*I242+H242</f>
        <v>0</v>
      </c>
      <c r="K242" s="372">
        <f t="shared" ref="K242:K246" si="78">G242*H242</f>
        <v>0</v>
      </c>
      <c r="L242" s="371">
        <f t="shared" ref="L242:L246" si="79">M242-K242</f>
        <v>0</v>
      </c>
      <c r="M242" s="373">
        <f t="shared" ref="M242:M246" si="80">G242*J242</f>
        <v>0</v>
      </c>
      <c r="N242" s="600" t="s">
        <v>147</v>
      </c>
    </row>
    <row r="243" spans="1:14" s="34" customFormat="1" ht="12" x14ac:dyDescent="0.2">
      <c r="A243" s="226" t="s">
        <v>12</v>
      </c>
      <c r="B243" s="227" t="s">
        <v>75</v>
      </c>
      <c r="C243" s="227"/>
      <c r="D243" s="634"/>
      <c r="E243" s="463"/>
      <c r="F243" s="217" t="s">
        <v>11</v>
      </c>
      <c r="G243" s="130">
        <v>500</v>
      </c>
      <c r="H243" s="487"/>
      <c r="I243" s="510"/>
      <c r="J243" s="371">
        <f t="shared" si="77"/>
        <v>0</v>
      </c>
      <c r="K243" s="372">
        <f t="shared" si="78"/>
        <v>0</v>
      </c>
      <c r="L243" s="371">
        <f t="shared" si="79"/>
        <v>0</v>
      </c>
      <c r="M243" s="373">
        <f t="shared" si="80"/>
        <v>0</v>
      </c>
      <c r="N243" s="592"/>
    </row>
    <row r="244" spans="1:14" s="34" customFormat="1" ht="24" x14ac:dyDescent="0.2">
      <c r="A244" s="226" t="s">
        <v>13</v>
      </c>
      <c r="B244" s="227" t="s">
        <v>174</v>
      </c>
      <c r="C244" s="216" t="s">
        <v>373</v>
      </c>
      <c r="D244" s="634"/>
      <c r="E244" s="463"/>
      <c r="F244" s="217" t="s">
        <v>11</v>
      </c>
      <c r="G244" s="14">
        <v>100</v>
      </c>
      <c r="H244" s="468"/>
      <c r="I244" s="509"/>
      <c r="J244" s="371">
        <f t="shared" si="77"/>
        <v>0</v>
      </c>
      <c r="K244" s="372">
        <f t="shared" si="78"/>
        <v>0</v>
      </c>
      <c r="L244" s="371">
        <f t="shared" si="79"/>
        <v>0</v>
      </c>
      <c r="M244" s="373">
        <f t="shared" si="80"/>
        <v>0</v>
      </c>
      <c r="N244" s="424" t="s">
        <v>123</v>
      </c>
    </row>
    <row r="245" spans="1:14" s="34" customFormat="1" ht="60" x14ac:dyDescent="0.2">
      <c r="A245" s="228" t="s">
        <v>16</v>
      </c>
      <c r="B245" s="229" t="s">
        <v>136</v>
      </c>
      <c r="C245" s="227" t="s">
        <v>374</v>
      </c>
      <c r="D245" s="634"/>
      <c r="E245" s="463"/>
      <c r="F245" s="217" t="s">
        <v>28</v>
      </c>
      <c r="G245" s="14">
        <v>600</v>
      </c>
      <c r="H245" s="468"/>
      <c r="I245" s="509"/>
      <c r="J245" s="371">
        <f t="shared" si="77"/>
        <v>0</v>
      </c>
      <c r="K245" s="372">
        <f t="shared" si="78"/>
        <v>0</v>
      </c>
      <c r="L245" s="371">
        <f t="shared" si="79"/>
        <v>0</v>
      </c>
      <c r="M245" s="373">
        <f t="shared" si="80"/>
        <v>0</v>
      </c>
      <c r="N245" s="424" t="s">
        <v>123</v>
      </c>
    </row>
    <row r="246" spans="1:14" s="34" customFormat="1" ht="36" x14ac:dyDescent="0.2">
      <c r="A246" s="228" t="s">
        <v>18</v>
      </c>
      <c r="B246" s="229" t="s">
        <v>189</v>
      </c>
      <c r="C246" s="227" t="s">
        <v>375</v>
      </c>
      <c r="D246" s="634"/>
      <c r="E246" s="463"/>
      <c r="F246" s="217" t="s">
        <v>11</v>
      </c>
      <c r="G246" s="14">
        <v>5000</v>
      </c>
      <c r="H246" s="468"/>
      <c r="I246" s="509"/>
      <c r="J246" s="371">
        <f t="shared" si="77"/>
        <v>0</v>
      </c>
      <c r="K246" s="372">
        <f t="shared" si="78"/>
        <v>0</v>
      </c>
      <c r="L246" s="371">
        <f t="shared" si="79"/>
        <v>0</v>
      </c>
      <c r="M246" s="373">
        <f t="shared" si="80"/>
        <v>0</v>
      </c>
      <c r="N246" s="309" t="s">
        <v>123</v>
      </c>
    </row>
    <row r="247" spans="1:14" s="34" customFormat="1" x14ac:dyDescent="0.2">
      <c r="A247" s="221"/>
      <c r="B247" s="230"/>
      <c r="C247" s="230"/>
      <c r="D247" s="53"/>
      <c r="E247" s="53"/>
      <c r="F247" s="50"/>
      <c r="G247" s="52"/>
      <c r="H247" s="468" t="s">
        <v>14</v>
      </c>
      <c r="I247" s="299"/>
      <c r="J247" s="299"/>
      <c r="K247" s="303">
        <f>SUM(K242:K246)</f>
        <v>0</v>
      </c>
      <c r="L247" s="231">
        <f>SUM(L242:L246)</f>
        <v>0</v>
      </c>
      <c r="M247" s="231">
        <f>SUM(M242:M246)</f>
        <v>0</v>
      </c>
      <c r="N247" s="16"/>
    </row>
    <row r="248" spans="1:14" s="34" customFormat="1" x14ac:dyDescent="0.2">
      <c r="A248" s="54"/>
      <c r="B248" s="338"/>
      <c r="C248" s="338"/>
      <c r="D248" s="104"/>
      <c r="E248" s="104"/>
      <c r="F248" s="97"/>
      <c r="G248" s="98"/>
      <c r="H248" s="99"/>
      <c r="I248" s="79"/>
      <c r="J248" s="79"/>
      <c r="K248" s="341"/>
      <c r="L248" s="160"/>
      <c r="M248" s="160"/>
      <c r="N248" s="100"/>
    </row>
    <row r="249" spans="1:14" s="34" customFormat="1" x14ac:dyDescent="0.2">
      <c r="A249" s="54"/>
      <c r="B249" s="338"/>
      <c r="C249" s="338"/>
      <c r="D249" s="104"/>
      <c r="E249" s="104"/>
      <c r="F249" s="97"/>
      <c r="G249" s="98"/>
      <c r="H249" s="99"/>
      <c r="I249" s="79"/>
      <c r="J249" s="79"/>
      <c r="K249" s="341"/>
      <c r="L249" s="160"/>
      <c r="M249" s="160"/>
      <c r="N249" s="100"/>
    </row>
    <row r="250" spans="1:14" s="9" customFormat="1" ht="12" x14ac:dyDescent="0.2">
      <c r="A250" s="54"/>
      <c r="B250" s="54"/>
      <c r="C250" s="91"/>
      <c r="D250" s="104"/>
      <c r="E250" s="104"/>
      <c r="F250" s="104"/>
      <c r="G250" s="105"/>
      <c r="H250" s="132"/>
      <c r="I250" s="99"/>
      <c r="J250" s="99"/>
      <c r="K250" s="99"/>
      <c r="L250" s="347"/>
      <c r="M250" s="348"/>
      <c r="N250" s="100"/>
    </row>
    <row r="251" spans="1:14" ht="18" customHeight="1" x14ac:dyDescent="0.2">
      <c r="A251" s="221"/>
      <c r="B251" s="67" t="s">
        <v>299</v>
      </c>
      <c r="C251" s="67"/>
      <c r="D251" s="678"/>
      <c r="E251" s="678"/>
      <c r="F251" s="67"/>
      <c r="G251" s="68"/>
      <c r="H251" s="447"/>
      <c r="I251" s="460"/>
      <c r="J251" s="121"/>
      <c r="K251" s="65"/>
      <c r="L251" s="66"/>
      <c r="M251" s="156"/>
      <c r="N251" s="258"/>
    </row>
    <row r="252" spans="1:14" ht="37.5" customHeight="1" x14ac:dyDescent="0.2">
      <c r="A252" s="58" t="s">
        <v>0</v>
      </c>
      <c r="B252" s="58" t="s">
        <v>1</v>
      </c>
      <c r="C252" s="58" t="s">
        <v>333</v>
      </c>
      <c r="D252" s="652" t="s">
        <v>334</v>
      </c>
      <c r="E252" s="653" t="s">
        <v>335</v>
      </c>
      <c r="F252" s="58" t="s">
        <v>2</v>
      </c>
      <c r="G252" s="162" t="s">
        <v>3</v>
      </c>
      <c r="H252" s="45" t="s">
        <v>4</v>
      </c>
      <c r="I252" s="465" t="s">
        <v>5</v>
      </c>
      <c r="J252" s="214" t="s">
        <v>74</v>
      </c>
      <c r="K252" s="59" t="s">
        <v>6</v>
      </c>
      <c r="L252" s="45" t="s">
        <v>7</v>
      </c>
      <c r="M252" s="45" t="s">
        <v>8</v>
      </c>
      <c r="N252" s="163" t="s">
        <v>9</v>
      </c>
    </row>
    <row r="253" spans="1:14" x14ac:dyDescent="0.2">
      <c r="A253" s="232">
        <v>1</v>
      </c>
      <c r="B253" s="13" t="s">
        <v>47</v>
      </c>
      <c r="C253" s="438"/>
      <c r="D253" s="640"/>
      <c r="E253" s="679"/>
      <c r="F253" s="16" t="s">
        <v>28</v>
      </c>
      <c r="G253" s="242">
        <v>1500</v>
      </c>
      <c r="H253" s="499"/>
      <c r="I253" s="511"/>
      <c r="J253" s="371">
        <f t="shared" ref="J253:J267" si="81">H253*I253+H253</f>
        <v>0</v>
      </c>
      <c r="K253" s="372">
        <f t="shared" ref="K253:K267" si="82">G253*H253</f>
        <v>0</v>
      </c>
      <c r="L253" s="371">
        <f t="shared" ref="L253:L267" si="83">M253-K253</f>
        <v>0</v>
      </c>
      <c r="M253" s="373">
        <f t="shared" ref="M253:M267" si="84">G253*J253</f>
        <v>0</v>
      </c>
      <c r="N253" s="598" t="s">
        <v>147</v>
      </c>
    </row>
    <row r="254" spans="1:14" ht="24" x14ac:dyDescent="0.2">
      <c r="A254" s="232">
        <v>2</v>
      </c>
      <c r="B254" s="13" t="s">
        <v>271</v>
      </c>
      <c r="C254" s="438"/>
      <c r="D254" s="679"/>
      <c r="E254" s="679"/>
      <c r="F254" s="16" t="s">
        <v>28</v>
      </c>
      <c r="G254" s="14">
        <v>600</v>
      </c>
      <c r="H254" s="499"/>
      <c r="I254" s="511"/>
      <c r="J254" s="371">
        <f t="shared" si="81"/>
        <v>0</v>
      </c>
      <c r="K254" s="372">
        <f t="shared" si="82"/>
        <v>0</v>
      </c>
      <c r="L254" s="371">
        <f t="shared" si="83"/>
        <v>0</v>
      </c>
      <c r="M254" s="373">
        <f t="shared" si="84"/>
        <v>0</v>
      </c>
      <c r="N254" s="599"/>
    </row>
    <row r="255" spans="1:14" x14ac:dyDescent="0.2">
      <c r="A255" s="232">
        <v>3</v>
      </c>
      <c r="B255" s="262" t="s">
        <v>48</v>
      </c>
      <c r="C255" s="680"/>
      <c r="D255" s="681"/>
      <c r="E255" s="681"/>
      <c r="F255" s="48" t="s">
        <v>11</v>
      </c>
      <c r="G255" s="243">
        <v>1400</v>
      </c>
      <c r="H255" s="499"/>
      <c r="I255" s="511"/>
      <c r="J255" s="371">
        <f t="shared" si="81"/>
        <v>0</v>
      </c>
      <c r="K255" s="372">
        <f t="shared" si="82"/>
        <v>0</v>
      </c>
      <c r="L255" s="371">
        <f t="shared" si="83"/>
        <v>0</v>
      </c>
      <c r="M255" s="373">
        <f t="shared" si="84"/>
        <v>0</v>
      </c>
      <c r="N255" s="599"/>
    </row>
    <row r="256" spans="1:14" ht="36" x14ac:dyDescent="0.2">
      <c r="A256" s="232">
        <v>4</v>
      </c>
      <c r="B256" s="262" t="s">
        <v>49</v>
      </c>
      <c r="C256" s="680"/>
      <c r="D256" s="681"/>
      <c r="E256" s="681"/>
      <c r="F256" s="48" t="s">
        <v>50</v>
      </c>
      <c r="G256" s="243">
        <v>200</v>
      </c>
      <c r="H256" s="499"/>
      <c r="I256" s="511"/>
      <c r="J256" s="371">
        <f t="shared" si="81"/>
        <v>0</v>
      </c>
      <c r="K256" s="372">
        <f t="shared" si="82"/>
        <v>0</v>
      </c>
      <c r="L256" s="371">
        <f t="shared" si="83"/>
        <v>0</v>
      </c>
      <c r="M256" s="373">
        <f t="shared" si="84"/>
        <v>0</v>
      </c>
      <c r="N256" s="599"/>
    </row>
    <row r="257" spans="1:14" x14ac:dyDescent="0.2">
      <c r="A257" s="232">
        <v>5</v>
      </c>
      <c r="B257" s="263" t="s">
        <v>51</v>
      </c>
      <c r="C257" s="682"/>
      <c r="D257" s="683"/>
      <c r="E257" s="683"/>
      <c r="F257" s="244" t="s">
        <v>28</v>
      </c>
      <c r="G257" s="245">
        <v>50</v>
      </c>
      <c r="H257" s="499"/>
      <c r="I257" s="511"/>
      <c r="J257" s="371">
        <f t="shared" si="81"/>
        <v>0</v>
      </c>
      <c r="K257" s="372">
        <f t="shared" si="82"/>
        <v>0</v>
      </c>
      <c r="L257" s="371">
        <f t="shared" si="83"/>
        <v>0</v>
      </c>
      <c r="M257" s="373">
        <f t="shared" si="84"/>
        <v>0</v>
      </c>
      <c r="N257" s="599"/>
    </row>
    <row r="258" spans="1:14" x14ac:dyDescent="0.2">
      <c r="A258" s="232">
        <v>6</v>
      </c>
      <c r="B258" s="263" t="s">
        <v>52</v>
      </c>
      <c r="C258" s="682" t="s">
        <v>376</v>
      </c>
      <c r="D258" s="683"/>
      <c r="E258" s="683"/>
      <c r="F258" s="244" t="s">
        <v>11</v>
      </c>
      <c r="G258" s="245">
        <v>150</v>
      </c>
      <c r="H258" s="499"/>
      <c r="I258" s="511"/>
      <c r="J258" s="371">
        <f t="shared" si="81"/>
        <v>0</v>
      </c>
      <c r="K258" s="372">
        <f t="shared" si="82"/>
        <v>0</v>
      </c>
      <c r="L258" s="371">
        <f t="shared" si="83"/>
        <v>0</v>
      </c>
      <c r="M258" s="373">
        <f t="shared" si="84"/>
        <v>0</v>
      </c>
      <c r="N258" s="599"/>
    </row>
    <row r="259" spans="1:14" x14ac:dyDescent="0.2">
      <c r="A259" s="232">
        <v>7</v>
      </c>
      <c r="B259" s="264" t="s">
        <v>53</v>
      </c>
      <c r="C259" s="682" t="s">
        <v>376</v>
      </c>
      <c r="D259" s="684"/>
      <c r="E259" s="684"/>
      <c r="F259" s="246" t="s">
        <v>11</v>
      </c>
      <c r="G259" s="243">
        <v>100</v>
      </c>
      <c r="H259" s="499"/>
      <c r="I259" s="511"/>
      <c r="J259" s="371">
        <f t="shared" si="81"/>
        <v>0</v>
      </c>
      <c r="K259" s="372">
        <f t="shared" si="82"/>
        <v>0</v>
      </c>
      <c r="L259" s="371">
        <f t="shared" si="83"/>
        <v>0</v>
      </c>
      <c r="M259" s="373">
        <f t="shared" si="84"/>
        <v>0</v>
      </c>
      <c r="N259" s="599"/>
    </row>
    <row r="260" spans="1:14" x14ac:dyDescent="0.2">
      <c r="A260" s="232">
        <v>8</v>
      </c>
      <c r="B260" s="263" t="s">
        <v>233</v>
      </c>
      <c r="C260" s="682"/>
      <c r="D260" s="683"/>
      <c r="E260" s="683"/>
      <c r="F260" s="247" t="s">
        <v>221</v>
      </c>
      <c r="G260" s="245">
        <v>300</v>
      </c>
      <c r="H260" s="499"/>
      <c r="I260" s="511"/>
      <c r="J260" s="371">
        <f t="shared" si="81"/>
        <v>0</v>
      </c>
      <c r="K260" s="372">
        <f t="shared" si="82"/>
        <v>0</v>
      </c>
      <c r="L260" s="371">
        <f t="shared" si="83"/>
        <v>0</v>
      </c>
      <c r="M260" s="373">
        <f t="shared" si="84"/>
        <v>0</v>
      </c>
      <c r="N260" s="599"/>
    </row>
    <row r="261" spans="1:14" x14ac:dyDescent="0.2">
      <c r="A261" s="232">
        <v>9</v>
      </c>
      <c r="B261" s="287" t="s">
        <v>232</v>
      </c>
      <c r="C261" s="685"/>
      <c r="D261" s="683"/>
      <c r="E261" s="683"/>
      <c r="F261" s="247" t="s">
        <v>15</v>
      </c>
      <c r="G261" s="245">
        <v>60</v>
      </c>
      <c r="H261" s="499"/>
      <c r="I261" s="511"/>
      <c r="J261" s="371">
        <f t="shared" si="81"/>
        <v>0</v>
      </c>
      <c r="K261" s="372">
        <f t="shared" si="82"/>
        <v>0</v>
      </c>
      <c r="L261" s="371">
        <f t="shared" si="83"/>
        <v>0</v>
      </c>
      <c r="M261" s="373">
        <f t="shared" si="84"/>
        <v>0</v>
      </c>
      <c r="N261" s="599"/>
    </row>
    <row r="262" spans="1:14" ht="24" x14ac:dyDescent="0.2">
      <c r="A262" s="232">
        <v>10</v>
      </c>
      <c r="B262" s="287" t="s">
        <v>138</v>
      </c>
      <c r="C262" s="685" t="s">
        <v>377</v>
      </c>
      <c r="D262" s="683"/>
      <c r="E262" s="683"/>
      <c r="F262" s="247" t="s">
        <v>129</v>
      </c>
      <c r="G262" s="245">
        <v>120</v>
      </c>
      <c r="H262" s="499"/>
      <c r="I262" s="511"/>
      <c r="J262" s="371">
        <f t="shared" si="81"/>
        <v>0</v>
      </c>
      <c r="K262" s="372">
        <f t="shared" si="82"/>
        <v>0</v>
      </c>
      <c r="L262" s="371">
        <f t="shared" si="83"/>
        <v>0</v>
      </c>
      <c r="M262" s="373">
        <f t="shared" si="84"/>
        <v>0</v>
      </c>
      <c r="N262" s="599"/>
    </row>
    <row r="263" spans="1:14" x14ac:dyDescent="0.2">
      <c r="A263" s="232">
        <v>11</v>
      </c>
      <c r="B263" s="216" t="s">
        <v>54</v>
      </c>
      <c r="C263" s="227"/>
      <c r="D263" s="686"/>
      <c r="E263" s="683"/>
      <c r="F263" s="247" t="s">
        <v>11</v>
      </c>
      <c r="G263" s="245">
        <v>10</v>
      </c>
      <c r="H263" s="499"/>
      <c r="I263" s="511"/>
      <c r="J263" s="371">
        <f t="shared" si="81"/>
        <v>0</v>
      </c>
      <c r="K263" s="372">
        <f t="shared" si="82"/>
        <v>0</v>
      </c>
      <c r="L263" s="371">
        <f t="shared" si="83"/>
        <v>0</v>
      </c>
      <c r="M263" s="373">
        <f t="shared" si="84"/>
        <v>0</v>
      </c>
      <c r="N263" s="599"/>
    </row>
    <row r="264" spans="1:14" x14ac:dyDescent="0.2">
      <c r="A264" s="232">
        <v>12</v>
      </c>
      <c r="B264" s="437" t="s">
        <v>55</v>
      </c>
      <c r="C264" s="687"/>
      <c r="D264" s="683"/>
      <c r="E264" s="683"/>
      <c r="F264" s="247" t="s">
        <v>11</v>
      </c>
      <c r="G264" s="245">
        <v>10</v>
      </c>
      <c r="H264" s="499"/>
      <c r="I264" s="511"/>
      <c r="J264" s="371">
        <f t="shared" si="81"/>
        <v>0</v>
      </c>
      <c r="K264" s="372">
        <f t="shared" si="82"/>
        <v>0</v>
      </c>
      <c r="L264" s="371">
        <f t="shared" si="83"/>
        <v>0</v>
      </c>
      <c r="M264" s="373">
        <f t="shared" si="84"/>
        <v>0</v>
      </c>
      <c r="N264" s="599"/>
    </row>
    <row r="265" spans="1:14" ht="24" x14ac:dyDescent="0.2">
      <c r="A265" s="232">
        <v>13</v>
      </c>
      <c r="B265" s="263" t="s">
        <v>84</v>
      </c>
      <c r="C265" s="682"/>
      <c r="D265" s="683"/>
      <c r="E265" s="683"/>
      <c r="F265" s="247" t="s">
        <v>11</v>
      </c>
      <c r="G265" s="245">
        <v>10</v>
      </c>
      <c r="H265" s="499"/>
      <c r="I265" s="511"/>
      <c r="J265" s="371">
        <f t="shared" si="81"/>
        <v>0</v>
      </c>
      <c r="K265" s="372">
        <f t="shared" si="82"/>
        <v>0</v>
      </c>
      <c r="L265" s="371">
        <f t="shared" si="83"/>
        <v>0</v>
      </c>
      <c r="M265" s="373">
        <f t="shared" si="84"/>
        <v>0</v>
      </c>
      <c r="N265" s="599"/>
    </row>
    <row r="266" spans="1:14" x14ac:dyDescent="0.2">
      <c r="A266" s="232">
        <v>14</v>
      </c>
      <c r="B266" s="263" t="s">
        <v>56</v>
      </c>
      <c r="C266" s="682"/>
      <c r="D266" s="683"/>
      <c r="E266" s="683"/>
      <c r="F266" s="247" t="s">
        <v>11</v>
      </c>
      <c r="G266" s="245">
        <v>50</v>
      </c>
      <c r="H266" s="499"/>
      <c r="I266" s="511"/>
      <c r="J266" s="371">
        <f t="shared" si="81"/>
        <v>0</v>
      </c>
      <c r="K266" s="372">
        <f t="shared" si="82"/>
        <v>0</v>
      </c>
      <c r="L266" s="371">
        <f t="shared" si="83"/>
        <v>0</v>
      </c>
      <c r="M266" s="373">
        <f t="shared" si="84"/>
        <v>0</v>
      </c>
      <c r="N266" s="599"/>
    </row>
    <row r="267" spans="1:14" x14ac:dyDescent="0.2">
      <c r="A267" s="232">
        <v>15</v>
      </c>
      <c r="B267" s="216" t="s">
        <v>57</v>
      </c>
      <c r="C267" s="227"/>
      <c r="D267" s="688"/>
      <c r="E267" s="688"/>
      <c r="F267" s="248" t="s">
        <v>11</v>
      </c>
      <c r="G267" s="14">
        <v>15</v>
      </c>
      <c r="H267" s="512"/>
      <c r="I267" s="496"/>
      <c r="J267" s="371">
        <f t="shared" si="81"/>
        <v>0</v>
      </c>
      <c r="K267" s="372">
        <f t="shared" si="82"/>
        <v>0</v>
      </c>
      <c r="L267" s="371">
        <f t="shared" si="83"/>
        <v>0</v>
      </c>
      <c r="M267" s="373">
        <f t="shared" si="84"/>
        <v>0</v>
      </c>
      <c r="N267" s="599"/>
    </row>
    <row r="268" spans="1:14" ht="19.5" customHeight="1" x14ac:dyDescent="0.2">
      <c r="A268" s="221"/>
      <c r="B268" s="230"/>
      <c r="C268" s="230"/>
      <c r="D268" s="230"/>
      <c r="E268" s="230"/>
      <c r="F268" s="249"/>
      <c r="G268" s="223"/>
      <c r="H268" s="500" t="s">
        <v>14</v>
      </c>
      <c r="I268" s="168"/>
      <c r="J268" s="168"/>
      <c r="K268" s="431">
        <f>SUM(K253:K267)</f>
        <v>0</v>
      </c>
      <c r="L268" s="432">
        <f>SUM(L253:L267)</f>
        <v>0</v>
      </c>
      <c r="M268" s="432">
        <f>SUM(M253:M267)</f>
        <v>0</v>
      </c>
      <c r="N268" s="239"/>
    </row>
    <row r="269" spans="1:14" ht="19.5" customHeight="1" x14ac:dyDescent="0.2">
      <c r="A269" s="54"/>
      <c r="B269" s="338"/>
      <c r="C269" s="338"/>
      <c r="D269" s="338"/>
      <c r="E269" s="338"/>
      <c r="F269" s="342"/>
      <c r="G269" s="337"/>
      <c r="H269" s="99"/>
      <c r="I269" s="79"/>
      <c r="J269" s="79"/>
      <c r="K269" s="349"/>
      <c r="L269" s="350"/>
      <c r="M269" s="160"/>
      <c r="N269" s="351"/>
    </row>
    <row r="270" spans="1:14" ht="27.75" customHeight="1" x14ac:dyDescent="0.2">
      <c r="A270" s="221"/>
      <c r="B270" s="234" t="s">
        <v>300</v>
      </c>
      <c r="C270" s="234"/>
      <c r="D270" s="230"/>
      <c r="E270" s="230"/>
      <c r="F270" s="249"/>
      <c r="G270" s="223"/>
      <c r="H270" s="99"/>
      <c r="I270" s="99"/>
      <c r="J270" s="61"/>
      <c r="K270" s="385"/>
      <c r="L270" s="386"/>
      <c r="M270" s="387"/>
      <c r="N270" s="258"/>
    </row>
    <row r="271" spans="1:14" ht="38.25" customHeight="1" x14ac:dyDescent="0.2">
      <c r="A271" s="58" t="s">
        <v>0</v>
      </c>
      <c r="B271" s="58" t="s">
        <v>1</v>
      </c>
      <c r="C271" s="58" t="s">
        <v>333</v>
      </c>
      <c r="D271" s="652" t="s">
        <v>334</v>
      </c>
      <c r="E271" s="653" t="s">
        <v>335</v>
      </c>
      <c r="F271" s="58" t="s">
        <v>2</v>
      </c>
      <c r="G271" s="162" t="s">
        <v>3</v>
      </c>
      <c r="H271" s="45" t="s">
        <v>4</v>
      </c>
      <c r="I271" s="465" t="s">
        <v>5</v>
      </c>
      <c r="J271" s="214" t="s">
        <v>74</v>
      </c>
      <c r="K271" s="59" t="s">
        <v>6</v>
      </c>
      <c r="L271" s="45" t="s">
        <v>7</v>
      </c>
      <c r="M271" s="45" t="s">
        <v>8</v>
      </c>
      <c r="N271" s="163" t="s">
        <v>9</v>
      </c>
    </row>
    <row r="272" spans="1:14" ht="101.25" customHeight="1" x14ac:dyDescent="0.2">
      <c r="A272" s="215">
        <v>1</v>
      </c>
      <c r="B272" s="13" t="s">
        <v>133</v>
      </c>
      <c r="C272" s="13" t="s">
        <v>378</v>
      </c>
      <c r="D272" s="606"/>
      <c r="E272" s="689"/>
      <c r="F272" s="215" t="s">
        <v>11</v>
      </c>
      <c r="G272" s="388">
        <v>800</v>
      </c>
      <c r="H272" s="513"/>
      <c r="I272" s="509"/>
      <c r="J272" s="371">
        <f>H272*I272+H272</f>
        <v>0</v>
      </c>
      <c r="K272" s="372">
        <f>G272*H272</f>
        <v>0</v>
      </c>
      <c r="L272" s="371">
        <f>M272-K272</f>
        <v>0</v>
      </c>
      <c r="M272" s="373">
        <f>G272*J272</f>
        <v>0</v>
      </c>
      <c r="N272" s="239" t="s">
        <v>69</v>
      </c>
    </row>
    <row r="273" spans="1:14" x14ac:dyDescent="0.2">
      <c r="A273" s="233"/>
      <c r="B273" s="233"/>
      <c r="C273" s="233"/>
      <c r="D273" s="233"/>
      <c r="E273" s="233"/>
      <c r="F273" s="233"/>
      <c r="G273" s="235"/>
      <c r="H273" s="468" t="s">
        <v>14</v>
      </c>
      <c r="I273" s="506"/>
      <c r="J273" s="389"/>
      <c r="K273" s="390">
        <f>SUM(K272)</f>
        <v>0</v>
      </c>
      <c r="L273" s="390">
        <f>SUM(L272)</f>
        <v>0</v>
      </c>
      <c r="M273" s="390">
        <f>SUM(M272)</f>
        <v>0</v>
      </c>
      <c r="N273" s="239"/>
    </row>
    <row r="274" spans="1:14" x14ac:dyDescent="0.2">
      <c r="A274" s="233"/>
      <c r="B274" s="233"/>
      <c r="C274" s="233"/>
      <c r="D274" s="233"/>
      <c r="E274" s="233"/>
      <c r="F274" s="233"/>
      <c r="G274" s="235"/>
      <c r="H274" s="514"/>
      <c r="I274" s="515"/>
      <c r="J274" s="64"/>
      <c r="K274" s="64"/>
      <c r="L274" s="64"/>
      <c r="M274" s="157"/>
      <c r="N274" s="258"/>
    </row>
    <row r="275" spans="1:14" x14ac:dyDescent="0.2">
      <c r="A275" s="233"/>
      <c r="B275" s="234" t="s">
        <v>301</v>
      </c>
      <c r="C275" s="234"/>
      <c r="D275" s="690"/>
      <c r="E275" s="690"/>
      <c r="F275" s="233"/>
      <c r="G275" s="235"/>
      <c r="H275" s="131"/>
      <c r="I275" s="461"/>
      <c r="J275" s="64"/>
      <c r="K275" s="64"/>
      <c r="L275" s="64"/>
      <c r="M275" s="157"/>
      <c r="N275" s="258"/>
    </row>
    <row r="276" spans="1:14" ht="36" x14ac:dyDescent="0.2">
      <c r="A276" s="58" t="s">
        <v>0</v>
      </c>
      <c r="B276" s="58" t="s">
        <v>1</v>
      </c>
      <c r="C276" s="58" t="s">
        <v>333</v>
      </c>
      <c r="D276" s="652" t="s">
        <v>334</v>
      </c>
      <c r="E276" s="653" t="s">
        <v>335</v>
      </c>
      <c r="F276" s="58" t="s">
        <v>2</v>
      </c>
      <c r="G276" s="162" t="s">
        <v>3</v>
      </c>
      <c r="H276" s="45" t="s">
        <v>4</v>
      </c>
      <c r="I276" s="465" t="s">
        <v>5</v>
      </c>
      <c r="J276" s="214" t="s">
        <v>74</v>
      </c>
      <c r="K276" s="59" t="s">
        <v>6</v>
      </c>
      <c r="L276" s="45" t="s">
        <v>7</v>
      </c>
      <c r="M276" s="45" t="s">
        <v>8</v>
      </c>
      <c r="N276" s="163" t="s">
        <v>9</v>
      </c>
    </row>
    <row r="277" spans="1:14" ht="110.25" customHeight="1" x14ac:dyDescent="0.2">
      <c r="A277" s="236">
        <v>1</v>
      </c>
      <c r="B277" s="237" t="s">
        <v>234</v>
      </c>
      <c r="C277" s="237" t="s">
        <v>379</v>
      </c>
      <c r="D277" s="606"/>
      <c r="E277" s="236"/>
      <c r="F277" s="236" t="s">
        <v>17</v>
      </c>
      <c r="G277" s="238">
        <v>80</v>
      </c>
      <c r="H277" s="516"/>
      <c r="I277" s="496"/>
      <c r="J277" s="371">
        <f t="shared" ref="J277:J282" si="85">H277*I277+H277</f>
        <v>0</v>
      </c>
      <c r="K277" s="372">
        <f t="shared" ref="K277:K282" si="86">G277*H277</f>
        <v>0</v>
      </c>
      <c r="L277" s="371">
        <f t="shared" ref="L277:L282" si="87">M277-K277</f>
        <v>0</v>
      </c>
      <c r="M277" s="373">
        <f t="shared" ref="M277:M282" si="88">G277*J277</f>
        <v>0</v>
      </c>
      <c r="N277" s="239" t="s">
        <v>190</v>
      </c>
    </row>
    <row r="278" spans="1:14" ht="30" customHeight="1" x14ac:dyDescent="0.2">
      <c r="A278" s="236">
        <v>2</v>
      </c>
      <c r="B278" s="237" t="s">
        <v>235</v>
      </c>
      <c r="C278" s="237" t="s">
        <v>380</v>
      </c>
      <c r="D278" s="606"/>
      <c r="E278" s="236"/>
      <c r="F278" s="236" t="s">
        <v>17</v>
      </c>
      <c r="G278" s="238">
        <v>800</v>
      </c>
      <c r="H278" s="516"/>
      <c r="I278" s="496"/>
      <c r="J278" s="371">
        <f t="shared" si="85"/>
        <v>0</v>
      </c>
      <c r="K278" s="372">
        <f t="shared" si="86"/>
        <v>0</v>
      </c>
      <c r="L278" s="371">
        <f t="shared" si="87"/>
        <v>0</v>
      </c>
      <c r="M278" s="373">
        <f t="shared" si="88"/>
        <v>0</v>
      </c>
      <c r="N278" s="239" t="s">
        <v>190</v>
      </c>
    </row>
    <row r="279" spans="1:14" ht="33" customHeight="1" x14ac:dyDescent="0.2">
      <c r="A279" s="236">
        <v>3</v>
      </c>
      <c r="B279" s="237" t="s">
        <v>236</v>
      </c>
      <c r="C279" s="237" t="s">
        <v>381</v>
      </c>
      <c r="D279" s="606"/>
      <c r="E279" s="236"/>
      <c r="F279" s="236" t="s">
        <v>17</v>
      </c>
      <c r="G279" s="238">
        <v>300</v>
      </c>
      <c r="H279" s="516"/>
      <c r="I279" s="496"/>
      <c r="J279" s="371">
        <f t="shared" si="85"/>
        <v>0</v>
      </c>
      <c r="K279" s="372">
        <f t="shared" si="86"/>
        <v>0</v>
      </c>
      <c r="L279" s="371">
        <f t="shared" si="87"/>
        <v>0</v>
      </c>
      <c r="M279" s="373">
        <f t="shared" si="88"/>
        <v>0</v>
      </c>
      <c r="N279" s="239" t="s">
        <v>190</v>
      </c>
    </row>
    <row r="280" spans="1:14" ht="120" customHeight="1" x14ac:dyDescent="0.2">
      <c r="A280" s="236">
        <v>4</v>
      </c>
      <c r="B280" s="237" t="s">
        <v>112</v>
      </c>
      <c r="C280" s="237"/>
      <c r="D280" s="606"/>
      <c r="E280" s="236"/>
      <c r="F280" s="236" t="s">
        <v>11</v>
      </c>
      <c r="G280" s="238">
        <v>105</v>
      </c>
      <c r="H280" s="516"/>
      <c r="I280" s="496"/>
      <c r="J280" s="371">
        <f t="shared" si="85"/>
        <v>0</v>
      </c>
      <c r="K280" s="372">
        <f t="shared" si="86"/>
        <v>0</v>
      </c>
      <c r="L280" s="371">
        <f t="shared" si="87"/>
        <v>0</v>
      </c>
      <c r="M280" s="373">
        <f t="shared" si="88"/>
        <v>0</v>
      </c>
      <c r="N280" s="239" t="s">
        <v>123</v>
      </c>
    </row>
    <row r="281" spans="1:14" ht="154.5" customHeight="1" x14ac:dyDescent="0.2">
      <c r="A281" s="236">
        <v>5</v>
      </c>
      <c r="B281" s="261" t="s">
        <v>113</v>
      </c>
      <c r="C281" s="237"/>
      <c r="D281" s="606"/>
      <c r="E281" s="236"/>
      <c r="F281" s="236" t="s">
        <v>11</v>
      </c>
      <c r="G281" s="238">
        <v>268</v>
      </c>
      <c r="H281" s="516"/>
      <c r="I281" s="496"/>
      <c r="J281" s="371">
        <f t="shared" si="85"/>
        <v>0</v>
      </c>
      <c r="K281" s="372">
        <f t="shared" si="86"/>
        <v>0</v>
      </c>
      <c r="L281" s="371">
        <f t="shared" si="87"/>
        <v>0</v>
      </c>
      <c r="M281" s="373">
        <f t="shared" si="88"/>
        <v>0</v>
      </c>
      <c r="N281" s="239" t="s">
        <v>123</v>
      </c>
    </row>
    <row r="282" spans="1:14" ht="126" customHeight="1" x14ac:dyDescent="0.2">
      <c r="A282" s="236">
        <v>6</v>
      </c>
      <c r="B282" s="237" t="s">
        <v>114</v>
      </c>
      <c r="C282" s="237"/>
      <c r="D282" s="606"/>
      <c r="E282" s="236"/>
      <c r="F282" s="236" t="s">
        <v>11</v>
      </c>
      <c r="G282" s="238">
        <v>160</v>
      </c>
      <c r="H282" s="516"/>
      <c r="I282" s="496"/>
      <c r="J282" s="371">
        <f t="shared" si="85"/>
        <v>0</v>
      </c>
      <c r="K282" s="372">
        <f t="shared" si="86"/>
        <v>0</v>
      </c>
      <c r="L282" s="371">
        <f t="shared" si="87"/>
        <v>0</v>
      </c>
      <c r="M282" s="373">
        <f t="shared" si="88"/>
        <v>0</v>
      </c>
      <c r="N282" s="239" t="s">
        <v>123</v>
      </c>
    </row>
    <row r="283" spans="1:14" ht="138" customHeight="1" x14ac:dyDescent="0.2">
      <c r="A283" s="236">
        <v>7</v>
      </c>
      <c r="B283" s="237" t="s">
        <v>115</v>
      </c>
      <c r="C283" s="237"/>
      <c r="D283" s="606"/>
      <c r="E283" s="236"/>
      <c r="F283" s="236" t="s">
        <v>11</v>
      </c>
      <c r="G283" s="238">
        <v>200</v>
      </c>
      <c r="H283" s="516"/>
      <c r="I283" s="496"/>
      <c r="J283" s="371">
        <f t="shared" ref="J283" si="89">H283*I283+H283</f>
        <v>0</v>
      </c>
      <c r="K283" s="372">
        <f t="shared" ref="K283" si="90">G283*H283</f>
        <v>0</v>
      </c>
      <c r="L283" s="371">
        <f t="shared" ref="L283" si="91">M283-K283</f>
        <v>0</v>
      </c>
      <c r="M283" s="373">
        <f t="shared" ref="M283" si="92">G283*J283</f>
        <v>0</v>
      </c>
      <c r="N283" s="239" t="s">
        <v>123</v>
      </c>
    </row>
    <row r="284" spans="1:14" x14ac:dyDescent="0.2">
      <c r="A284" s="240"/>
      <c r="B284" s="42"/>
      <c r="C284" s="42"/>
      <c r="D284" s="240"/>
      <c r="E284" s="240"/>
      <c r="F284" s="240"/>
      <c r="G284" s="241"/>
      <c r="H284" s="468" t="s">
        <v>14</v>
      </c>
      <c r="I284" s="517"/>
      <c r="J284" s="17"/>
      <c r="K284" s="303">
        <f>SUM(K277:K283)</f>
        <v>0</v>
      </c>
      <c r="L284" s="231">
        <f>SUM(L277:L283)</f>
        <v>0</v>
      </c>
      <c r="M284" s="231">
        <f>SUM(M277:M283)</f>
        <v>0</v>
      </c>
      <c r="N284" s="259"/>
    </row>
    <row r="285" spans="1:14" x14ac:dyDescent="0.2">
      <c r="A285" s="106"/>
      <c r="B285" s="109"/>
      <c r="C285" s="109"/>
      <c r="D285" s="106"/>
      <c r="E285" s="106"/>
      <c r="F285" s="106"/>
      <c r="G285" s="107"/>
      <c r="H285" s="96"/>
      <c r="I285" s="108"/>
      <c r="J285" s="96"/>
      <c r="K285" s="343"/>
      <c r="L285" s="344"/>
      <c r="M285" s="345"/>
      <c r="N285" s="351"/>
    </row>
    <row r="286" spans="1:14" x14ac:dyDescent="0.2">
      <c r="A286" s="233"/>
      <c r="B286" s="234" t="s">
        <v>302</v>
      </c>
      <c r="C286" s="234"/>
      <c r="D286" s="691"/>
      <c r="E286" s="691"/>
      <c r="F286" s="233"/>
      <c r="G286" s="235"/>
      <c r="H286" s="131"/>
      <c r="I286" s="461"/>
      <c r="J286" s="64"/>
      <c r="K286" s="64"/>
      <c r="L286" s="64"/>
      <c r="M286" s="157"/>
      <c r="N286" s="258"/>
    </row>
    <row r="287" spans="1:14" ht="36" x14ac:dyDescent="0.2">
      <c r="A287" s="58" t="s">
        <v>0</v>
      </c>
      <c r="B287" s="58" t="s">
        <v>1</v>
      </c>
      <c r="C287" s="58" t="s">
        <v>333</v>
      </c>
      <c r="D287" s="652" t="s">
        <v>334</v>
      </c>
      <c r="E287" s="653" t="s">
        <v>335</v>
      </c>
      <c r="F287" s="58" t="s">
        <v>2</v>
      </c>
      <c r="G287" s="162" t="s">
        <v>3</v>
      </c>
      <c r="H287" s="45" t="s">
        <v>4</v>
      </c>
      <c r="I287" s="465" t="s">
        <v>5</v>
      </c>
      <c r="J287" s="214" t="s">
        <v>74</v>
      </c>
      <c r="K287" s="59" t="s">
        <v>6</v>
      </c>
      <c r="L287" s="45" t="s">
        <v>7</v>
      </c>
      <c r="M287" s="45" t="s">
        <v>8</v>
      </c>
      <c r="N287" s="163" t="s">
        <v>9</v>
      </c>
    </row>
    <row r="288" spans="1:14" ht="141" customHeight="1" x14ac:dyDescent="0.2">
      <c r="A288" s="394">
        <v>1</v>
      </c>
      <c r="B288" s="13" t="s">
        <v>181</v>
      </c>
      <c r="C288" s="13" t="s">
        <v>382</v>
      </c>
      <c r="D288" s="606"/>
      <c r="E288" s="692"/>
      <c r="F288" s="236" t="s">
        <v>11</v>
      </c>
      <c r="G288" s="238">
        <v>2200</v>
      </c>
      <c r="H288" s="518"/>
      <c r="I288" s="496"/>
      <c r="J288" s="371">
        <f>H288*I288+H288</f>
        <v>0</v>
      </c>
      <c r="K288" s="372">
        <f>G288*H288</f>
        <v>0</v>
      </c>
      <c r="L288" s="371">
        <f>M288-K288</f>
        <v>0</v>
      </c>
      <c r="M288" s="373">
        <f>G288*J288</f>
        <v>0</v>
      </c>
      <c r="N288" s="239" t="s">
        <v>123</v>
      </c>
    </row>
    <row r="289" spans="1:14" x14ac:dyDescent="0.2">
      <c r="A289" s="233"/>
      <c r="B289" s="395"/>
      <c r="C289" s="395"/>
      <c r="D289" s="233"/>
      <c r="E289" s="233"/>
      <c r="F289" s="233"/>
      <c r="G289" s="235"/>
      <c r="H289" s="468" t="s">
        <v>14</v>
      </c>
      <c r="I289" s="519"/>
      <c r="J289" s="396"/>
      <c r="K289" s="390">
        <f>SUM(K288)</f>
        <v>0</v>
      </c>
      <c r="L289" s="390">
        <f>SUM(L288)</f>
        <v>0</v>
      </c>
      <c r="M289" s="390">
        <f>SUM(M288)</f>
        <v>0</v>
      </c>
      <c r="N289" s="239"/>
    </row>
    <row r="290" spans="1:14" x14ac:dyDescent="0.2">
      <c r="A290" s="101"/>
      <c r="B290" s="143"/>
      <c r="C290" s="143"/>
      <c r="D290" s="101"/>
      <c r="E290" s="101"/>
      <c r="F290" s="101"/>
      <c r="G290" s="102"/>
      <c r="H290" s="96"/>
      <c r="I290" s="461"/>
      <c r="J290" s="103"/>
      <c r="K290" s="131"/>
      <c r="L290" s="131"/>
      <c r="M290" s="352"/>
      <c r="N290" s="346"/>
    </row>
    <row r="291" spans="1:14" x14ac:dyDescent="0.2">
      <c r="A291" s="21"/>
      <c r="B291" s="46" t="s">
        <v>303</v>
      </c>
      <c r="C291" s="46"/>
      <c r="D291" s="693"/>
      <c r="E291" s="693"/>
      <c r="F291" s="21"/>
      <c r="G291" s="397"/>
      <c r="H291" s="470"/>
      <c r="I291" s="520"/>
      <c r="J291" s="398"/>
      <c r="K291" s="399"/>
      <c r="L291" s="399"/>
      <c r="M291" s="400"/>
      <c r="N291" s="401"/>
    </row>
    <row r="292" spans="1:14" ht="36" x14ac:dyDescent="0.2">
      <c r="A292" s="138" t="s">
        <v>0</v>
      </c>
      <c r="B292" s="138" t="s">
        <v>1</v>
      </c>
      <c r="C292" s="138" t="s">
        <v>333</v>
      </c>
      <c r="D292" s="604" t="s">
        <v>334</v>
      </c>
      <c r="E292" s="605" t="s">
        <v>335</v>
      </c>
      <c r="F292" s="138" t="s">
        <v>2</v>
      </c>
      <c r="G292" s="164" t="s">
        <v>3</v>
      </c>
      <c r="H292" s="165" t="s">
        <v>4</v>
      </c>
      <c r="I292" s="472" t="s">
        <v>5</v>
      </c>
      <c r="J292" s="10" t="s">
        <v>74</v>
      </c>
      <c r="K292" s="166" t="s">
        <v>6</v>
      </c>
      <c r="L292" s="165" t="s">
        <v>7</v>
      </c>
      <c r="M292" s="165" t="s">
        <v>8</v>
      </c>
      <c r="N292" s="167" t="s">
        <v>9</v>
      </c>
    </row>
    <row r="293" spans="1:14" ht="84" x14ac:dyDescent="0.2">
      <c r="A293" s="402">
        <v>1</v>
      </c>
      <c r="B293" s="403" t="s">
        <v>107</v>
      </c>
      <c r="C293" s="694"/>
      <c r="D293" s="621"/>
      <c r="E293" s="25"/>
      <c r="F293" s="404" t="s">
        <v>11</v>
      </c>
      <c r="G293" s="405">
        <v>500</v>
      </c>
      <c r="H293" s="473"/>
      <c r="I293" s="521"/>
      <c r="J293" s="12">
        <f t="shared" ref="J293:J296" si="93">H293*I293+H293</f>
        <v>0</v>
      </c>
      <c r="K293" s="11">
        <f t="shared" ref="K293:K295" si="94">G293*H293</f>
        <v>0</v>
      </c>
      <c r="L293" s="12">
        <f t="shared" ref="L293:L295" si="95">M293-K293</f>
        <v>0</v>
      </c>
      <c r="M293" s="149">
        <f t="shared" ref="M293:M295" si="96">G293*J293</f>
        <v>0</v>
      </c>
      <c r="N293" s="252" t="s">
        <v>147</v>
      </c>
    </row>
    <row r="294" spans="1:14" ht="72" x14ac:dyDescent="0.2">
      <c r="A294" s="402">
        <v>2</v>
      </c>
      <c r="B294" s="403" t="s">
        <v>257</v>
      </c>
      <c r="C294" s="694" t="s">
        <v>383</v>
      </c>
      <c r="D294" s="621"/>
      <c r="E294" s="25"/>
      <c r="F294" s="404" t="s">
        <v>11</v>
      </c>
      <c r="G294" s="405">
        <v>1200</v>
      </c>
      <c r="H294" s="473"/>
      <c r="I294" s="521"/>
      <c r="J294" s="12">
        <f t="shared" si="93"/>
        <v>0</v>
      </c>
      <c r="K294" s="11">
        <f t="shared" si="94"/>
        <v>0</v>
      </c>
      <c r="L294" s="12">
        <f t="shared" si="95"/>
        <v>0</v>
      </c>
      <c r="M294" s="149">
        <f t="shared" si="96"/>
        <v>0</v>
      </c>
      <c r="N294" s="252" t="s">
        <v>123</v>
      </c>
    </row>
    <row r="295" spans="1:14" ht="24.75" customHeight="1" x14ac:dyDescent="0.2">
      <c r="A295" s="402">
        <v>3</v>
      </c>
      <c r="B295" s="403" t="s">
        <v>81</v>
      </c>
      <c r="C295" s="694"/>
      <c r="D295" s="621"/>
      <c r="E295" s="25"/>
      <c r="F295" s="404" t="s">
        <v>11</v>
      </c>
      <c r="G295" s="405">
        <v>300</v>
      </c>
      <c r="H295" s="473"/>
      <c r="I295" s="521"/>
      <c r="J295" s="12">
        <f t="shared" si="93"/>
        <v>0</v>
      </c>
      <c r="K295" s="11">
        <f t="shared" si="94"/>
        <v>0</v>
      </c>
      <c r="L295" s="12">
        <f t="shared" si="95"/>
        <v>0</v>
      </c>
      <c r="M295" s="149">
        <f t="shared" si="96"/>
        <v>0</v>
      </c>
      <c r="N295" s="252" t="s">
        <v>123</v>
      </c>
    </row>
    <row r="296" spans="1:14" ht="60" x14ac:dyDescent="0.2">
      <c r="A296" s="402">
        <v>4</v>
      </c>
      <c r="B296" s="403" t="s">
        <v>191</v>
      </c>
      <c r="C296" s="694" t="s">
        <v>384</v>
      </c>
      <c r="D296" s="621"/>
      <c r="E296" s="402" t="s">
        <v>385</v>
      </c>
      <c r="F296" s="402"/>
      <c r="G296" s="405">
        <v>100</v>
      </c>
      <c r="H296" s="473"/>
      <c r="I296" s="521"/>
      <c r="J296" s="12">
        <f t="shared" si="93"/>
        <v>0</v>
      </c>
      <c r="K296" s="11">
        <f>G296*H296</f>
        <v>0</v>
      </c>
      <c r="L296" s="12">
        <f>M296-K296</f>
        <v>0</v>
      </c>
      <c r="M296" s="149">
        <f>G296*J296</f>
        <v>0</v>
      </c>
      <c r="N296" s="311" t="s">
        <v>123</v>
      </c>
    </row>
    <row r="297" spans="1:14" x14ac:dyDescent="0.2">
      <c r="A297" s="22"/>
      <c r="B297" s="40"/>
      <c r="C297" s="40"/>
      <c r="D297" s="22"/>
      <c r="E297" s="22"/>
      <c r="F297" s="22"/>
      <c r="G297" s="41"/>
      <c r="H297" s="475" t="s">
        <v>14</v>
      </c>
      <c r="I297" s="476"/>
      <c r="J297" s="125"/>
      <c r="K297" s="392">
        <f>SUM(K293:K296)</f>
        <v>0</v>
      </c>
      <c r="L297" s="393">
        <f>SUM(L293:L296)</f>
        <v>0</v>
      </c>
      <c r="M297" s="393">
        <f>SUM(M293:M296)</f>
        <v>0</v>
      </c>
      <c r="N297" s="252"/>
    </row>
    <row r="298" spans="1:14" x14ac:dyDescent="0.2">
      <c r="A298" s="22"/>
      <c r="B298" s="40"/>
      <c r="C298" s="40"/>
      <c r="D298" s="22"/>
      <c r="E298" s="22"/>
      <c r="F298" s="22"/>
      <c r="G298" s="41"/>
      <c r="H298" s="99"/>
      <c r="I298" s="448"/>
      <c r="J298" s="125"/>
      <c r="K298" s="418"/>
      <c r="L298" s="158"/>
      <c r="M298" s="158"/>
      <c r="N298" s="292"/>
    </row>
    <row r="299" spans="1:14" x14ac:dyDescent="0.2">
      <c r="A299" s="24"/>
      <c r="B299" s="46" t="s">
        <v>304</v>
      </c>
      <c r="C299" s="46"/>
      <c r="D299" s="695"/>
      <c r="E299" s="695"/>
      <c r="F299" s="24"/>
      <c r="G299" s="26"/>
      <c r="H299" s="470"/>
      <c r="I299" s="471"/>
      <c r="J299" s="124"/>
      <c r="K299" s="407"/>
      <c r="L299" s="408"/>
      <c r="M299" s="409"/>
    </row>
    <row r="300" spans="1:14" ht="36" x14ac:dyDescent="0.2">
      <c r="A300" s="138" t="s">
        <v>0</v>
      </c>
      <c r="B300" s="138" t="s">
        <v>1</v>
      </c>
      <c r="C300" s="138" t="s">
        <v>333</v>
      </c>
      <c r="D300" s="604" t="s">
        <v>334</v>
      </c>
      <c r="E300" s="605" t="s">
        <v>335</v>
      </c>
      <c r="F300" s="138" t="s">
        <v>2</v>
      </c>
      <c r="G300" s="164" t="s">
        <v>3</v>
      </c>
      <c r="H300" s="165" t="s">
        <v>4</v>
      </c>
      <c r="I300" s="472" t="s">
        <v>5</v>
      </c>
      <c r="J300" s="10" t="s">
        <v>74</v>
      </c>
      <c r="K300" s="166" t="s">
        <v>6</v>
      </c>
      <c r="L300" s="165" t="s">
        <v>7</v>
      </c>
      <c r="M300" s="165" t="s">
        <v>8</v>
      </c>
      <c r="N300" s="167" t="s">
        <v>9</v>
      </c>
    </row>
    <row r="301" spans="1:14" ht="36" x14ac:dyDescent="0.2">
      <c r="A301" s="402">
        <v>1</v>
      </c>
      <c r="B301" s="403" t="s">
        <v>110</v>
      </c>
      <c r="C301" s="694"/>
      <c r="D301" s="696"/>
      <c r="E301" s="25"/>
      <c r="F301" s="404" t="s">
        <v>11</v>
      </c>
      <c r="G301" s="405">
        <v>500</v>
      </c>
      <c r="H301" s="473"/>
      <c r="I301" s="521"/>
      <c r="J301" s="12">
        <f t="shared" ref="J301:J303" si="97">H301*I301+H301</f>
        <v>0</v>
      </c>
      <c r="K301" s="11">
        <f t="shared" ref="K301" si="98">G301*H301</f>
        <v>0</v>
      </c>
      <c r="L301" s="12">
        <f t="shared" ref="L301:L303" si="99">M301-K301</f>
        <v>0</v>
      </c>
      <c r="M301" s="149">
        <f t="shared" ref="M301:M303" si="100">G301*J301</f>
        <v>0</v>
      </c>
      <c r="N301" s="421" t="s">
        <v>147</v>
      </c>
    </row>
    <row r="302" spans="1:14" ht="36" x14ac:dyDescent="0.2">
      <c r="A302" s="402">
        <v>2</v>
      </c>
      <c r="B302" s="403" t="s">
        <v>193</v>
      </c>
      <c r="C302" s="694"/>
      <c r="D302" s="25"/>
      <c r="E302" s="25"/>
      <c r="F302" s="404" t="s">
        <v>15</v>
      </c>
      <c r="G302" s="405">
        <v>10</v>
      </c>
      <c r="H302" s="473"/>
      <c r="I302" s="521"/>
      <c r="J302" s="12">
        <f t="shared" si="97"/>
        <v>0</v>
      </c>
      <c r="K302" s="11">
        <f>G302*H302</f>
        <v>0</v>
      </c>
      <c r="L302" s="12">
        <f t="shared" si="99"/>
        <v>0</v>
      </c>
      <c r="M302" s="149">
        <f t="shared" si="100"/>
        <v>0</v>
      </c>
      <c r="N302" s="339"/>
    </row>
    <row r="303" spans="1:14" ht="36" x14ac:dyDescent="0.2">
      <c r="A303" s="402">
        <v>3</v>
      </c>
      <c r="B303" s="406" t="s">
        <v>214</v>
      </c>
      <c r="C303" s="694" t="s">
        <v>386</v>
      </c>
      <c r="D303" s="25"/>
      <c r="E303" s="25"/>
      <c r="F303" s="404" t="s">
        <v>11</v>
      </c>
      <c r="G303" s="405">
        <v>400</v>
      </c>
      <c r="H303" s="473"/>
      <c r="I303" s="521"/>
      <c r="J303" s="12">
        <f t="shared" si="97"/>
        <v>0</v>
      </c>
      <c r="K303" s="11">
        <f t="shared" ref="K303" si="101">G303*H303</f>
        <v>0</v>
      </c>
      <c r="L303" s="12">
        <f t="shared" si="99"/>
        <v>0</v>
      </c>
      <c r="M303" s="149">
        <f t="shared" si="100"/>
        <v>0</v>
      </c>
      <c r="N303" s="252" t="s">
        <v>123</v>
      </c>
    </row>
    <row r="304" spans="1:14" x14ac:dyDescent="0.2">
      <c r="A304" s="24"/>
      <c r="B304" s="40"/>
      <c r="C304" s="40"/>
      <c r="D304" s="24"/>
      <c r="E304" s="24"/>
      <c r="F304" s="24"/>
      <c r="G304" s="26"/>
      <c r="H304" s="475" t="s">
        <v>14</v>
      </c>
      <c r="I304" s="476"/>
      <c r="J304" s="125"/>
      <c r="K304" s="392">
        <f>SUM(K301:K303)</f>
        <v>0</v>
      </c>
      <c r="L304" s="393">
        <f>SUM(L301:L303)</f>
        <v>0</v>
      </c>
      <c r="M304" s="393">
        <f>SUM(M301:M303)</f>
        <v>0</v>
      </c>
      <c r="N304" s="129"/>
    </row>
    <row r="305" spans="1:14" x14ac:dyDescent="0.2">
      <c r="A305" s="22"/>
      <c r="B305" s="40"/>
      <c r="C305" s="40"/>
      <c r="D305" s="22"/>
      <c r="E305" s="22"/>
      <c r="F305" s="22"/>
      <c r="G305" s="41"/>
      <c r="H305" s="99"/>
      <c r="I305" s="448"/>
      <c r="J305" s="125"/>
      <c r="K305" s="418"/>
      <c r="L305" s="158"/>
      <c r="M305" s="158"/>
      <c r="N305" s="292"/>
    </row>
    <row r="306" spans="1:14" x14ac:dyDescent="0.2">
      <c r="A306" s="22"/>
      <c r="B306" s="40"/>
      <c r="C306" s="40"/>
      <c r="D306" s="22"/>
      <c r="E306" s="22"/>
      <c r="F306" s="22"/>
      <c r="G306" s="41"/>
      <c r="H306" s="99"/>
      <c r="I306" s="448"/>
      <c r="J306" s="125"/>
      <c r="K306" s="418"/>
      <c r="L306" s="158"/>
      <c r="M306" s="158"/>
      <c r="N306" s="292"/>
    </row>
    <row r="307" spans="1:14" x14ac:dyDescent="0.2">
      <c r="A307" s="21"/>
      <c r="B307" s="46"/>
      <c r="C307" s="46"/>
      <c r="D307" s="21"/>
      <c r="E307" s="21"/>
      <c r="F307" s="21"/>
      <c r="G307" s="397"/>
      <c r="H307" s="96"/>
      <c r="I307" s="461"/>
      <c r="J307" s="398"/>
      <c r="K307" s="399"/>
      <c r="L307" s="399"/>
      <c r="M307" s="400"/>
      <c r="N307" s="401"/>
    </row>
    <row r="308" spans="1:14" x14ac:dyDescent="0.2">
      <c r="A308" s="24"/>
      <c r="B308" s="46" t="s">
        <v>305</v>
      </c>
      <c r="C308" s="46"/>
      <c r="D308" s="695"/>
      <c r="E308" s="695"/>
      <c r="F308" s="24"/>
      <c r="G308" s="26"/>
      <c r="H308" s="470"/>
      <c r="I308" s="471"/>
      <c r="J308" s="124"/>
      <c r="K308" s="407"/>
      <c r="L308" s="408"/>
      <c r="M308" s="409"/>
    </row>
    <row r="309" spans="1:14" ht="36" x14ac:dyDescent="0.2">
      <c r="A309" s="138" t="s">
        <v>0</v>
      </c>
      <c r="B309" s="138" t="s">
        <v>1</v>
      </c>
      <c r="C309" s="138" t="s">
        <v>333</v>
      </c>
      <c r="D309" s="604" t="s">
        <v>334</v>
      </c>
      <c r="E309" s="605" t="s">
        <v>335</v>
      </c>
      <c r="F309" s="138" t="s">
        <v>2</v>
      </c>
      <c r="G309" s="164" t="s">
        <v>3</v>
      </c>
      <c r="H309" s="165" t="s">
        <v>4</v>
      </c>
      <c r="I309" s="472" t="s">
        <v>5</v>
      </c>
      <c r="J309" s="10" t="s">
        <v>74</v>
      </c>
      <c r="K309" s="166" t="s">
        <v>6</v>
      </c>
      <c r="L309" s="165" t="s">
        <v>7</v>
      </c>
      <c r="M309" s="165" t="s">
        <v>8</v>
      </c>
      <c r="N309" s="167" t="s">
        <v>9</v>
      </c>
    </row>
    <row r="310" spans="1:14" ht="24" customHeight="1" x14ac:dyDescent="0.2">
      <c r="A310" s="191">
        <v>1</v>
      </c>
      <c r="B310" s="23" t="s">
        <v>175</v>
      </c>
      <c r="C310" s="593" t="s">
        <v>387</v>
      </c>
      <c r="D310" s="697"/>
      <c r="E310" s="191"/>
      <c r="F310" s="191" t="s">
        <v>11</v>
      </c>
      <c r="G310" s="413">
        <v>100</v>
      </c>
      <c r="H310" s="473"/>
      <c r="I310" s="474"/>
      <c r="J310" s="12">
        <f t="shared" ref="J310:J313" si="102">H310*I310+H310</f>
        <v>0</v>
      </c>
      <c r="K310" s="11">
        <f t="shared" ref="K310:K313" si="103">G310*H310</f>
        <v>0</v>
      </c>
      <c r="L310" s="12">
        <f t="shared" ref="L310:L313" si="104">M310-K310</f>
        <v>0</v>
      </c>
      <c r="M310" s="149">
        <f t="shared" ref="M310:M313" si="105">G310*J310</f>
        <v>0</v>
      </c>
      <c r="N310" s="129" t="s">
        <v>123</v>
      </c>
    </row>
    <row r="311" spans="1:14" x14ac:dyDescent="0.2">
      <c r="A311" s="191">
        <v>2</v>
      </c>
      <c r="B311" s="23" t="s">
        <v>176</v>
      </c>
      <c r="C311" s="698"/>
      <c r="D311" s="697"/>
      <c r="E311" s="191"/>
      <c r="F311" s="191" t="s">
        <v>11</v>
      </c>
      <c r="G311" s="413">
        <v>10</v>
      </c>
      <c r="H311" s="473"/>
      <c r="I311" s="474"/>
      <c r="J311" s="12">
        <f t="shared" si="102"/>
        <v>0</v>
      </c>
      <c r="K311" s="11">
        <f t="shared" si="103"/>
        <v>0</v>
      </c>
      <c r="L311" s="12">
        <f t="shared" si="104"/>
        <v>0</v>
      </c>
      <c r="M311" s="149">
        <f t="shared" si="105"/>
        <v>0</v>
      </c>
      <c r="N311" s="595" t="s">
        <v>147</v>
      </c>
    </row>
    <row r="312" spans="1:14" x14ac:dyDescent="0.2">
      <c r="A312" s="191">
        <v>3</v>
      </c>
      <c r="B312" s="23" t="s">
        <v>177</v>
      </c>
      <c r="C312" s="698"/>
      <c r="D312" s="697"/>
      <c r="E312" s="191"/>
      <c r="F312" s="191" t="s">
        <v>11</v>
      </c>
      <c r="G312" s="413">
        <v>50</v>
      </c>
      <c r="H312" s="473"/>
      <c r="I312" s="474"/>
      <c r="J312" s="12">
        <f t="shared" si="102"/>
        <v>0</v>
      </c>
      <c r="K312" s="11">
        <f t="shared" si="103"/>
        <v>0</v>
      </c>
      <c r="L312" s="12">
        <f t="shared" si="104"/>
        <v>0</v>
      </c>
      <c r="M312" s="149">
        <f t="shared" si="105"/>
        <v>0</v>
      </c>
      <c r="N312" s="596"/>
    </row>
    <row r="313" spans="1:14" x14ac:dyDescent="0.2">
      <c r="A313" s="191">
        <v>4</v>
      </c>
      <c r="B313" s="23" t="s">
        <v>178</v>
      </c>
      <c r="C313" s="594"/>
      <c r="D313" s="697"/>
      <c r="E313" s="191"/>
      <c r="F313" s="191" t="s">
        <v>11</v>
      </c>
      <c r="G313" s="413">
        <v>20</v>
      </c>
      <c r="H313" s="473"/>
      <c r="I313" s="474"/>
      <c r="J313" s="12">
        <f t="shared" si="102"/>
        <v>0</v>
      </c>
      <c r="K313" s="11">
        <f t="shared" si="103"/>
        <v>0</v>
      </c>
      <c r="L313" s="12">
        <f t="shared" si="104"/>
        <v>0</v>
      </c>
      <c r="M313" s="149">
        <f t="shared" si="105"/>
        <v>0</v>
      </c>
      <c r="N313" s="597"/>
    </row>
    <row r="314" spans="1:14" x14ac:dyDescent="0.2">
      <c r="A314" s="24"/>
      <c r="B314" s="40"/>
      <c r="C314" s="40"/>
      <c r="D314" s="24"/>
      <c r="E314" s="24"/>
      <c r="F314" s="24"/>
      <c r="G314" s="26"/>
      <c r="H314" s="475" t="s">
        <v>14</v>
      </c>
      <c r="I314" s="476"/>
      <c r="J314" s="125"/>
      <c r="K314" s="392">
        <f>SUM(K310:K313)</f>
        <v>0</v>
      </c>
      <c r="L314" s="393">
        <f>SUM(L310:L313)</f>
        <v>0</v>
      </c>
      <c r="M314" s="393">
        <f>SUM(M310:M313)</f>
        <v>0</v>
      </c>
      <c r="N314" s="129"/>
    </row>
    <row r="315" spans="1:14" x14ac:dyDescent="0.2">
      <c r="A315" s="81"/>
      <c r="B315" s="109"/>
      <c r="C315" s="109"/>
      <c r="D315" s="81"/>
      <c r="E315" s="81"/>
      <c r="F315" s="81"/>
      <c r="G315" s="82"/>
      <c r="H315" s="96"/>
      <c r="I315" s="449"/>
      <c r="J315" s="123"/>
      <c r="K315" s="353"/>
      <c r="L315" s="354"/>
      <c r="M315" s="355"/>
      <c r="N315" s="314"/>
    </row>
    <row r="316" spans="1:14" x14ac:dyDescent="0.2">
      <c r="A316" s="24"/>
      <c r="B316" s="46" t="s">
        <v>306</v>
      </c>
      <c r="C316" s="46"/>
      <c r="D316" s="695"/>
      <c r="E316" s="695"/>
      <c r="F316" s="24"/>
      <c r="G316" s="26"/>
      <c r="H316" s="470"/>
      <c r="I316" s="471"/>
      <c r="J316" s="124"/>
      <c r="K316" s="407"/>
      <c r="L316" s="408"/>
      <c r="M316" s="409"/>
    </row>
    <row r="317" spans="1:14" ht="36" x14ac:dyDescent="0.2">
      <c r="A317" s="138" t="s">
        <v>0</v>
      </c>
      <c r="B317" s="138" t="s">
        <v>1</v>
      </c>
      <c r="C317" s="138" t="s">
        <v>333</v>
      </c>
      <c r="D317" s="604" t="s">
        <v>334</v>
      </c>
      <c r="E317" s="605" t="s">
        <v>335</v>
      </c>
      <c r="F317" s="138" t="s">
        <v>2</v>
      </c>
      <c r="G317" s="164" t="s">
        <v>3</v>
      </c>
      <c r="H317" s="165" t="s">
        <v>4</v>
      </c>
      <c r="I317" s="472" t="s">
        <v>5</v>
      </c>
      <c r="J317" s="10" t="s">
        <v>74</v>
      </c>
      <c r="K317" s="166" t="s">
        <v>6</v>
      </c>
      <c r="L317" s="165" t="s">
        <v>7</v>
      </c>
      <c r="M317" s="165" t="s">
        <v>8</v>
      </c>
      <c r="N317" s="167" t="s">
        <v>9</v>
      </c>
    </row>
    <row r="318" spans="1:14" ht="25.5" x14ac:dyDescent="0.2">
      <c r="A318" s="25">
        <v>1</v>
      </c>
      <c r="B318" s="23" t="s">
        <v>155</v>
      </c>
      <c r="C318" s="23" t="s">
        <v>388</v>
      </c>
      <c r="D318" s="696"/>
      <c r="E318" s="25"/>
      <c r="F318" s="25" t="s">
        <v>11</v>
      </c>
      <c r="G318" s="414">
        <v>15</v>
      </c>
      <c r="H318" s="473"/>
      <c r="I318" s="521"/>
      <c r="J318" s="12">
        <f>H318*I318+H318</f>
        <v>0</v>
      </c>
      <c r="K318" s="11">
        <f>G318*H318</f>
        <v>0</v>
      </c>
      <c r="L318" s="12">
        <f>M318-K318</f>
        <v>0</v>
      </c>
      <c r="M318" s="149">
        <f>G318*J318</f>
        <v>0</v>
      </c>
      <c r="N318" s="129" t="s">
        <v>147</v>
      </c>
    </row>
    <row r="319" spans="1:14" x14ac:dyDescent="0.2">
      <c r="A319" s="22"/>
      <c r="B319" s="40"/>
      <c r="C319" s="40"/>
      <c r="D319" s="22"/>
      <c r="E319" s="22"/>
      <c r="F319" s="22"/>
      <c r="G319" s="41"/>
      <c r="H319" s="475" t="s">
        <v>14</v>
      </c>
      <c r="I319" s="476"/>
      <c r="J319" s="125"/>
      <c r="K319" s="392">
        <f>SUM(K318)</f>
        <v>0</v>
      </c>
      <c r="L319" s="393">
        <f>SUM(L318)</f>
        <v>0</v>
      </c>
      <c r="M319" s="393">
        <f>SUM(M318)</f>
        <v>0</v>
      </c>
      <c r="N319" s="129"/>
    </row>
    <row r="320" spans="1:14" x14ac:dyDescent="0.2">
      <c r="A320" s="81"/>
      <c r="B320" s="109"/>
      <c r="C320" s="109"/>
      <c r="D320" s="81"/>
      <c r="E320" s="81"/>
      <c r="F320" s="81"/>
      <c r="G320" s="82"/>
      <c r="H320" s="96"/>
      <c r="I320" s="449"/>
      <c r="J320" s="123"/>
      <c r="K320" s="353"/>
      <c r="L320" s="354"/>
      <c r="M320" s="355"/>
      <c r="N320" s="314"/>
    </row>
    <row r="321" spans="1:14" x14ac:dyDescent="0.2">
      <c r="A321" s="24"/>
      <c r="B321" s="46" t="s">
        <v>307</v>
      </c>
      <c r="C321" s="46"/>
      <c r="D321" s="24"/>
      <c r="E321" s="24"/>
      <c r="F321" s="24"/>
      <c r="G321" s="26"/>
      <c r="H321" s="96"/>
      <c r="I321" s="450"/>
      <c r="J321" s="124"/>
      <c r="K321" s="407"/>
      <c r="L321" s="408"/>
      <c r="M321" s="409"/>
    </row>
    <row r="322" spans="1:14" ht="36" x14ac:dyDescent="0.2">
      <c r="A322" s="58" t="s">
        <v>0</v>
      </c>
      <c r="B322" s="138" t="s">
        <v>1</v>
      </c>
      <c r="C322" s="138" t="s">
        <v>333</v>
      </c>
      <c r="D322" s="652" t="s">
        <v>334</v>
      </c>
      <c r="E322" s="605" t="s">
        <v>335</v>
      </c>
      <c r="F322" s="58" t="s">
        <v>2</v>
      </c>
      <c r="G322" s="162" t="s">
        <v>3</v>
      </c>
      <c r="H322" s="45" t="s">
        <v>4</v>
      </c>
      <c r="I322" s="465" t="s">
        <v>5</v>
      </c>
      <c r="J322" s="10" t="s">
        <v>74</v>
      </c>
      <c r="K322" s="59" t="s">
        <v>6</v>
      </c>
      <c r="L322" s="45" t="s">
        <v>7</v>
      </c>
      <c r="M322" s="45" t="s">
        <v>8</v>
      </c>
      <c r="N322" s="163" t="s">
        <v>9</v>
      </c>
    </row>
    <row r="323" spans="1:14" ht="108" x14ac:dyDescent="0.2">
      <c r="A323" s="402">
        <v>1</v>
      </c>
      <c r="B323" s="23" t="s">
        <v>248</v>
      </c>
      <c r="C323" s="38" t="s">
        <v>389</v>
      </c>
      <c r="D323" s="640"/>
      <c r="E323" s="25"/>
      <c r="F323" s="402" t="s">
        <v>11</v>
      </c>
      <c r="G323" s="405">
        <v>10</v>
      </c>
      <c r="H323" s="495"/>
      <c r="I323" s="509"/>
      <c r="J323" s="12">
        <f>H323*I323+H323</f>
        <v>0</v>
      </c>
      <c r="K323" s="11">
        <f>G323*H323</f>
        <v>0</v>
      </c>
      <c r="L323" s="12">
        <f>M323-K323</f>
        <v>0</v>
      </c>
      <c r="M323" s="149">
        <f>G323*J323</f>
        <v>0</v>
      </c>
      <c r="N323" s="239" t="s">
        <v>123</v>
      </c>
    </row>
    <row r="324" spans="1:14" x14ac:dyDescent="0.2">
      <c r="A324" s="22"/>
      <c r="B324" s="40"/>
      <c r="C324" s="40"/>
      <c r="D324" s="22"/>
      <c r="E324" s="22"/>
      <c r="F324" s="22"/>
      <c r="G324" s="41"/>
      <c r="H324" s="468" t="s">
        <v>14</v>
      </c>
      <c r="I324" s="522"/>
      <c r="J324" s="415"/>
      <c r="K324" s="303">
        <f>SUM(K323)</f>
        <v>0</v>
      </c>
      <c r="L324" s="231">
        <f>SUM(L323)</f>
        <v>0</v>
      </c>
      <c r="M324" s="231">
        <f>SUM(M323)</f>
        <v>0</v>
      </c>
      <c r="N324" s="255"/>
    </row>
    <row r="325" spans="1:14" x14ac:dyDescent="0.2">
      <c r="A325" s="81"/>
      <c r="B325" s="109"/>
      <c r="C325" s="109"/>
      <c r="D325" s="81"/>
      <c r="E325" s="81"/>
      <c r="F325" s="81"/>
      <c r="G325" s="82"/>
      <c r="H325" s="96"/>
      <c r="I325" s="450"/>
      <c r="J325" s="123"/>
      <c r="K325" s="356"/>
      <c r="L325" s="357"/>
      <c r="M325" s="358"/>
      <c r="N325" s="257"/>
    </row>
    <row r="326" spans="1:14" x14ac:dyDescent="0.2">
      <c r="A326" s="24"/>
      <c r="B326" s="46" t="s">
        <v>308</v>
      </c>
      <c r="C326" s="46"/>
      <c r="D326" s="4"/>
      <c r="E326" s="4"/>
      <c r="F326" s="24"/>
      <c r="G326" s="26"/>
      <c r="H326" s="96"/>
      <c r="I326" s="449"/>
      <c r="J326" s="124"/>
      <c r="K326" s="407"/>
      <c r="L326" s="408"/>
      <c r="M326" s="409"/>
    </row>
    <row r="327" spans="1:14" ht="36" x14ac:dyDescent="0.2">
      <c r="A327" s="138" t="s">
        <v>0</v>
      </c>
      <c r="B327" s="138" t="s">
        <v>1</v>
      </c>
      <c r="C327" s="138" t="s">
        <v>333</v>
      </c>
      <c r="D327" s="604" t="s">
        <v>334</v>
      </c>
      <c r="E327" s="605" t="s">
        <v>335</v>
      </c>
      <c r="F327" s="138" t="s">
        <v>2</v>
      </c>
      <c r="G327" s="164" t="s">
        <v>3</v>
      </c>
      <c r="H327" s="45" t="s">
        <v>4</v>
      </c>
      <c r="I327" s="465" t="s">
        <v>5</v>
      </c>
      <c r="J327" s="10" t="s">
        <v>74</v>
      </c>
      <c r="K327" s="166" t="s">
        <v>6</v>
      </c>
      <c r="L327" s="165" t="s">
        <v>7</v>
      </c>
      <c r="M327" s="165" t="s">
        <v>8</v>
      </c>
      <c r="N327" s="167" t="s">
        <v>9</v>
      </c>
    </row>
    <row r="328" spans="1:14" ht="106.5" customHeight="1" x14ac:dyDescent="0.2">
      <c r="A328" s="402">
        <v>1</v>
      </c>
      <c r="B328" s="38" t="s">
        <v>58</v>
      </c>
      <c r="C328" s="38" t="s">
        <v>390</v>
      </c>
      <c r="D328" s="699"/>
      <c r="E328" s="404"/>
      <c r="F328" s="404" t="s">
        <v>11</v>
      </c>
      <c r="G328" s="410">
        <v>70</v>
      </c>
      <c r="H328" s="495"/>
      <c r="I328" s="496"/>
      <c r="J328" s="12">
        <f t="shared" ref="J328:J330" si="106">H328*I328+H328</f>
        <v>0</v>
      </c>
      <c r="K328" s="11">
        <f t="shared" ref="K328:K330" si="107">G328*H328</f>
        <v>0</v>
      </c>
      <c r="L328" s="12">
        <f t="shared" ref="L328:L330" si="108">M328-K328</f>
        <v>0</v>
      </c>
      <c r="M328" s="149">
        <f t="shared" ref="M328:M330" si="109">G328*J328</f>
        <v>0</v>
      </c>
      <c r="N328" s="595" t="s">
        <v>147</v>
      </c>
    </row>
    <row r="329" spans="1:14" ht="93.75" customHeight="1" x14ac:dyDescent="0.2">
      <c r="A329" s="402">
        <v>2</v>
      </c>
      <c r="B329" s="38" t="s">
        <v>59</v>
      </c>
      <c r="C329" s="38" t="s">
        <v>391</v>
      </c>
      <c r="D329" s="404"/>
      <c r="E329" s="404"/>
      <c r="F329" s="404" t="s">
        <v>11</v>
      </c>
      <c r="G329" s="410">
        <v>70</v>
      </c>
      <c r="H329" s="495"/>
      <c r="I329" s="496"/>
      <c r="J329" s="12">
        <f t="shared" si="106"/>
        <v>0</v>
      </c>
      <c r="K329" s="11">
        <f t="shared" si="107"/>
        <v>0</v>
      </c>
      <c r="L329" s="12">
        <f t="shared" si="108"/>
        <v>0</v>
      </c>
      <c r="M329" s="149">
        <f t="shared" si="109"/>
        <v>0</v>
      </c>
      <c r="N329" s="596"/>
    </row>
    <row r="330" spans="1:14" ht="66" customHeight="1" x14ac:dyDescent="0.2">
      <c r="A330" s="402">
        <v>3</v>
      </c>
      <c r="B330" s="38" t="s">
        <v>60</v>
      </c>
      <c r="C330" s="38" t="s">
        <v>392</v>
      </c>
      <c r="D330" s="404"/>
      <c r="E330" s="404"/>
      <c r="F330" s="404" t="s">
        <v>11</v>
      </c>
      <c r="G330" s="410">
        <v>40</v>
      </c>
      <c r="H330" s="495"/>
      <c r="I330" s="496"/>
      <c r="J330" s="12">
        <f t="shared" si="106"/>
        <v>0</v>
      </c>
      <c r="K330" s="11">
        <f t="shared" si="107"/>
        <v>0</v>
      </c>
      <c r="L330" s="12">
        <f t="shared" si="108"/>
        <v>0</v>
      </c>
      <c r="M330" s="149">
        <f t="shared" si="109"/>
        <v>0</v>
      </c>
      <c r="N330" s="596"/>
    </row>
    <row r="331" spans="1:14" x14ac:dyDescent="0.2">
      <c r="A331" s="22"/>
      <c r="B331" s="40"/>
      <c r="C331" s="40"/>
      <c r="D331" s="22"/>
      <c r="E331" s="22"/>
      <c r="F331" s="22"/>
      <c r="G331" s="41"/>
      <c r="H331" s="468" t="s">
        <v>14</v>
      </c>
      <c r="I331" s="497"/>
      <c r="J331" s="125"/>
      <c r="K331" s="392">
        <f>SUM(K328:K330)</f>
        <v>0</v>
      </c>
      <c r="L331" s="393">
        <f>SUM(L328:L330)</f>
        <v>0</v>
      </c>
      <c r="M331" s="393">
        <f>SUM(M328:M330)</f>
        <v>0</v>
      </c>
      <c r="N331" s="129"/>
    </row>
    <row r="332" spans="1:14" x14ac:dyDescent="0.2">
      <c r="A332" s="72"/>
      <c r="B332" s="109"/>
      <c r="C332" s="109"/>
      <c r="D332" s="72"/>
      <c r="E332" s="72"/>
      <c r="F332" s="72"/>
      <c r="G332" s="317"/>
      <c r="H332" s="96"/>
      <c r="I332" s="448"/>
      <c r="J332" s="122"/>
      <c r="K332" s="136"/>
      <c r="L332" s="137"/>
      <c r="M332" s="159"/>
      <c r="N332" s="257"/>
    </row>
    <row r="333" spans="1:14" x14ac:dyDescent="0.2">
      <c r="A333" s="110"/>
      <c r="B333" s="111"/>
      <c r="C333" s="111"/>
      <c r="D333" s="72"/>
      <c r="E333" s="72"/>
      <c r="F333" s="112"/>
      <c r="G333" s="113"/>
      <c r="H333" s="96"/>
      <c r="I333" s="451"/>
      <c r="J333" s="359"/>
      <c r="K333" s="360"/>
      <c r="L333" s="361"/>
      <c r="M333" s="362"/>
      <c r="N333" s="257"/>
    </row>
    <row r="334" spans="1:14" x14ac:dyDescent="0.2">
      <c r="A334" s="24"/>
      <c r="B334" s="46" t="s">
        <v>309</v>
      </c>
      <c r="C334" s="46"/>
      <c r="D334" s="695"/>
      <c r="E334" s="695"/>
      <c r="F334" s="24"/>
      <c r="G334" s="26"/>
      <c r="H334" s="96"/>
      <c r="I334" s="449"/>
      <c r="J334" s="124"/>
      <c r="K334" s="407"/>
      <c r="L334" s="408"/>
      <c r="M334" s="409"/>
    </row>
    <row r="335" spans="1:14" ht="36" x14ac:dyDescent="0.2">
      <c r="A335" s="138" t="s">
        <v>0</v>
      </c>
      <c r="B335" s="138" t="s">
        <v>1</v>
      </c>
      <c r="C335" s="138" t="s">
        <v>333</v>
      </c>
      <c r="D335" s="604" t="s">
        <v>334</v>
      </c>
      <c r="E335" s="605" t="s">
        <v>335</v>
      </c>
      <c r="F335" s="138" t="s">
        <v>2</v>
      </c>
      <c r="G335" s="164" t="s">
        <v>3</v>
      </c>
      <c r="H335" s="45" t="s">
        <v>4</v>
      </c>
      <c r="I335" s="465" t="s">
        <v>5</v>
      </c>
      <c r="J335" s="10" t="s">
        <v>74</v>
      </c>
      <c r="K335" s="166" t="s">
        <v>6</v>
      </c>
      <c r="L335" s="165" t="s">
        <v>7</v>
      </c>
      <c r="M335" s="165" t="s">
        <v>8</v>
      </c>
      <c r="N335" s="167" t="s">
        <v>9</v>
      </c>
    </row>
    <row r="336" spans="1:14" ht="288" x14ac:dyDescent="0.2">
      <c r="A336" s="402">
        <v>1</v>
      </c>
      <c r="B336" s="38" t="s">
        <v>222</v>
      </c>
      <c r="C336" s="38" t="s">
        <v>393</v>
      </c>
      <c r="D336" s="640"/>
      <c r="E336" s="404"/>
      <c r="F336" s="404" t="s">
        <v>201</v>
      </c>
      <c r="G336" s="410">
        <v>300</v>
      </c>
      <c r="H336" s="495"/>
      <c r="I336" s="496"/>
      <c r="J336" s="12">
        <f t="shared" ref="J336" si="110">H336*I336+H336</f>
        <v>0</v>
      </c>
      <c r="K336" s="11">
        <f t="shared" ref="K336" si="111">G336*H336</f>
        <v>0</v>
      </c>
      <c r="L336" s="12">
        <f t="shared" ref="L336" si="112">M336-K336</f>
        <v>0</v>
      </c>
      <c r="M336" s="149">
        <f t="shared" ref="M336" si="113">G336*J336</f>
        <v>0</v>
      </c>
      <c r="N336" s="129" t="s">
        <v>162</v>
      </c>
    </row>
    <row r="337" spans="1:16" x14ac:dyDescent="0.2">
      <c r="A337" s="43"/>
      <c r="B337" s="44" t="s">
        <v>200</v>
      </c>
      <c r="C337" s="44"/>
      <c r="D337" s="22"/>
      <c r="E337" s="22"/>
      <c r="F337" s="75"/>
      <c r="G337" s="76"/>
      <c r="H337" s="468" t="s">
        <v>14</v>
      </c>
      <c r="I337" s="497"/>
      <c r="J337" s="125"/>
      <c r="K337" s="411">
        <f>SUM(K336:K336)</f>
        <v>0</v>
      </c>
      <c r="L337" s="412">
        <f>SUM(L336:L336)</f>
        <v>0</v>
      </c>
      <c r="M337" s="412">
        <f>SUM(M336:M336)</f>
        <v>0</v>
      </c>
      <c r="N337" s="255"/>
    </row>
    <row r="338" spans="1:16" x14ac:dyDescent="0.2">
      <c r="A338" s="110"/>
      <c r="B338" s="111"/>
      <c r="C338" s="111"/>
      <c r="D338" s="72"/>
      <c r="E338" s="72"/>
      <c r="F338" s="112"/>
      <c r="G338" s="113"/>
      <c r="H338" s="96"/>
      <c r="I338" s="451"/>
      <c r="J338" s="359"/>
      <c r="K338" s="360"/>
      <c r="L338" s="361"/>
      <c r="M338" s="362"/>
      <c r="N338" s="257"/>
    </row>
    <row r="339" spans="1:16" x14ac:dyDescent="0.2">
      <c r="A339" s="110"/>
      <c r="B339" s="111"/>
      <c r="C339" s="111"/>
      <c r="D339" s="72"/>
      <c r="E339" s="72"/>
      <c r="F339" s="112"/>
      <c r="G339" s="113"/>
      <c r="H339" s="96"/>
      <c r="I339" s="448"/>
      <c r="J339" s="122"/>
      <c r="K339" s="136"/>
      <c r="L339" s="137"/>
      <c r="M339" s="159"/>
      <c r="N339" s="257"/>
      <c r="P339" s="3"/>
    </row>
    <row r="340" spans="1:16" x14ac:dyDescent="0.2">
      <c r="A340" s="24"/>
      <c r="B340" s="46" t="s">
        <v>310</v>
      </c>
      <c r="C340" s="46"/>
      <c r="D340" s="695"/>
      <c r="E340" s="695"/>
      <c r="F340" s="24"/>
      <c r="G340" s="26"/>
      <c r="H340" s="96"/>
      <c r="I340" s="449"/>
      <c r="J340" s="124"/>
      <c r="K340" s="407"/>
      <c r="L340" s="408"/>
      <c r="M340" s="409"/>
    </row>
    <row r="341" spans="1:16" ht="36" x14ac:dyDescent="0.2">
      <c r="A341" s="138" t="s">
        <v>0</v>
      </c>
      <c r="B341" s="138" t="s">
        <v>1</v>
      </c>
      <c r="C341" s="138" t="s">
        <v>333</v>
      </c>
      <c r="D341" s="604" t="s">
        <v>334</v>
      </c>
      <c r="E341" s="605" t="s">
        <v>335</v>
      </c>
      <c r="F341" s="138" t="s">
        <v>2</v>
      </c>
      <c r="G341" s="164" t="s">
        <v>3</v>
      </c>
      <c r="H341" s="45" t="s">
        <v>4</v>
      </c>
      <c r="I341" s="465" t="s">
        <v>5</v>
      </c>
      <c r="J341" s="10" t="s">
        <v>74</v>
      </c>
      <c r="K341" s="166" t="s">
        <v>6</v>
      </c>
      <c r="L341" s="165" t="s">
        <v>7</v>
      </c>
      <c r="M341" s="165" t="s">
        <v>8</v>
      </c>
      <c r="N341" s="167" t="s">
        <v>9</v>
      </c>
    </row>
    <row r="342" spans="1:16" ht="24.75" customHeight="1" x14ac:dyDescent="0.2">
      <c r="A342" s="402">
        <v>1</v>
      </c>
      <c r="B342" s="38" t="s">
        <v>98</v>
      </c>
      <c r="C342" s="593" t="s">
        <v>394</v>
      </c>
      <c r="D342" s="634"/>
      <c r="E342" s="25"/>
      <c r="F342" s="404" t="s">
        <v>11</v>
      </c>
      <c r="G342" s="410">
        <v>1500</v>
      </c>
      <c r="H342" s="495"/>
      <c r="I342" s="496"/>
      <c r="J342" s="12">
        <f t="shared" ref="J342:J344" si="114">H342*I342+H342</f>
        <v>0</v>
      </c>
      <c r="K342" s="11">
        <f t="shared" ref="K342:K344" si="115">G342*H342</f>
        <v>0</v>
      </c>
      <c r="L342" s="12">
        <f t="shared" ref="L342:L344" si="116">M342-K342</f>
        <v>0</v>
      </c>
      <c r="M342" s="149">
        <f t="shared" ref="M342:M344" si="117">G342*J342</f>
        <v>0</v>
      </c>
      <c r="N342" s="129">
        <v>1</v>
      </c>
    </row>
    <row r="343" spans="1:16" ht="25.5" customHeight="1" x14ac:dyDescent="0.2">
      <c r="A343" s="402">
        <v>2</v>
      </c>
      <c r="B343" s="38" t="s">
        <v>99</v>
      </c>
      <c r="C343" s="698"/>
      <c r="D343" s="634"/>
      <c r="E343" s="25"/>
      <c r="F343" s="404" t="s">
        <v>119</v>
      </c>
      <c r="G343" s="410">
        <v>1000</v>
      </c>
      <c r="H343" s="495"/>
      <c r="I343" s="496"/>
      <c r="J343" s="12">
        <f t="shared" si="114"/>
        <v>0</v>
      </c>
      <c r="K343" s="11">
        <f t="shared" si="115"/>
        <v>0</v>
      </c>
      <c r="L343" s="12">
        <f t="shared" si="116"/>
        <v>0</v>
      </c>
      <c r="M343" s="149">
        <f t="shared" si="117"/>
        <v>0</v>
      </c>
      <c r="N343" s="129">
        <v>1</v>
      </c>
    </row>
    <row r="344" spans="1:16" ht="27" customHeight="1" x14ac:dyDescent="0.2">
      <c r="A344" s="402">
        <v>3</v>
      </c>
      <c r="B344" s="38" t="s">
        <v>120</v>
      </c>
      <c r="C344" s="594"/>
      <c r="D344" s="634"/>
      <c r="E344" s="25"/>
      <c r="F344" s="404" t="s">
        <v>119</v>
      </c>
      <c r="G344" s="410">
        <v>300</v>
      </c>
      <c r="H344" s="495"/>
      <c r="I344" s="496"/>
      <c r="J344" s="12">
        <f t="shared" si="114"/>
        <v>0</v>
      </c>
      <c r="K344" s="11">
        <f t="shared" si="115"/>
        <v>0</v>
      </c>
      <c r="L344" s="12">
        <f t="shared" si="116"/>
        <v>0</v>
      </c>
      <c r="M344" s="149">
        <f t="shared" si="117"/>
        <v>0</v>
      </c>
      <c r="N344" s="129">
        <v>1</v>
      </c>
    </row>
    <row r="345" spans="1:16" x14ac:dyDescent="0.2">
      <c r="A345" s="43"/>
      <c r="B345" s="44"/>
      <c r="C345" s="44"/>
      <c r="D345" s="22"/>
      <c r="E345" s="22"/>
      <c r="F345" s="75"/>
      <c r="G345" s="76"/>
      <c r="H345" s="468" t="s">
        <v>14</v>
      </c>
      <c r="I345" s="497"/>
      <c r="J345" s="125"/>
      <c r="K345" s="411">
        <f>SUM(K342:K344)</f>
        <v>0</v>
      </c>
      <c r="L345" s="412">
        <f>SUM(L342:L344)</f>
        <v>0</v>
      </c>
      <c r="M345" s="412">
        <f>SUM(M342:M344)</f>
        <v>0</v>
      </c>
      <c r="N345" s="255"/>
    </row>
    <row r="346" spans="1:16" x14ac:dyDescent="0.2">
      <c r="A346" s="110"/>
      <c r="B346" s="111"/>
      <c r="C346" s="111"/>
      <c r="D346" s="72"/>
      <c r="E346" s="72"/>
      <c r="F346" s="112"/>
      <c r="G346" s="113"/>
      <c r="H346" s="96"/>
      <c r="I346" s="448"/>
      <c r="J346" s="122"/>
      <c r="K346" s="136"/>
      <c r="L346" s="137"/>
      <c r="M346" s="159"/>
      <c r="N346" s="257"/>
    </row>
    <row r="347" spans="1:16" x14ac:dyDescent="0.2">
      <c r="A347" s="24"/>
      <c r="B347" s="46" t="s">
        <v>311</v>
      </c>
      <c r="C347" s="46"/>
      <c r="D347" s="695"/>
      <c r="E347" s="695"/>
      <c r="F347" s="24"/>
      <c r="G347" s="26"/>
      <c r="H347" s="96"/>
      <c r="I347" s="449"/>
      <c r="J347" s="124"/>
      <c r="K347" s="407"/>
      <c r="L347" s="408"/>
      <c r="M347" s="409"/>
    </row>
    <row r="348" spans="1:16" ht="36" x14ac:dyDescent="0.2">
      <c r="A348" s="138" t="s">
        <v>0</v>
      </c>
      <c r="B348" s="138" t="s">
        <v>1</v>
      </c>
      <c r="C348" s="138" t="s">
        <v>333</v>
      </c>
      <c r="D348" s="604" t="s">
        <v>334</v>
      </c>
      <c r="E348" s="605" t="s">
        <v>335</v>
      </c>
      <c r="F348" s="138" t="s">
        <v>2</v>
      </c>
      <c r="G348" s="164" t="s">
        <v>3</v>
      </c>
      <c r="H348" s="45" t="s">
        <v>4</v>
      </c>
      <c r="I348" s="465" t="s">
        <v>5</v>
      </c>
      <c r="J348" s="10" t="s">
        <v>74</v>
      </c>
      <c r="K348" s="166" t="s">
        <v>6</v>
      </c>
      <c r="L348" s="165" t="s">
        <v>7</v>
      </c>
      <c r="M348" s="165" t="s">
        <v>8</v>
      </c>
      <c r="N348" s="167" t="s">
        <v>9</v>
      </c>
    </row>
    <row r="349" spans="1:16" ht="96" x14ac:dyDescent="0.2">
      <c r="A349" s="402">
        <v>1</v>
      </c>
      <c r="B349" s="38" t="s">
        <v>237</v>
      </c>
      <c r="C349" s="38"/>
      <c r="D349" s="699"/>
      <c r="E349" s="404"/>
      <c r="F349" s="404" t="s">
        <v>105</v>
      </c>
      <c r="G349" s="410">
        <v>35</v>
      </c>
      <c r="H349" s="495"/>
      <c r="I349" s="496"/>
      <c r="J349" s="12">
        <f t="shared" ref="J349:J353" si="118">H349*I349+H349</f>
        <v>0</v>
      </c>
      <c r="K349" s="11">
        <f t="shared" ref="K349:K353" si="119">G349*H349</f>
        <v>0</v>
      </c>
      <c r="L349" s="12">
        <f t="shared" ref="L349:L353" si="120">M349-K349</f>
        <v>0</v>
      </c>
      <c r="M349" s="149">
        <f t="shared" ref="M349:M353" si="121">G349*J349</f>
        <v>0</v>
      </c>
      <c r="N349" s="595" t="s">
        <v>147</v>
      </c>
    </row>
    <row r="350" spans="1:16" x14ac:dyDescent="0.2">
      <c r="A350" s="402">
        <v>2</v>
      </c>
      <c r="B350" s="38" t="s">
        <v>116</v>
      </c>
      <c r="C350" s="38"/>
      <c r="D350" s="404"/>
      <c r="E350" s="404"/>
      <c r="F350" s="404" t="s">
        <v>11</v>
      </c>
      <c r="G350" s="410">
        <v>35</v>
      </c>
      <c r="H350" s="495"/>
      <c r="I350" s="496"/>
      <c r="J350" s="12">
        <f t="shared" si="118"/>
        <v>0</v>
      </c>
      <c r="K350" s="11">
        <f t="shared" si="119"/>
        <v>0</v>
      </c>
      <c r="L350" s="12">
        <f t="shared" si="120"/>
        <v>0</v>
      </c>
      <c r="M350" s="149">
        <f t="shared" si="121"/>
        <v>0</v>
      </c>
      <c r="N350" s="596"/>
    </row>
    <row r="351" spans="1:16" ht="24" x14ac:dyDescent="0.2">
      <c r="A351" s="402">
        <v>4</v>
      </c>
      <c r="B351" s="38" t="s">
        <v>103</v>
      </c>
      <c r="C351" s="38"/>
      <c r="D351" s="404"/>
      <c r="E351" s="404"/>
      <c r="F351" s="404" t="s">
        <v>11</v>
      </c>
      <c r="G351" s="410">
        <v>10</v>
      </c>
      <c r="H351" s="495"/>
      <c r="I351" s="496"/>
      <c r="J351" s="12">
        <f t="shared" si="118"/>
        <v>0</v>
      </c>
      <c r="K351" s="11">
        <f t="shared" si="119"/>
        <v>0</v>
      </c>
      <c r="L351" s="12">
        <f t="shared" si="120"/>
        <v>0</v>
      </c>
      <c r="M351" s="149">
        <f t="shared" si="121"/>
        <v>0</v>
      </c>
      <c r="N351" s="596"/>
    </row>
    <row r="352" spans="1:16" ht="48" x14ac:dyDescent="0.2">
      <c r="A352" s="402">
        <v>5</v>
      </c>
      <c r="B352" s="38" t="s">
        <v>192</v>
      </c>
      <c r="C352" s="38" t="s">
        <v>395</v>
      </c>
      <c r="D352" s="404"/>
      <c r="E352" s="404"/>
      <c r="F352" s="404" t="s">
        <v>15</v>
      </c>
      <c r="G352" s="410">
        <v>10</v>
      </c>
      <c r="H352" s="495"/>
      <c r="I352" s="496"/>
      <c r="J352" s="12">
        <f t="shared" si="118"/>
        <v>0</v>
      </c>
      <c r="K352" s="11">
        <f t="shared" si="119"/>
        <v>0</v>
      </c>
      <c r="L352" s="12">
        <f t="shared" si="120"/>
        <v>0</v>
      </c>
      <c r="M352" s="149">
        <f t="shared" si="121"/>
        <v>0</v>
      </c>
      <c r="N352" s="596"/>
    </row>
    <row r="353" spans="1:14" x14ac:dyDescent="0.2">
      <c r="A353" s="402">
        <v>7</v>
      </c>
      <c r="B353" s="38" t="s">
        <v>104</v>
      </c>
      <c r="C353" s="38"/>
      <c r="D353" s="404"/>
      <c r="E353" s="404"/>
      <c r="F353" s="404" t="s">
        <v>11</v>
      </c>
      <c r="G353" s="410">
        <v>3</v>
      </c>
      <c r="H353" s="495"/>
      <c r="I353" s="496"/>
      <c r="J353" s="12">
        <f t="shared" si="118"/>
        <v>0</v>
      </c>
      <c r="K353" s="11">
        <f t="shared" si="119"/>
        <v>0</v>
      </c>
      <c r="L353" s="12">
        <f t="shared" si="120"/>
        <v>0</v>
      </c>
      <c r="M353" s="149">
        <f t="shared" si="121"/>
        <v>0</v>
      </c>
      <c r="N353" s="597"/>
    </row>
    <row r="354" spans="1:14" x14ac:dyDescent="0.2">
      <c r="A354" s="43"/>
      <c r="B354" s="44"/>
      <c r="C354" s="44"/>
      <c r="D354" s="22"/>
      <c r="E354" s="22"/>
      <c r="F354" s="75"/>
      <c r="G354" s="76"/>
      <c r="H354" s="468" t="s">
        <v>14</v>
      </c>
      <c r="I354" s="497"/>
      <c r="J354" s="125"/>
      <c r="K354" s="411">
        <f>SUM(K349:K353)</f>
        <v>0</v>
      </c>
      <c r="L354" s="412">
        <f>SUM(L349:L353)</f>
        <v>0</v>
      </c>
      <c r="M354" s="412">
        <f>SUM(M349:M353)</f>
        <v>0</v>
      </c>
      <c r="N354" s="255"/>
    </row>
    <row r="355" spans="1:14" x14ac:dyDescent="0.2">
      <c r="A355" s="110"/>
      <c r="B355" s="111"/>
      <c r="C355" s="111"/>
      <c r="D355" s="72"/>
      <c r="E355" s="72"/>
      <c r="F355" s="112"/>
      <c r="G355" s="113"/>
      <c r="H355" s="96"/>
      <c r="I355" s="448"/>
      <c r="J355" s="122"/>
      <c r="K355" s="136"/>
      <c r="L355" s="137"/>
      <c r="M355" s="159"/>
      <c r="N355" s="257"/>
    </row>
    <row r="356" spans="1:14" x14ac:dyDescent="0.2">
      <c r="A356" s="24"/>
      <c r="B356" s="46" t="s">
        <v>312</v>
      </c>
      <c r="C356" s="46"/>
      <c r="D356" s="695"/>
      <c r="E356" s="695"/>
      <c r="F356" s="24"/>
      <c r="G356" s="26"/>
      <c r="H356" s="96"/>
      <c r="I356" s="449"/>
      <c r="J356" s="124"/>
      <c r="K356" s="407"/>
      <c r="L356" s="408"/>
      <c r="M356" s="409"/>
    </row>
    <row r="357" spans="1:14" ht="36" x14ac:dyDescent="0.2">
      <c r="A357" s="58" t="s">
        <v>0</v>
      </c>
      <c r="B357" s="138" t="s">
        <v>1</v>
      </c>
      <c r="C357" s="138" t="s">
        <v>333</v>
      </c>
      <c r="D357" s="652" t="s">
        <v>334</v>
      </c>
      <c r="E357" s="605" t="s">
        <v>335</v>
      </c>
      <c r="F357" s="58" t="s">
        <v>2</v>
      </c>
      <c r="G357" s="162" t="s">
        <v>3</v>
      </c>
      <c r="H357" s="45" t="s">
        <v>4</v>
      </c>
      <c r="I357" s="465" t="s">
        <v>5</v>
      </c>
      <c r="J357" s="10" t="s">
        <v>74</v>
      </c>
      <c r="K357" s="59" t="s">
        <v>6</v>
      </c>
      <c r="L357" s="45" t="s">
        <v>7</v>
      </c>
      <c r="M357" s="45" t="s">
        <v>8</v>
      </c>
      <c r="N357" s="163"/>
    </row>
    <row r="358" spans="1:14" ht="153" customHeight="1" x14ac:dyDescent="0.2">
      <c r="A358" s="402">
        <v>1</v>
      </c>
      <c r="B358" s="38" t="s">
        <v>209</v>
      </c>
      <c r="C358" s="38" t="s">
        <v>396</v>
      </c>
      <c r="D358" s="616"/>
      <c r="E358" s="404"/>
      <c r="F358" s="404" t="s">
        <v>11</v>
      </c>
      <c r="G358" s="410">
        <v>15</v>
      </c>
      <c r="H358" s="495"/>
      <c r="I358" s="496"/>
      <c r="J358" s="12">
        <f>H358*I358+H358</f>
        <v>0</v>
      </c>
      <c r="K358" s="11">
        <f>G358*H358</f>
        <v>0</v>
      </c>
      <c r="L358" s="12">
        <f>M358-K358</f>
        <v>0</v>
      </c>
      <c r="M358" s="149">
        <f>G358*J358</f>
        <v>0</v>
      </c>
      <c r="N358" s="129" t="s">
        <v>147</v>
      </c>
    </row>
    <row r="359" spans="1:14" x14ac:dyDescent="0.2">
      <c r="A359" s="43"/>
      <c r="B359" s="44"/>
      <c r="C359" s="44"/>
      <c r="D359" s="22"/>
      <c r="E359" s="22"/>
      <c r="F359" s="75"/>
      <c r="G359" s="76"/>
      <c r="H359" s="468" t="s">
        <v>14</v>
      </c>
      <c r="I359" s="497"/>
      <c r="J359" s="125"/>
      <c r="K359" s="411">
        <f>SUM(K358:K358)</f>
        <v>0</v>
      </c>
      <c r="L359" s="412">
        <f>SUM(L358:L358)</f>
        <v>0</v>
      </c>
      <c r="M359" s="412">
        <f>SUM(M358:M358)</f>
        <v>0</v>
      </c>
      <c r="N359" s="255"/>
    </row>
    <row r="360" spans="1:14" x14ac:dyDescent="0.2">
      <c r="A360" s="110"/>
      <c r="B360" s="111"/>
      <c r="C360" s="111"/>
      <c r="D360" s="72"/>
      <c r="E360" s="72"/>
      <c r="F360" s="112"/>
      <c r="G360" s="113"/>
      <c r="H360" s="96"/>
      <c r="I360" s="448"/>
      <c r="J360" s="122"/>
      <c r="K360" s="136"/>
      <c r="L360" s="137"/>
      <c r="M360" s="159"/>
      <c r="N360" s="257"/>
    </row>
    <row r="361" spans="1:14" x14ac:dyDescent="0.2">
      <c r="A361" s="110"/>
      <c r="B361" s="111"/>
      <c r="C361" s="111"/>
      <c r="D361" s="72"/>
      <c r="E361" s="72"/>
      <c r="F361" s="112"/>
      <c r="G361" s="113"/>
      <c r="H361" s="96"/>
      <c r="I361" s="448"/>
      <c r="J361" s="122"/>
      <c r="K361" s="136"/>
      <c r="L361" s="137"/>
      <c r="M361" s="159"/>
      <c r="N361" s="257"/>
    </row>
    <row r="362" spans="1:14" x14ac:dyDescent="0.2">
      <c r="A362" s="24"/>
      <c r="B362" s="46" t="s">
        <v>313</v>
      </c>
      <c r="C362" s="46"/>
      <c r="D362" s="695"/>
      <c r="E362" s="695"/>
      <c r="F362" s="24"/>
      <c r="G362" s="26"/>
      <c r="H362" s="96"/>
      <c r="I362" s="449"/>
      <c r="J362" s="124"/>
      <c r="K362" s="407"/>
      <c r="L362" s="408"/>
      <c r="M362" s="409"/>
    </row>
    <row r="363" spans="1:14" ht="36" x14ac:dyDescent="0.2">
      <c r="A363" s="138" t="s">
        <v>0</v>
      </c>
      <c r="B363" s="138" t="s">
        <v>1</v>
      </c>
      <c r="C363" s="138" t="s">
        <v>333</v>
      </c>
      <c r="D363" s="604" t="s">
        <v>334</v>
      </c>
      <c r="E363" s="605" t="s">
        <v>335</v>
      </c>
      <c r="F363" s="138" t="s">
        <v>2</v>
      </c>
      <c r="G363" s="164" t="s">
        <v>3</v>
      </c>
      <c r="H363" s="45" t="s">
        <v>4</v>
      </c>
      <c r="I363" s="465" t="s">
        <v>5</v>
      </c>
      <c r="J363" s="10" t="s">
        <v>74</v>
      </c>
      <c r="K363" s="166" t="s">
        <v>6</v>
      </c>
      <c r="L363" s="165" t="s">
        <v>7</v>
      </c>
      <c r="M363" s="165" t="s">
        <v>8</v>
      </c>
      <c r="N363" s="167" t="s">
        <v>9</v>
      </c>
    </row>
    <row r="364" spans="1:14" ht="36" x14ac:dyDescent="0.2">
      <c r="A364" s="402">
        <v>1</v>
      </c>
      <c r="B364" s="38" t="s">
        <v>108</v>
      </c>
      <c r="C364" s="593" t="s">
        <v>397</v>
      </c>
      <c r="D364" s="606"/>
      <c r="E364" s="404"/>
      <c r="F364" s="404" t="s">
        <v>11</v>
      </c>
      <c r="G364" s="410">
        <v>210</v>
      </c>
      <c r="H364" s="495"/>
      <c r="I364" s="496"/>
      <c r="J364" s="12">
        <f t="shared" ref="J364:J366" si="122">H364*I364+H364</f>
        <v>0</v>
      </c>
      <c r="K364" s="11">
        <f t="shared" ref="K364:K366" si="123">G364*H364</f>
        <v>0</v>
      </c>
      <c r="L364" s="12">
        <f t="shared" ref="L364:L366" si="124">M364-K364</f>
        <v>0</v>
      </c>
      <c r="M364" s="149">
        <f t="shared" ref="M364:M366" si="125">G364*J364</f>
        <v>0</v>
      </c>
      <c r="N364" s="129" t="s">
        <v>123</v>
      </c>
    </row>
    <row r="365" spans="1:14" ht="60" x14ac:dyDescent="0.2">
      <c r="A365" s="402">
        <v>2</v>
      </c>
      <c r="B365" s="38" t="s">
        <v>109</v>
      </c>
      <c r="C365" s="698"/>
      <c r="D365" s="404"/>
      <c r="E365" s="404"/>
      <c r="F365" s="404" t="s">
        <v>11</v>
      </c>
      <c r="G365" s="410">
        <v>480</v>
      </c>
      <c r="H365" s="495"/>
      <c r="I365" s="496"/>
      <c r="J365" s="12">
        <f t="shared" si="122"/>
        <v>0</v>
      </c>
      <c r="K365" s="11">
        <f t="shared" si="123"/>
        <v>0</v>
      </c>
      <c r="L365" s="12">
        <f t="shared" si="124"/>
        <v>0</v>
      </c>
      <c r="M365" s="149">
        <f t="shared" si="125"/>
        <v>0</v>
      </c>
      <c r="N365" s="129" t="s">
        <v>123</v>
      </c>
    </row>
    <row r="366" spans="1:14" ht="48" x14ac:dyDescent="0.2">
      <c r="A366" s="402">
        <v>3</v>
      </c>
      <c r="B366" s="38" t="s">
        <v>154</v>
      </c>
      <c r="C366" s="594"/>
      <c r="D366" s="404"/>
      <c r="E366" s="404"/>
      <c r="F366" s="404" t="s">
        <v>15</v>
      </c>
      <c r="G366" s="410">
        <v>50</v>
      </c>
      <c r="H366" s="495"/>
      <c r="I366" s="496"/>
      <c r="J366" s="12">
        <f t="shared" si="122"/>
        <v>0</v>
      </c>
      <c r="K366" s="11">
        <f t="shared" si="123"/>
        <v>0</v>
      </c>
      <c r="L366" s="12">
        <f t="shared" si="124"/>
        <v>0</v>
      </c>
      <c r="M366" s="149">
        <f t="shared" si="125"/>
        <v>0</v>
      </c>
      <c r="N366" s="129" t="s">
        <v>123</v>
      </c>
    </row>
    <row r="367" spans="1:14" x14ac:dyDescent="0.2">
      <c r="A367" s="43"/>
      <c r="B367" s="44"/>
      <c r="C367" s="44"/>
      <c r="D367" s="22"/>
      <c r="E367" s="22"/>
      <c r="F367" s="75"/>
      <c r="G367" s="76"/>
      <c r="H367" s="468" t="s">
        <v>14</v>
      </c>
      <c r="I367" s="497"/>
      <c r="J367" s="125"/>
      <c r="K367" s="411">
        <f>SUM(K364:K366)</f>
        <v>0</v>
      </c>
      <c r="L367" s="412">
        <f>SUM(L364:L366)</f>
        <v>0</v>
      </c>
      <c r="M367" s="412">
        <f>SUM(M364:M366)</f>
        <v>0</v>
      </c>
      <c r="N367" s="255"/>
    </row>
    <row r="368" spans="1:14" x14ac:dyDescent="0.2">
      <c r="A368" s="110"/>
      <c r="B368" s="111"/>
      <c r="C368" s="111"/>
      <c r="D368" s="72"/>
      <c r="E368" s="72"/>
      <c r="F368" s="112"/>
      <c r="G368" s="113"/>
      <c r="H368" s="96"/>
      <c r="I368" s="448"/>
      <c r="J368" s="122"/>
      <c r="K368" s="136"/>
      <c r="L368" s="137"/>
      <c r="M368" s="159"/>
      <c r="N368" s="257"/>
    </row>
    <row r="369" spans="1:14" x14ac:dyDescent="0.2">
      <c r="A369" s="24"/>
      <c r="B369" s="46" t="s">
        <v>314</v>
      </c>
      <c r="C369" s="46"/>
      <c r="D369" s="695"/>
      <c r="E369" s="695"/>
      <c r="F369" s="24"/>
      <c r="G369" s="26"/>
      <c r="H369" s="96"/>
      <c r="I369" s="449"/>
      <c r="J369" s="124"/>
      <c r="K369" s="407"/>
      <c r="L369" s="408"/>
      <c r="M369" s="409"/>
    </row>
    <row r="370" spans="1:14" ht="36" x14ac:dyDescent="0.2">
      <c r="A370" s="58" t="s">
        <v>0</v>
      </c>
      <c r="B370" s="138" t="s">
        <v>1</v>
      </c>
      <c r="C370" s="138" t="s">
        <v>333</v>
      </c>
      <c r="D370" s="652" t="s">
        <v>334</v>
      </c>
      <c r="E370" s="605" t="s">
        <v>335</v>
      </c>
      <c r="F370" s="58" t="s">
        <v>2</v>
      </c>
      <c r="G370" s="162" t="s">
        <v>3</v>
      </c>
      <c r="H370" s="45" t="s">
        <v>4</v>
      </c>
      <c r="I370" s="465" t="s">
        <v>5</v>
      </c>
      <c r="J370" s="10" t="s">
        <v>74</v>
      </c>
      <c r="K370" s="59" t="s">
        <v>6</v>
      </c>
      <c r="L370" s="45" t="s">
        <v>7</v>
      </c>
      <c r="M370" s="45" t="s">
        <v>8</v>
      </c>
      <c r="N370" s="163" t="s">
        <v>9</v>
      </c>
    </row>
    <row r="371" spans="1:14" ht="96" x14ac:dyDescent="0.2">
      <c r="A371" s="402">
        <v>1</v>
      </c>
      <c r="B371" s="38" t="s">
        <v>215</v>
      </c>
      <c r="C371" s="291" t="s">
        <v>398</v>
      </c>
      <c r="D371" s="252"/>
      <c r="E371" s="404"/>
      <c r="F371" s="404" t="s">
        <v>15</v>
      </c>
      <c r="G371" s="410">
        <v>1500</v>
      </c>
      <c r="H371" s="495"/>
      <c r="I371" s="496"/>
      <c r="J371" s="12">
        <f>H371*I371+H371</f>
        <v>0</v>
      </c>
      <c r="K371" s="11">
        <f>G371*H371</f>
        <v>0</v>
      </c>
      <c r="L371" s="12">
        <f>M371-K371</f>
        <v>0</v>
      </c>
      <c r="M371" s="149">
        <f>G371*J371</f>
        <v>0</v>
      </c>
      <c r="N371" s="129" t="s">
        <v>123</v>
      </c>
    </row>
    <row r="372" spans="1:14" x14ac:dyDescent="0.2">
      <c r="A372" s="43"/>
      <c r="B372" s="44"/>
      <c r="C372" s="44"/>
      <c r="D372" s="22"/>
      <c r="E372" s="22"/>
      <c r="F372" s="75"/>
      <c r="G372" s="76"/>
      <c r="H372" s="468" t="s">
        <v>14</v>
      </c>
      <c r="I372" s="497"/>
      <c r="J372" s="125"/>
      <c r="K372" s="411">
        <f>SUM(K371:K371)</f>
        <v>0</v>
      </c>
      <c r="L372" s="412">
        <f>SUM(L371:L371)</f>
        <v>0</v>
      </c>
      <c r="M372" s="412">
        <f>SUM(M371:M371)</f>
        <v>0</v>
      </c>
      <c r="N372" s="255"/>
    </row>
    <row r="373" spans="1:14" x14ac:dyDescent="0.2">
      <c r="A373" s="43"/>
      <c r="B373" s="44"/>
      <c r="C373" s="44"/>
      <c r="D373" s="22"/>
      <c r="E373" s="22"/>
      <c r="F373" s="75"/>
      <c r="G373" s="76"/>
      <c r="H373" s="96"/>
      <c r="I373" s="448"/>
      <c r="J373" s="125"/>
      <c r="K373" s="69"/>
      <c r="L373" s="70"/>
      <c r="M373" s="158"/>
      <c r="N373" s="255"/>
    </row>
    <row r="374" spans="1:14" x14ac:dyDescent="0.2">
      <c r="A374" s="43"/>
      <c r="B374" s="391" t="s">
        <v>315</v>
      </c>
      <c r="C374" s="391"/>
      <c r="D374" s="22"/>
      <c r="E374" s="22"/>
      <c r="F374" s="75"/>
      <c r="G374" s="76"/>
      <c r="H374" s="470"/>
      <c r="I374" s="476"/>
      <c r="J374" s="125"/>
      <c r="K374" s="69"/>
      <c r="L374" s="70"/>
      <c r="M374" s="158"/>
      <c r="N374" s="255"/>
    </row>
    <row r="375" spans="1:14" ht="36" x14ac:dyDescent="0.2">
      <c r="A375" s="138" t="s">
        <v>0</v>
      </c>
      <c r="B375" s="138" t="s">
        <v>1</v>
      </c>
      <c r="C375" s="138" t="s">
        <v>333</v>
      </c>
      <c r="D375" s="604" t="s">
        <v>334</v>
      </c>
      <c r="E375" s="605" t="s">
        <v>335</v>
      </c>
      <c r="F375" s="138" t="s">
        <v>2</v>
      </c>
      <c r="G375" s="164" t="s">
        <v>3</v>
      </c>
      <c r="H375" s="165" t="s">
        <v>4</v>
      </c>
      <c r="I375" s="472" t="s">
        <v>5</v>
      </c>
      <c r="J375" s="10" t="s">
        <v>74</v>
      </c>
      <c r="K375" s="166" t="s">
        <v>6</v>
      </c>
      <c r="L375" s="165" t="s">
        <v>7</v>
      </c>
      <c r="M375" s="165" t="s">
        <v>8</v>
      </c>
      <c r="N375" s="167" t="s">
        <v>9</v>
      </c>
    </row>
    <row r="376" spans="1:14" ht="24" x14ac:dyDescent="0.2">
      <c r="A376" s="558">
        <v>1</v>
      </c>
      <c r="B376" s="559" t="s">
        <v>153</v>
      </c>
      <c r="C376" s="559" t="s">
        <v>399</v>
      </c>
      <c r="D376" s="700"/>
      <c r="E376" s="701"/>
      <c r="F376" s="425" t="s">
        <v>11</v>
      </c>
      <c r="G376" s="211">
        <v>3000</v>
      </c>
      <c r="H376" s="530"/>
      <c r="I376" s="539"/>
      <c r="J376" s="12">
        <f>H376*I376+H376</f>
        <v>0</v>
      </c>
      <c r="K376" s="11">
        <f>G376*H376</f>
        <v>0</v>
      </c>
      <c r="L376" s="12">
        <f>M376-K376</f>
        <v>0</v>
      </c>
      <c r="M376" s="149">
        <f>G376*J376</f>
        <v>0</v>
      </c>
      <c r="N376" s="534" t="s">
        <v>241</v>
      </c>
    </row>
    <row r="377" spans="1:14" ht="156" x14ac:dyDescent="0.2">
      <c r="A377" s="560">
        <v>2</v>
      </c>
      <c r="B377" s="561" t="s">
        <v>224</v>
      </c>
      <c r="C377" s="561" t="s">
        <v>400</v>
      </c>
      <c r="D377" s="560"/>
      <c r="E377" s="702"/>
      <c r="F377" s="425" t="s">
        <v>11</v>
      </c>
      <c r="G377" s="562">
        <v>2000</v>
      </c>
      <c r="H377" s="208"/>
      <c r="I377" s="521"/>
      <c r="J377" s="12">
        <f t="shared" ref="J377" si="126">H377*I377+H377</f>
        <v>0</v>
      </c>
      <c r="K377" s="11">
        <f t="shared" ref="K377" si="127">G377*H377</f>
        <v>0</v>
      </c>
      <c r="L377" s="12">
        <f t="shared" ref="L377" si="128">M377-K377</f>
        <v>0</v>
      </c>
      <c r="M377" s="149">
        <f t="shared" ref="M377" si="129">G377*J377</f>
        <v>0</v>
      </c>
      <c r="N377" s="179" t="s">
        <v>223</v>
      </c>
    </row>
    <row r="378" spans="1:14" ht="156" x14ac:dyDescent="0.2">
      <c r="A378" s="208">
        <v>3</v>
      </c>
      <c r="B378" s="179" t="s">
        <v>240</v>
      </c>
      <c r="C378" s="179"/>
      <c r="D378" s="208"/>
      <c r="E378" s="208"/>
      <c r="F378" s="425" t="s">
        <v>15</v>
      </c>
      <c r="G378" s="208">
        <v>50</v>
      </c>
      <c r="H378" s="208"/>
      <c r="I378" s="521"/>
      <c r="J378" s="12">
        <f t="shared" ref="J378:J384" si="130">H378*I378+H378</f>
        <v>0</v>
      </c>
      <c r="K378" s="11">
        <f t="shared" ref="K378:K384" si="131">G378*H378</f>
        <v>0</v>
      </c>
      <c r="L378" s="12">
        <f t="shared" ref="L378:L384" si="132">M378-K378</f>
        <v>0</v>
      </c>
      <c r="M378" s="149">
        <f t="shared" ref="M378:M384" si="133">G378*J378</f>
        <v>0</v>
      </c>
      <c r="N378" s="534" t="s">
        <v>241</v>
      </c>
    </row>
    <row r="379" spans="1:14" ht="108" x14ac:dyDescent="0.2">
      <c r="A379" s="208">
        <v>4</v>
      </c>
      <c r="B379" s="179" t="s">
        <v>242</v>
      </c>
      <c r="C379" s="179"/>
      <c r="D379" s="208"/>
      <c r="E379" s="208"/>
      <c r="F379" s="425" t="s">
        <v>15</v>
      </c>
      <c r="G379" s="208">
        <v>100</v>
      </c>
      <c r="H379" s="208"/>
      <c r="I379" s="521"/>
      <c r="J379" s="12">
        <f t="shared" si="130"/>
        <v>0</v>
      </c>
      <c r="K379" s="11">
        <f t="shared" si="131"/>
        <v>0</v>
      </c>
      <c r="L379" s="12">
        <f t="shared" si="132"/>
        <v>0</v>
      </c>
      <c r="M379" s="149">
        <f t="shared" si="133"/>
        <v>0</v>
      </c>
      <c r="N379" s="534" t="s">
        <v>241</v>
      </c>
    </row>
    <row r="380" spans="1:14" ht="108" x14ac:dyDescent="0.2">
      <c r="A380" s="208">
        <v>5</v>
      </c>
      <c r="B380" s="179" t="s">
        <v>243</v>
      </c>
      <c r="C380" s="179"/>
      <c r="D380" s="208"/>
      <c r="E380" s="208"/>
      <c r="F380" s="425" t="s">
        <v>15</v>
      </c>
      <c r="G380" s="208">
        <v>25</v>
      </c>
      <c r="H380" s="208"/>
      <c r="I380" s="521"/>
      <c r="J380" s="12">
        <f t="shared" si="130"/>
        <v>0</v>
      </c>
      <c r="K380" s="11">
        <f t="shared" si="131"/>
        <v>0</v>
      </c>
      <c r="L380" s="12">
        <f t="shared" si="132"/>
        <v>0</v>
      </c>
      <c r="M380" s="149">
        <f t="shared" si="133"/>
        <v>0</v>
      </c>
      <c r="N380" s="534" t="s">
        <v>241</v>
      </c>
    </row>
    <row r="381" spans="1:14" ht="96" x14ac:dyDescent="0.2">
      <c r="A381" s="208">
        <v>6</v>
      </c>
      <c r="B381" s="179" t="s">
        <v>244</v>
      </c>
      <c r="C381" s="179"/>
      <c r="D381" s="208"/>
      <c r="E381" s="208"/>
      <c r="F381" s="425" t="s">
        <v>15</v>
      </c>
      <c r="G381" s="208">
        <v>50</v>
      </c>
      <c r="H381" s="208"/>
      <c r="I381" s="521"/>
      <c r="J381" s="12">
        <f t="shared" si="130"/>
        <v>0</v>
      </c>
      <c r="K381" s="11">
        <f t="shared" si="131"/>
        <v>0</v>
      </c>
      <c r="L381" s="12">
        <f t="shared" si="132"/>
        <v>0</v>
      </c>
      <c r="M381" s="149">
        <f t="shared" si="133"/>
        <v>0</v>
      </c>
      <c r="N381" s="534" t="s">
        <v>241</v>
      </c>
    </row>
    <row r="382" spans="1:14" ht="84" x14ac:dyDescent="0.2">
      <c r="A382" s="208">
        <v>7</v>
      </c>
      <c r="B382" s="179" t="s">
        <v>258</v>
      </c>
      <c r="C382" s="179" t="s">
        <v>401</v>
      </c>
      <c r="D382" s="208"/>
      <c r="E382" s="208"/>
      <c r="F382" s="425" t="s">
        <v>15</v>
      </c>
      <c r="G382" s="208">
        <v>40</v>
      </c>
      <c r="H382" s="208"/>
      <c r="I382" s="521"/>
      <c r="J382" s="12">
        <f t="shared" si="130"/>
        <v>0</v>
      </c>
      <c r="K382" s="11">
        <f t="shared" si="131"/>
        <v>0</v>
      </c>
      <c r="L382" s="12">
        <f t="shared" si="132"/>
        <v>0</v>
      </c>
      <c r="M382" s="149">
        <f t="shared" si="133"/>
        <v>0</v>
      </c>
      <c r="N382" s="534" t="s">
        <v>241</v>
      </c>
    </row>
    <row r="383" spans="1:14" ht="84" x14ac:dyDescent="0.2">
      <c r="A383" s="208">
        <v>8</v>
      </c>
      <c r="B383" s="179" t="s">
        <v>245</v>
      </c>
      <c r="C383" s="179"/>
      <c r="D383" s="208"/>
      <c r="E383" s="208"/>
      <c r="F383" s="425" t="s">
        <v>15</v>
      </c>
      <c r="G383" s="208">
        <v>50</v>
      </c>
      <c r="H383" s="208"/>
      <c r="I383" s="521"/>
      <c r="J383" s="12">
        <f t="shared" si="130"/>
        <v>0</v>
      </c>
      <c r="K383" s="11">
        <f t="shared" si="131"/>
        <v>0</v>
      </c>
      <c r="L383" s="12">
        <f t="shared" si="132"/>
        <v>0</v>
      </c>
      <c r="M383" s="149">
        <f t="shared" si="133"/>
        <v>0</v>
      </c>
      <c r="N383" s="534" t="s">
        <v>241</v>
      </c>
    </row>
    <row r="384" spans="1:14" ht="84" x14ac:dyDescent="0.2">
      <c r="A384" s="208">
        <v>9</v>
      </c>
      <c r="B384" s="179" t="s">
        <v>246</v>
      </c>
      <c r="C384" s="179"/>
      <c r="D384" s="208"/>
      <c r="E384" s="208"/>
      <c r="F384" s="425" t="s">
        <v>15</v>
      </c>
      <c r="G384" s="208">
        <v>50</v>
      </c>
      <c r="H384" s="208"/>
      <c r="I384" s="521"/>
      <c r="J384" s="12">
        <f t="shared" si="130"/>
        <v>0</v>
      </c>
      <c r="K384" s="11">
        <f t="shared" si="131"/>
        <v>0</v>
      </c>
      <c r="L384" s="12">
        <f t="shared" si="132"/>
        <v>0</v>
      </c>
      <c r="M384" s="149">
        <f t="shared" si="133"/>
        <v>0</v>
      </c>
      <c r="N384" s="534" t="s">
        <v>241</v>
      </c>
    </row>
    <row r="385" spans="1:14" x14ac:dyDescent="0.2">
      <c r="A385" s="9"/>
      <c r="B385" s="276"/>
      <c r="C385" s="276"/>
      <c r="D385" s="276"/>
      <c r="E385" s="276"/>
      <c r="F385" s="288"/>
      <c r="G385" s="289"/>
      <c r="H385" s="475" t="s">
        <v>14</v>
      </c>
      <c r="I385" s="290"/>
      <c r="J385" s="290"/>
      <c r="K385" s="392">
        <f>SUM(K376:K384)</f>
        <v>0</v>
      </c>
      <c r="L385" s="393">
        <f>SUM(L376:L384)</f>
        <v>0</v>
      </c>
      <c r="M385" s="393">
        <f>SUM(M376:M384)</f>
        <v>0</v>
      </c>
      <c r="N385" s="252"/>
    </row>
    <row r="386" spans="1:14" x14ac:dyDescent="0.2">
      <c r="A386" s="110"/>
      <c r="B386" s="111"/>
      <c r="C386" s="111"/>
      <c r="D386" s="72"/>
      <c r="E386" s="72"/>
      <c r="F386" s="112"/>
      <c r="G386" s="113"/>
      <c r="H386" s="96"/>
      <c r="I386" s="448"/>
      <c r="J386" s="122"/>
      <c r="K386" s="136"/>
      <c r="L386" s="137"/>
      <c r="M386" s="159"/>
      <c r="N386" s="257"/>
    </row>
    <row r="387" spans="1:14" x14ac:dyDescent="0.2">
      <c r="A387" s="43"/>
      <c r="B387" s="391" t="s">
        <v>316</v>
      </c>
      <c r="C387" s="391"/>
      <c r="D387" s="22"/>
      <c r="E387" s="22"/>
      <c r="F387" s="75"/>
      <c r="G387" s="76"/>
      <c r="H387" s="470"/>
      <c r="I387" s="476"/>
      <c r="J387" s="125"/>
      <c r="K387" s="69"/>
      <c r="L387" s="70"/>
      <c r="M387" s="158"/>
      <c r="N387" s="255"/>
    </row>
    <row r="388" spans="1:14" ht="36" x14ac:dyDescent="0.2">
      <c r="A388" s="138" t="s">
        <v>0</v>
      </c>
      <c r="B388" s="138" t="s">
        <v>1</v>
      </c>
      <c r="C388" s="138" t="s">
        <v>333</v>
      </c>
      <c r="D388" s="604" t="s">
        <v>334</v>
      </c>
      <c r="E388" s="605" t="s">
        <v>335</v>
      </c>
      <c r="F388" s="138" t="s">
        <v>2</v>
      </c>
      <c r="G388" s="164" t="s">
        <v>3</v>
      </c>
      <c r="H388" s="165" t="s">
        <v>4</v>
      </c>
      <c r="I388" s="472" t="s">
        <v>5</v>
      </c>
      <c r="J388" s="10" t="s">
        <v>74</v>
      </c>
      <c r="K388" s="166" t="s">
        <v>6</v>
      </c>
      <c r="L388" s="165" t="s">
        <v>7</v>
      </c>
      <c r="M388" s="165" t="s">
        <v>8</v>
      </c>
      <c r="N388" s="167" t="s">
        <v>9</v>
      </c>
    </row>
    <row r="389" spans="1:14" ht="48" x14ac:dyDescent="0.2">
      <c r="A389" s="535">
        <v>1</v>
      </c>
      <c r="B389" s="536" t="s">
        <v>250</v>
      </c>
      <c r="C389" s="703" t="s">
        <v>402</v>
      </c>
      <c r="D389" s="704"/>
      <c r="E389" s="705"/>
      <c r="F389" s="537" t="s">
        <v>11</v>
      </c>
      <c r="G389" s="538">
        <v>200</v>
      </c>
      <c r="H389" s="530"/>
      <c r="I389" s="539"/>
      <c r="J389" s="12">
        <f t="shared" ref="J389:J390" si="134">H389*I389+H389</f>
        <v>0</v>
      </c>
      <c r="K389" s="11">
        <f t="shared" ref="K389:K390" si="135">G389*H389</f>
        <v>0</v>
      </c>
      <c r="L389" s="12">
        <f t="shared" ref="L389:L390" si="136">M389-K389</f>
        <v>0</v>
      </c>
      <c r="M389" s="149">
        <f t="shared" ref="M389:M390" si="137">G389*J389</f>
        <v>0</v>
      </c>
      <c r="N389" s="593" t="s">
        <v>147</v>
      </c>
    </row>
    <row r="390" spans="1:14" ht="48" x14ac:dyDescent="0.2">
      <c r="A390" s="535">
        <v>2</v>
      </c>
      <c r="B390" s="536" t="s">
        <v>251</v>
      </c>
      <c r="C390" s="706"/>
      <c r="D390" s="705"/>
      <c r="E390" s="705"/>
      <c r="F390" s="537" t="s">
        <v>11</v>
      </c>
      <c r="G390" s="538">
        <v>50</v>
      </c>
      <c r="H390" s="530"/>
      <c r="I390" s="539"/>
      <c r="J390" s="12">
        <f t="shared" si="134"/>
        <v>0</v>
      </c>
      <c r="K390" s="11">
        <f t="shared" si="135"/>
        <v>0</v>
      </c>
      <c r="L390" s="12">
        <f t="shared" si="136"/>
        <v>0</v>
      </c>
      <c r="M390" s="149">
        <f t="shared" si="137"/>
        <v>0</v>
      </c>
      <c r="N390" s="594"/>
    </row>
    <row r="391" spans="1:14" x14ac:dyDescent="0.2">
      <c r="A391" s="9"/>
      <c r="B391" s="276"/>
      <c r="C391" s="276"/>
      <c r="D391" s="276"/>
      <c r="E391" s="276"/>
      <c r="F391" s="288"/>
      <c r="G391" s="289"/>
      <c r="H391" s="475" t="s">
        <v>14</v>
      </c>
      <c r="I391" s="290"/>
      <c r="J391" s="290"/>
      <c r="K391" s="392">
        <f>SUM(K389:K390)</f>
        <v>0</v>
      </c>
      <c r="L391" s="393">
        <f>SUM(L389:L390)</f>
        <v>0</v>
      </c>
      <c r="M391" s="393">
        <f>SUM(M389:M390)</f>
        <v>0</v>
      </c>
      <c r="N391" s="252"/>
    </row>
    <row r="392" spans="1:14" x14ac:dyDescent="0.2">
      <c r="A392" s="91"/>
      <c r="B392" s="141"/>
      <c r="C392" s="141"/>
      <c r="D392" s="141"/>
      <c r="E392" s="141"/>
      <c r="F392" s="363"/>
      <c r="G392" s="364"/>
      <c r="H392" s="99"/>
      <c r="I392" s="79"/>
      <c r="J392" s="365"/>
      <c r="K392" s="366"/>
      <c r="L392" s="367"/>
      <c r="M392" s="159"/>
      <c r="N392" s="368"/>
    </row>
    <row r="393" spans="1:14" x14ac:dyDescent="0.2">
      <c r="A393" s="91"/>
      <c r="B393" s="141"/>
      <c r="C393" s="141"/>
      <c r="D393" s="141"/>
      <c r="E393" s="141"/>
      <c r="F393" s="363"/>
      <c r="G393" s="364"/>
      <c r="H393" s="99"/>
      <c r="I393" s="79"/>
      <c r="J393" s="365"/>
      <c r="K393" s="366"/>
      <c r="L393" s="367"/>
      <c r="M393" s="159"/>
      <c r="N393" s="368"/>
    </row>
    <row r="394" spans="1:14" x14ac:dyDescent="0.2">
      <c r="A394" s="43"/>
      <c r="B394" s="391" t="s">
        <v>317</v>
      </c>
      <c r="C394" s="391"/>
      <c r="D394" s="22"/>
      <c r="E394" s="22"/>
      <c r="F394" s="75"/>
      <c r="G394" s="76"/>
      <c r="H394" s="96"/>
      <c r="I394" s="448"/>
      <c r="J394" s="125"/>
      <c r="K394" s="69"/>
      <c r="L394" s="70"/>
      <c r="M394" s="158"/>
      <c r="N394" s="255"/>
    </row>
    <row r="395" spans="1:14" ht="36" x14ac:dyDescent="0.2">
      <c r="A395" s="138" t="s">
        <v>0</v>
      </c>
      <c r="B395" s="138" t="s">
        <v>1</v>
      </c>
      <c r="C395" s="138" t="s">
        <v>333</v>
      </c>
      <c r="D395" s="604" t="s">
        <v>334</v>
      </c>
      <c r="E395" s="605" t="s">
        <v>335</v>
      </c>
      <c r="F395" s="138" t="s">
        <v>2</v>
      </c>
      <c r="G395" s="164" t="s">
        <v>3</v>
      </c>
      <c r="H395" s="45" t="s">
        <v>4</v>
      </c>
      <c r="I395" s="465" t="s">
        <v>5</v>
      </c>
      <c r="J395" s="10" t="s">
        <v>74</v>
      </c>
      <c r="K395" s="166" t="s">
        <v>6</v>
      </c>
      <c r="L395" s="165" t="s">
        <v>7</v>
      </c>
      <c r="M395" s="165" t="s">
        <v>8</v>
      </c>
      <c r="N395" s="167" t="s">
        <v>9</v>
      </c>
    </row>
    <row r="396" spans="1:14" ht="60" x14ac:dyDescent="0.2">
      <c r="A396" s="208">
        <v>1</v>
      </c>
      <c r="B396" s="179" t="s">
        <v>182</v>
      </c>
      <c r="C396" s="707" t="s">
        <v>403</v>
      </c>
      <c r="D396" s="634"/>
      <c r="E396" s="425"/>
      <c r="F396" s="312" t="s">
        <v>15</v>
      </c>
      <c r="G396" s="171">
        <v>1000</v>
      </c>
      <c r="H396" s="499"/>
      <c r="I396" s="496"/>
      <c r="J396" s="12">
        <f t="shared" ref="J396:J397" si="138">H396*I396+H396</f>
        <v>0</v>
      </c>
      <c r="K396" s="11">
        <f t="shared" ref="K396:K397" si="139">G396*H396</f>
        <v>0</v>
      </c>
      <c r="L396" s="12">
        <f t="shared" ref="L396:L397" si="140">M396-K396</f>
        <v>0</v>
      </c>
      <c r="M396" s="149">
        <f t="shared" ref="M396:M397" si="141">G396*J396</f>
        <v>0</v>
      </c>
      <c r="N396" s="311" t="s">
        <v>123</v>
      </c>
    </row>
    <row r="397" spans="1:14" ht="60" x14ac:dyDescent="0.2">
      <c r="A397" s="208">
        <v>2</v>
      </c>
      <c r="B397" s="179" t="s">
        <v>183</v>
      </c>
      <c r="C397" s="708"/>
      <c r="D397" s="634"/>
      <c r="E397" s="425"/>
      <c r="F397" s="312" t="s">
        <v>11</v>
      </c>
      <c r="G397" s="171">
        <v>1000</v>
      </c>
      <c r="H397" s="499"/>
      <c r="I397" s="496"/>
      <c r="J397" s="12">
        <f t="shared" si="138"/>
        <v>0</v>
      </c>
      <c r="K397" s="11">
        <f t="shared" si="139"/>
        <v>0</v>
      </c>
      <c r="L397" s="12">
        <f t="shared" si="140"/>
        <v>0</v>
      </c>
      <c r="M397" s="149">
        <f t="shared" si="141"/>
        <v>0</v>
      </c>
      <c r="N397" s="311" t="s">
        <v>123</v>
      </c>
    </row>
    <row r="398" spans="1:14" x14ac:dyDescent="0.2">
      <c r="A398" s="9"/>
      <c r="B398" s="276"/>
      <c r="C398" s="276"/>
      <c r="D398" s="276"/>
      <c r="E398" s="276"/>
      <c r="F398" s="288"/>
      <c r="G398" s="289"/>
      <c r="H398" s="500" t="s">
        <v>14</v>
      </c>
      <c r="I398" s="168"/>
      <c r="J398" s="290"/>
      <c r="K398" s="392">
        <f>SUM(K396:K397)</f>
        <v>0</v>
      </c>
      <c r="L398" s="393">
        <f>SUM(L396:L397)</f>
        <v>0</v>
      </c>
      <c r="M398" s="393">
        <f>SUM(M396:M397)</f>
        <v>0</v>
      </c>
      <c r="N398" s="252"/>
    </row>
    <row r="399" spans="1:14" x14ac:dyDescent="0.2">
      <c r="A399" s="9"/>
      <c r="B399" s="276"/>
      <c r="C399" s="276"/>
      <c r="D399" s="276"/>
      <c r="E399" s="276"/>
      <c r="F399" s="288"/>
      <c r="G399" s="289"/>
      <c r="H399" s="99"/>
      <c r="I399" s="79"/>
      <c r="J399" s="176"/>
      <c r="K399" s="418"/>
      <c r="L399" s="158"/>
      <c r="M399" s="158"/>
      <c r="N399" s="292"/>
    </row>
    <row r="400" spans="1:14" x14ac:dyDescent="0.2">
      <c r="A400" s="9"/>
      <c r="B400" s="276"/>
      <c r="C400" s="276"/>
      <c r="D400" s="276"/>
      <c r="E400" s="276"/>
      <c r="F400" s="288"/>
      <c r="G400" s="289"/>
      <c r="H400" s="99"/>
      <c r="I400" s="79"/>
      <c r="J400" s="176"/>
      <c r="K400" s="418"/>
      <c r="L400" s="158"/>
      <c r="M400" s="158"/>
      <c r="N400" s="292"/>
    </row>
    <row r="401" spans="1:14" x14ac:dyDescent="0.2">
      <c r="A401" s="43"/>
      <c r="B401" s="391" t="s">
        <v>318</v>
      </c>
      <c r="C401" s="391"/>
      <c r="D401" s="22"/>
      <c r="E401" s="22"/>
      <c r="F401" s="75"/>
      <c r="G401" s="76"/>
      <c r="H401" s="96"/>
      <c r="I401" s="448"/>
      <c r="J401" s="125"/>
      <c r="K401" s="69"/>
      <c r="L401" s="70"/>
      <c r="M401" s="158"/>
      <c r="N401" s="255"/>
    </row>
    <row r="402" spans="1:14" ht="36" x14ac:dyDescent="0.2">
      <c r="A402" s="138" t="s">
        <v>0</v>
      </c>
      <c r="B402" s="138" t="s">
        <v>1</v>
      </c>
      <c r="C402" s="138" t="s">
        <v>333</v>
      </c>
      <c r="D402" s="604" t="s">
        <v>334</v>
      </c>
      <c r="E402" s="605" t="s">
        <v>335</v>
      </c>
      <c r="F402" s="138" t="s">
        <v>2</v>
      </c>
      <c r="G402" s="164" t="s">
        <v>3</v>
      </c>
      <c r="H402" s="45" t="s">
        <v>4</v>
      </c>
      <c r="I402" s="465" t="s">
        <v>5</v>
      </c>
      <c r="J402" s="10" t="s">
        <v>74</v>
      </c>
      <c r="K402" s="166" t="s">
        <v>6</v>
      </c>
      <c r="L402" s="165" t="s">
        <v>7</v>
      </c>
      <c r="M402" s="165" t="s">
        <v>8</v>
      </c>
      <c r="N402" s="167" t="s">
        <v>9</v>
      </c>
    </row>
    <row r="403" spans="1:14" ht="156" x14ac:dyDescent="0.2">
      <c r="A403" s="208">
        <v>1</v>
      </c>
      <c r="B403" s="179" t="s">
        <v>202</v>
      </c>
      <c r="C403" s="179" t="s">
        <v>404</v>
      </c>
      <c r="D403" s="640"/>
      <c r="E403" s="425"/>
      <c r="F403" s="416" t="s">
        <v>15</v>
      </c>
      <c r="G403" s="171">
        <v>15</v>
      </c>
      <c r="H403" s="499"/>
      <c r="I403" s="496"/>
      <c r="J403" s="12">
        <f t="shared" ref="J403" si="142">H403*I403+H403</f>
        <v>0</v>
      </c>
      <c r="K403" s="11">
        <f t="shared" ref="K403" si="143">G403*H403</f>
        <v>0</v>
      </c>
      <c r="L403" s="12">
        <f t="shared" ref="L403" si="144">M403-K403</f>
        <v>0</v>
      </c>
      <c r="M403" s="149">
        <f t="shared" ref="M403" si="145">G403*J403</f>
        <v>0</v>
      </c>
      <c r="N403" s="417" t="s">
        <v>123</v>
      </c>
    </row>
    <row r="404" spans="1:14" x14ac:dyDescent="0.2">
      <c r="A404" s="9"/>
      <c r="B404" s="276"/>
      <c r="C404" s="276"/>
      <c r="D404" s="276"/>
      <c r="E404" s="276"/>
      <c r="F404" s="288"/>
      <c r="G404" s="289"/>
      <c r="H404" s="500" t="s">
        <v>14</v>
      </c>
      <c r="I404" s="168"/>
      <c r="J404" s="290"/>
      <c r="K404" s="392">
        <f>SUM(K403:K403)</f>
        <v>0</v>
      </c>
      <c r="L404" s="393">
        <f>SUM(L403:L403)</f>
        <v>0</v>
      </c>
      <c r="M404" s="393">
        <f>SUM(M403:M403)</f>
        <v>0</v>
      </c>
      <c r="N404" s="252"/>
    </row>
    <row r="405" spans="1:14" x14ac:dyDescent="0.2">
      <c r="A405" s="9"/>
      <c r="B405" s="276"/>
      <c r="C405" s="276"/>
      <c r="D405" s="276"/>
      <c r="E405" s="276"/>
      <c r="F405" s="288"/>
      <c r="G405" s="289"/>
      <c r="H405" s="99"/>
      <c r="I405" s="79"/>
      <c r="J405" s="176"/>
      <c r="K405" s="418"/>
      <c r="L405" s="158"/>
      <c r="M405" s="158"/>
      <c r="N405" s="292"/>
    </row>
    <row r="406" spans="1:14" x14ac:dyDescent="0.2">
      <c r="A406" s="43"/>
      <c r="B406" s="391" t="s">
        <v>319</v>
      </c>
      <c r="C406" s="391"/>
      <c r="D406" s="22"/>
      <c r="E406" s="22"/>
      <c r="F406" s="75"/>
      <c r="G406" s="76"/>
      <c r="H406" s="470"/>
      <c r="I406" s="476"/>
      <c r="J406" s="125"/>
      <c r="K406" s="69"/>
      <c r="L406" s="70"/>
      <c r="M406" s="158"/>
      <c r="N406" s="255"/>
    </row>
    <row r="407" spans="1:14" ht="36" x14ac:dyDescent="0.2">
      <c r="A407" s="138" t="s">
        <v>0</v>
      </c>
      <c r="B407" s="138" t="s">
        <v>1</v>
      </c>
      <c r="C407" s="138" t="s">
        <v>333</v>
      </c>
      <c r="D407" s="604" t="s">
        <v>334</v>
      </c>
      <c r="E407" s="605" t="s">
        <v>335</v>
      </c>
      <c r="F407" s="138" t="s">
        <v>2</v>
      </c>
      <c r="G407" s="164" t="s">
        <v>3</v>
      </c>
      <c r="H407" s="165" t="s">
        <v>4</v>
      </c>
      <c r="I407" s="472" t="s">
        <v>5</v>
      </c>
      <c r="J407" s="10" t="s">
        <v>74</v>
      </c>
      <c r="K407" s="166" t="s">
        <v>6</v>
      </c>
      <c r="L407" s="165" t="s">
        <v>7</v>
      </c>
      <c r="M407" s="165" t="s">
        <v>8</v>
      </c>
      <c r="N407" s="167" t="s">
        <v>9</v>
      </c>
    </row>
    <row r="408" spans="1:14" ht="36" x14ac:dyDescent="0.2">
      <c r="A408" s="208">
        <v>1</v>
      </c>
      <c r="B408" s="179" t="s">
        <v>249</v>
      </c>
      <c r="C408" s="179" t="s">
        <v>405</v>
      </c>
      <c r="D408" s="621"/>
      <c r="E408" s="425"/>
      <c r="F408" s="425" t="s">
        <v>15</v>
      </c>
      <c r="G408" s="171">
        <v>1500</v>
      </c>
      <c r="H408" s="530"/>
      <c r="I408" s="521"/>
      <c r="J408" s="12">
        <f t="shared" ref="J408" si="146">H408*I408+H408</f>
        <v>0</v>
      </c>
      <c r="K408" s="11">
        <f t="shared" ref="K408" si="147">G408*H408</f>
        <v>0</v>
      </c>
      <c r="L408" s="12">
        <f t="shared" ref="L408" si="148">M408-K408</f>
        <v>0</v>
      </c>
      <c r="M408" s="149">
        <f t="shared" ref="M408" si="149">G408*J408</f>
        <v>0</v>
      </c>
      <c r="N408" s="419" t="s">
        <v>123</v>
      </c>
    </row>
    <row r="409" spans="1:14" x14ac:dyDescent="0.2">
      <c r="A409" s="9"/>
      <c r="B409" s="276"/>
      <c r="C409" s="276"/>
      <c r="D409" s="276"/>
      <c r="E409" s="276"/>
      <c r="F409" s="288"/>
      <c r="G409" s="289"/>
      <c r="H409" s="531" t="s">
        <v>14</v>
      </c>
      <c r="I409" s="532"/>
      <c r="J409" s="290"/>
      <c r="K409" s="392">
        <f>SUM(K408:K408)</f>
        <v>0</v>
      </c>
      <c r="L409" s="393">
        <f>SUM(L408:L408)</f>
        <v>0</v>
      </c>
      <c r="M409" s="393">
        <f>SUM(M408:M408)</f>
        <v>0</v>
      </c>
      <c r="N409" s="252"/>
    </row>
    <row r="410" spans="1:14" x14ac:dyDescent="0.2">
      <c r="A410" s="9"/>
      <c r="B410" s="276"/>
      <c r="C410" s="276"/>
      <c r="D410" s="276"/>
      <c r="E410" s="276"/>
      <c r="F410" s="288"/>
      <c r="G410" s="289"/>
      <c r="H410" s="533"/>
      <c r="I410" s="176"/>
      <c r="J410" s="176"/>
      <c r="K410" s="418"/>
      <c r="L410" s="158"/>
      <c r="M410" s="158"/>
      <c r="N410" s="292"/>
    </row>
    <row r="411" spans="1:14" x14ac:dyDescent="0.2">
      <c r="A411" s="9"/>
      <c r="B411" s="141"/>
      <c r="C411" s="276"/>
      <c r="D411" s="276"/>
      <c r="E411" s="276"/>
      <c r="F411" s="288"/>
      <c r="G411" s="289"/>
      <c r="H411" s="99"/>
      <c r="I411" s="79"/>
      <c r="J411" s="176"/>
      <c r="K411" s="418"/>
      <c r="L411" s="158"/>
      <c r="M411" s="158"/>
      <c r="N411" s="292"/>
    </row>
    <row r="412" spans="1:14" x14ac:dyDescent="0.2">
      <c r="A412" s="43"/>
      <c r="B412" s="391" t="s">
        <v>320</v>
      </c>
      <c r="C412" s="391"/>
      <c r="D412" s="22"/>
      <c r="E412" s="22"/>
      <c r="F412" s="75"/>
      <c r="G412" s="76"/>
      <c r="H412" s="470"/>
      <c r="I412" s="476"/>
      <c r="J412" s="125"/>
      <c r="K412" s="69"/>
      <c r="L412" s="70"/>
      <c r="M412" s="158"/>
      <c r="N412" s="255"/>
    </row>
    <row r="413" spans="1:14" ht="36" x14ac:dyDescent="0.2">
      <c r="A413" s="138" t="s">
        <v>0</v>
      </c>
      <c r="B413" s="138" t="s">
        <v>1</v>
      </c>
      <c r="C413" s="138" t="s">
        <v>333</v>
      </c>
      <c r="D413" s="604" t="s">
        <v>334</v>
      </c>
      <c r="E413" s="605" t="s">
        <v>335</v>
      </c>
      <c r="F413" s="138" t="s">
        <v>2</v>
      </c>
      <c r="G413" s="164" t="s">
        <v>3</v>
      </c>
      <c r="H413" s="165" t="s">
        <v>4</v>
      </c>
      <c r="I413" s="472" t="s">
        <v>5</v>
      </c>
      <c r="J413" s="10" t="s">
        <v>74</v>
      </c>
      <c r="K413" s="166" t="s">
        <v>6</v>
      </c>
      <c r="L413" s="165" t="s">
        <v>7</v>
      </c>
      <c r="M413" s="165" t="s">
        <v>8</v>
      </c>
      <c r="N413" s="167" t="s">
        <v>9</v>
      </c>
    </row>
    <row r="414" spans="1:14" ht="72" x14ac:dyDescent="0.2">
      <c r="A414" s="208">
        <v>1</v>
      </c>
      <c r="B414" s="179" t="s">
        <v>210</v>
      </c>
      <c r="C414" s="179" t="s">
        <v>406</v>
      </c>
      <c r="D414" s="697"/>
      <c r="E414" s="425"/>
      <c r="F414" s="425" t="s">
        <v>15</v>
      </c>
      <c r="G414" s="171">
        <v>10</v>
      </c>
      <c r="H414" s="530"/>
      <c r="I414" s="521"/>
      <c r="J414" s="12">
        <f t="shared" ref="J414" si="150">H414*I414+H414</f>
        <v>0</v>
      </c>
      <c r="K414" s="11">
        <f t="shared" ref="K414" si="151">G414*H414</f>
        <v>0</v>
      </c>
      <c r="L414" s="12">
        <f t="shared" ref="L414" si="152">M414-K414</f>
        <v>0</v>
      </c>
      <c r="M414" s="149">
        <f t="shared" ref="M414" si="153">G414*J414</f>
        <v>0</v>
      </c>
      <c r="N414" s="534" t="s">
        <v>147</v>
      </c>
    </row>
    <row r="415" spans="1:14" x14ac:dyDescent="0.2">
      <c r="A415" s="9"/>
      <c r="B415" s="276"/>
      <c r="C415" s="276"/>
      <c r="D415" s="276"/>
      <c r="E415" s="276"/>
      <c r="F415" s="288"/>
      <c r="G415" s="289"/>
      <c r="H415" s="531" t="s">
        <v>14</v>
      </c>
      <c r="I415" s="532"/>
      <c r="J415" s="290"/>
      <c r="K415" s="392">
        <f>SUM(K414:K414)</f>
        <v>0</v>
      </c>
      <c r="L415" s="393">
        <f>SUM(L414:L414)</f>
        <v>0</v>
      </c>
      <c r="M415" s="393">
        <f>SUM(M414:M414)</f>
        <v>0</v>
      </c>
      <c r="N415" s="252"/>
    </row>
    <row r="416" spans="1:14" x14ac:dyDescent="0.2">
      <c r="A416" s="9"/>
      <c r="B416" s="276"/>
      <c r="C416" s="276"/>
      <c r="D416" s="276"/>
      <c r="E416" s="276"/>
      <c r="F416" s="288"/>
      <c r="G416" s="289"/>
      <c r="H416" s="533"/>
      <c r="I416" s="176"/>
      <c r="J416" s="176"/>
      <c r="K416" s="418"/>
      <c r="L416" s="158"/>
      <c r="M416" s="158"/>
      <c r="N416" s="292"/>
    </row>
    <row r="417" spans="1:14" x14ac:dyDescent="0.2">
      <c r="A417" s="43"/>
      <c r="B417" s="391" t="s">
        <v>321</v>
      </c>
      <c r="C417" s="391"/>
      <c r="D417" s="22"/>
      <c r="E417" s="22"/>
      <c r="F417" s="75"/>
      <c r="G417" s="76"/>
      <c r="H417" s="96"/>
      <c r="I417" s="448"/>
      <c r="J417" s="125"/>
      <c r="K417" s="69"/>
      <c r="L417" s="70"/>
      <c r="M417" s="158"/>
      <c r="N417" s="255"/>
    </row>
    <row r="418" spans="1:14" ht="36" x14ac:dyDescent="0.2">
      <c r="A418" s="138" t="s">
        <v>0</v>
      </c>
      <c r="B418" s="138" t="s">
        <v>1</v>
      </c>
      <c r="C418" s="138" t="s">
        <v>333</v>
      </c>
      <c r="D418" s="604" t="s">
        <v>334</v>
      </c>
      <c r="E418" s="605" t="s">
        <v>335</v>
      </c>
      <c r="F418" s="138" t="s">
        <v>2</v>
      </c>
      <c r="G418" s="164" t="s">
        <v>3</v>
      </c>
      <c r="H418" s="45" t="s">
        <v>4</v>
      </c>
      <c r="I418" s="465" t="s">
        <v>5</v>
      </c>
      <c r="J418" s="10" t="s">
        <v>74</v>
      </c>
      <c r="K418" s="166" t="s">
        <v>6</v>
      </c>
      <c r="L418" s="165" t="s">
        <v>7</v>
      </c>
      <c r="M418" s="165" t="s">
        <v>8</v>
      </c>
      <c r="N418" s="167" t="s">
        <v>9</v>
      </c>
    </row>
    <row r="419" spans="1:14" ht="178.5" customHeight="1" x14ac:dyDescent="0.2">
      <c r="A419" s="208">
        <v>1</v>
      </c>
      <c r="B419" s="179" t="s">
        <v>272</v>
      </c>
      <c r="C419" s="179" t="s">
        <v>407</v>
      </c>
      <c r="D419" s="634"/>
      <c r="E419" s="425"/>
      <c r="F419" s="425" t="s">
        <v>50</v>
      </c>
      <c r="G419" s="171">
        <v>6000</v>
      </c>
      <c r="H419" s="499"/>
      <c r="I419" s="496"/>
      <c r="J419" s="12">
        <f t="shared" ref="J419" si="154">H419*I419+H419</f>
        <v>0</v>
      </c>
      <c r="K419" s="11">
        <f t="shared" ref="K419" si="155">G419*H419</f>
        <v>0</v>
      </c>
      <c r="L419" s="12">
        <f t="shared" ref="L419" si="156">M419-K419</f>
        <v>0</v>
      </c>
      <c r="M419" s="149">
        <f t="shared" ref="M419" si="157">G419*J419</f>
        <v>0</v>
      </c>
      <c r="N419" s="563" t="s">
        <v>123</v>
      </c>
    </row>
    <row r="420" spans="1:14" x14ac:dyDescent="0.2">
      <c r="A420" s="9"/>
      <c r="B420" s="276"/>
      <c r="C420" s="276"/>
      <c r="D420" s="276"/>
      <c r="E420" s="276"/>
      <c r="F420" s="288"/>
      <c r="G420" s="289"/>
      <c r="H420" s="500" t="s">
        <v>14</v>
      </c>
      <c r="I420" s="168"/>
      <c r="J420" s="290"/>
      <c r="K420" s="392">
        <f>SUM(K419:K419)</f>
        <v>0</v>
      </c>
      <c r="L420" s="393">
        <f>SUM(L419:L419)</f>
        <v>0</v>
      </c>
      <c r="M420" s="393">
        <f>SUM(M419:M419)</f>
        <v>0</v>
      </c>
      <c r="N420" s="252"/>
    </row>
    <row r="421" spans="1:14" x14ac:dyDescent="0.2">
      <c r="A421" s="9"/>
      <c r="B421" s="276"/>
      <c r="C421" s="276"/>
      <c r="D421" s="276"/>
      <c r="E421" s="276"/>
      <c r="F421" s="288"/>
      <c r="G421" s="289"/>
      <c r="H421" s="61"/>
      <c r="I421" s="126"/>
      <c r="J421" s="176"/>
      <c r="K421" s="418"/>
      <c r="L421" s="158"/>
      <c r="M421" s="158"/>
      <c r="N421" s="292"/>
    </row>
    <row r="422" spans="1:14" x14ac:dyDescent="0.2">
      <c r="A422" s="43"/>
      <c r="B422" s="566" t="s">
        <v>322</v>
      </c>
      <c r="C422" s="391"/>
      <c r="D422" s="22"/>
      <c r="E422" s="22"/>
      <c r="F422" s="75"/>
      <c r="G422" s="76"/>
      <c r="H422" s="96"/>
      <c r="I422" s="448"/>
      <c r="J422" s="125"/>
      <c r="K422" s="69"/>
      <c r="L422" s="70"/>
      <c r="M422" s="158"/>
      <c r="N422" s="255"/>
    </row>
    <row r="423" spans="1:14" ht="36" x14ac:dyDescent="0.2">
      <c r="A423" s="138" t="s">
        <v>0</v>
      </c>
      <c r="B423" s="138" t="s">
        <v>1</v>
      </c>
      <c r="C423" s="138" t="s">
        <v>333</v>
      </c>
      <c r="D423" s="604" t="s">
        <v>334</v>
      </c>
      <c r="E423" s="605" t="s">
        <v>335</v>
      </c>
      <c r="F423" s="138" t="s">
        <v>2</v>
      </c>
      <c r="G423" s="164" t="s">
        <v>3</v>
      </c>
      <c r="H423" s="45" t="s">
        <v>4</v>
      </c>
      <c r="I423" s="465" t="s">
        <v>5</v>
      </c>
      <c r="J423" s="10" t="s">
        <v>74</v>
      </c>
      <c r="K423" s="166" t="s">
        <v>6</v>
      </c>
      <c r="L423" s="165" t="s">
        <v>7</v>
      </c>
      <c r="M423" s="165" t="s">
        <v>8</v>
      </c>
      <c r="N423" s="167" t="s">
        <v>9</v>
      </c>
    </row>
    <row r="424" spans="1:14" ht="108" x14ac:dyDescent="0.2">
      <c r="A424" s="208">
        <v>1</v>
      </c>
      <c r="B424" s="179" t="s">
        <v>273</v>
      </c>
      <c r="C424" s="709" t="s">
        <v>408</v>
      </c>
      <c r="D424" s="634"/>
      <c r="E424" s="425"/>
      <c r="F424" s="425" t="s">
        <v>15</v>
      </c>
      <c r="G424" s="171">
        <v>2000</v>
      </c>
      <c r="H424" s="499"/>
      <c r="I424" s="496"/>
      <c r="J424" s="12">
        <f t="shared" ref="J424:J425" si="158">H424*I424+H424</f>
        <v>0</v>
      </c>
      <c r="K424" s="11">
        <f t="shared" ref="K424:K425" si="159">G424*H424</f>
        <v>0</v>
      </c>
      <c r="L424" s="12">
        <f t="shared" ref="L424:L425" si="160">M424-K424</f>
        <v>0</v>
      </c>
      <c r="M424" s="149">
        <f t="shared" ref="M424:M425" si="161">G424*J424</f>
        <v>0</v>
      </c>
      <c r="N424" s="564" t="s">
        <v>123</v>
      </c>
    </row>
    <row r="425" spans="1:14" ht="132" x14ac:dyDescent="0.2">
      <c r="A425" s="208">
        <v>2</v>
      </c>
      <c r="B425" s="179" t="s">
        <v>274</v>
      </c>
      <c r="C425" s="709" t="s">
        <v>408</v>
      </c>
      <c r="D425" s="634"/>
      <c r="E425" s="425"/>
      <c r="F425" s="425" t="s">
        <v>11</v>
      </c>
      <c r="G425" s="171">
        <v>400</v>
      </c>
      <c r="H425" s="499"/>
      <c r="I425" s="496"/>
      <c r="J425" s="12">
        <f t="shared" si="158"/>
        <v>0</v>
      </c>
      <c r="K425" s="11">
        <f t="shared" si="159"/>
        <v>0</v>
      </c>
      <c r="L425" s="12">
        <f t="shared" si="160"/>
        <v>0</v>
      </c>
      <c r="M425" s="149">
        <f t="shared" si="161"/>
        <v>0</v>
      </c>
      <c r="N425" s="564" t="s">
        <v>123</v>
      </c>
    </row>
    <row r="426" spans="1:14" x14ac:dyDescent="0.2">
      <c r="A426" s="9"/>
      <c r="B426" s="276"/>
      <c r="C426" s="276"/>
      <c r="D426" s="276"/>
      <c r="E426" s="276"/>
      <c r="F426" s="288"/>
      <c r="G426" s="289"/>
      <c r="H426" s="500" t="s">
        <v>14</v>
      </c>
      <c r="I426" s="168"/>
      <c r="J426" s="290"/>
      <c r="K426" s="392">
        <f>SUM(K424:K425)</f>
        <v>0</v>
      </c>
      <c r="L426" s="393">
        <f>SUM(L424:L425)</f>
        <v>0</v>
      </c>
      <c r="M426" s="393">
        <f>SUM(M424:M425)</f>
        <v>0</v>
      </c>
      <c r="N426" s="252"/>
    </row>
    <row r="427" spans="1:14" x14ac:dyDescent="0.2">
      <c r="A427" s="9"/>
      <c r="B427" s="276"/>
      <c r="C427" s="276"/>
      <c r="D427" s="276"/>
      <c r="E427" s="276"/>
      <c r="F427" s="288"/>
      <c r="G427" s="289"/>
      <c r="H427" s="61"/>
      <c r="I427" s="126"/>
      <c r="J427" s="176"/>
      <c r="K427" s="418"/>
      <c r="L427" s="158"/>
      <c r="M427" s="158"/>
      <c r="N427" s="292"/>
    </row>
    <row r="428" spans="1:14" x14ac:dyDescent="0.2">
      <c r="A428" s="24"/>
      <c r="B428" s="46" t="s">
        <v>323</v>
      </c>
      <c r="C428" s="46"/>
      <c r="D428" s="695"/>
      <c r="E428" s="695"/>
      <c r="F428" s="24"/>
      <c r="G428" s="26"/>
      <c r="H428" s="96"/>
      <c r="I428" s="449"/>
      <c r="J428" s="124"/>
      <c r="K428" s="407"/>
      <c r="L428" s="408"/>
      <c r="M428" s="409"/>
    </row>
    <row r="429" spans="1:14" ht="36" x14ac:dyDescent="0.2">
      <c r="A429" s="138" t="s">
        <v>0</v>
      </c>
      <c r="B429" s="138" t="s">
        <v>1</v>
      </c>
      <c r="C429" s="138" t="s">
        <v>333</v>
      </c>
      <c r="D429" s="604" t="s">
        <v>334</v>
      </c>
      <c r="E429" s="605" t="s">
        <v>335</v>
      </c>
      <c r="F429" s="138" t="s">
        <v>2</v>
      </c>
      <c r="G429" s="164" t="s">
        <v>3</v>
      </c>
      <c r="H429" s="45" t="s">
        <v>4</v>
      </c>
      <c r="I429" s="465" t="s">
        <v>5</v>
      </c>
      <c r="J429" s="10" t="s">
        <v>74</v>
      </c>
      <c r="K429" s="166" t="s">
        <v>6</v>
      </c>
      <c r="L429" s="165" t="s">
        <v>7</v>
      </c>
      <c r="M429" s="165" t="s">
        <v>8</v>
      </c>
      <c r="N429" s="167" t="s">
        <v>9</v>
      </c>
    </row>
    <row r="430" spans="1:14" ht="144" x14ac:dyDescent="0.2">
      <c r="A430" s="583">
        <v>1</v>
      </c>
      <c r="B430" s="567" t="s">
        <v>229</v>
      </c>
      <c r="C430" s="710" t="s">
        <v>409</v>
      </c>
      <c r="D430" s="711"/>
      <c r="E430" s="588"/>
      <c r="F430" s="568" t="s">
        <v>15</v>
      </c>
      <c r="G430" s="577">
        <v>5000</v>
      </c>
      <c r="H430" s="578"/>
      <c r="I430" s="579"/>
      <c r="J430" s="571">
        <f t="shared" ref="J430:J432" si="162">H430*I430+H430</f>
        <v>0</v>
      </c>
      <c r="K430" s="572">
        <f t="shared" ref="K430:K432" si="163">G430*H430</f>
        <v>0</v>
      </c>
      <c r="L430" s="571">
        <f t="shared" ref="L430:L432" si="164">M430-K430</f>
        <v>0</v>
      </c>
      <c r="M430" s="573">
        <f t="shared" ref="M430:M432" si="165">G430*J430</f>
        <v>0</v>
      </c>
      <c r="N430" s="568" t="s">
        <v>123</v>
      </c>
    </row>
    <row r="431" spans="1:14" ht="24" x14ac:dyDescent="0.2">
      <c r="A431" s="583">
        <v>2</v>
      </c>
      <c r="B431" s="567" t="s">
        <v>216</v>
      </c>
      <c r="C431" s="710"/>
      <c r="D431" s="711"/>
      <c r="E431" s="588"/>
      <c r="F431" s="568" t="s">
        <v>15</v>
      </c>
      <c r="G431" s="577">
        <v>5000</v>
      </c>
      <c r="H431" s="578"/>
      <c r="I431" s="579"/>
      <c r="J431" s="571">
        <f t="shared" si="162"/>
        <v>0</v>
      </c>
      <c r="K431" s="572">
        <f t="shared" si="163"/>
        <v>0</v>
      </c>
      <c r="L431" s="571">
        <f t="shared" si="164"/>
        <v>0</v>
      </c>
      <c r="M431" s="573">
        <f t="shared" si="165"/>
        <v>0</v>
      </c>
      <c r="N431" s="568" t="s">
        <v>123</v>
      </c>
    </row>
    <row r="432" spans="1:14" ht="24" x14ac:dyDescent="0.2">
      <c r="A432" s="583">
        <v>3</v>
      </c>
      <c r="B432" s="567" t="s">
        <v>217</v>
      </c>
      <c r="C432" s="710"/>
      <c r="D432" s="711"/>
      <c r="E432" s="588"/>
      <c r="F432" s="568" t="s">
        <v>15</v>
      </c>
      <c r="G432" s="577">
        <v>1500</v>
      </c>
      <c r="H432" s="578"/>
      <c r="I432" s="579"/>
      <c r="J432" s="571">
        <f t="shared" si="162"/>
        <v>0</v>
      </c>
      <c r="K432" s="572">
        <f t="shared" si="163"/>
        <v>0</v>
      </c>
      <c r="L432" s="571">
        <f t="shared" si="164"/>
        <v>0</v>
      </c>
      <c r="M432" s="573">
        <f t="shared" si="165"/>
        <v>0</v>
      </c>
      <c r="N432" s="568" t="s">
        <v>123</v>
      </c>
    </row>
    <row r="433" spans="1:14" x14ac:dyDescent="0.2">
      <c r="A433" s="43"/>
      <c r="B433" s="44"/>
      <c r="C433" s="44"/>
      <c r="D433" s="22"/>
      <c r="E433" s="22"/>
      <c r="F433" s="75"/>
      <c r="G433" s="76"/>
      <c r="H433" s="500" t="s">
        <v>14</v>
      </c>
      <c r="I433" s="497"/>
      <c r="J433" s="125"/>
      <c r="K433" s="411">
        <f>SUM(K430:K432)</f>
        <v>0</v>
      </c>
      <c r="L433" s="412">
        <f>SUM(L430:L432)</f>
        <v>0</v>
      </c>
      <c r="M433" s="412">
        <f>SUM(M430:M432)</f>
        <v>0</v>
      </c>
      <c r="N433" s="255"/>
    </row>
    <row r="434" spans="1:14" x14ac:dyDescent="0.2">
      <c r="A434" s="43"/>
      <c r="B434" s="44"/>
      <c r="C434" s="44"/>
      <c r="D434" s="22"/>
      <c r="E434" s="22"/>
      <c r="F434" s="75"/>
      <c r="G434" s="76"/>
      <c r="H434" s="61"/>
      <c r="I434" s="497"/>
      <c r="J434" s="125"/>
      <c r="K434" s="418"/>
      <c r="L434" s="158"/>
      <c r="M434" s="158"/>
      <c r="N434" s="255"/>
    </row>
    <row r="435" spans="1:14" x14ac:dyDescent="0.2">
      <c r="A435" s="43"/>
      <c r="B435" s="391" t="s">
        <v>324</v>
      </c>
      <c r="C435" s="391"/>
      <c r="D435" s="22"/>
      <c r="E435" s="22"/>
      <c r="F435" s="75"/>
      <c r="G435" s="76"/>
      <c r="H435" s="96"/>
      <c r="I435" s="448"/>
      <c r="J435" s="125"/>
      <c r="K435" s="69"/>
      <c r="L435" s="70"/>
      <c r="M435" s="158"/>
      <c r="N435" s="255"/>
    </row>
    <row r="436" spans="1:14" ht="36" x14ac:dyDescent="0.2">
      <c r="A436" s="138" t="s">
        <v>0</v>
      </c>
      <c r="B436" s="138" t="s">
        <v>1</v>
      </c>
      <c r="C436" s="138" t="s">
        <v>333</v>
      </c>
      <c r="D436" s="604" t="s">
        <v>334</v>
      </c>
      <c r="E436" s="605" t="s">
        <v>335</v>
      </c>
      <c r="F436" s="138" t="s">
        <v>2</v>
      </c>
      <c r="G436" s="164" t="s">
        <v>3</v>
      </c>
      <c r="H436" s="45" t="s">
        <v>4</v>
      </c>
      <c r="I436" s="465" t="s">
        <v>5</v>
      </c>
      <c r="J436" s="10" t="s">
        <v>74</v>
      </c>
      <c r="K436" s="166" t="s">
        <v>6</v>
      </c>
      <c r="L436" s="165" t="s">
        <v>7</v>
      </c>
      <c r="M436" s="165" t="s">
        <v>8</v>
      </c>
      <c r="N436" s="167" t="s">
        <v>9</v>
      </c>
    </row>
    <row r="437" spans="1:14" ht="108" x14ac:dyDescent="0.2">
      <c r="A437" s="208">
        <v>1</v>
      </c>
      <c r="B437" s="179" t="s">
        <v>325</v>
      </c>
      <c r="C437" s="179" t="s">
        <v>410</v>
      </c>
      <c r="D437" s="634"/>
      <c r="E437" s="425"/>
      <c r="F437" s="425" t="s">
        <v>11</v>
      </c>
      <c r="G437" s="171">
        <v>500</v>
      </c>
      <c r="H437" s="499"/>
      <c r="I437" s="496"/>
      <c r="J437" s="12">
        <f t="shared" ref="J437" si="166">H437*I437+H437</f>
        <v>0</v>
      </c>
      <c r="K437" s="11">
        <f t="shared" ref="K437" si="167">G437*H437</f>
        <v>0</v>
      </c>
      <c r="L437" s="12">
        <f t="shared" ref="L437" si="168">M437-K437</f>
        <v>0</v>
      </c>
      <c r="M437" s="149">
        <f t="shared" ref="M437" si="169">G437*J437</f>
        <v>0</v>
      </c>
      <c r="N437" s="586" t="s">
        <v>123</v>
      </c>
    </row>
    <row r="438" spans="1:14" x14ac:dyDescent="0.2">
      <c r="A438" s="9"/>
      <c r="B438" s="276"/>
      <c r="C438" s="276"/>
      <c r="D438" s="276"/>
      <c r="E438" s="276"/>
      <c r="F438" s="288"/>
      <c r="G438" s="289"/>
      <c r="H438" s="500" t="s">
        <v>14</v>
      </c>
      <c r="I438" s="168"/>
      <c r="J438" s="290"/>
      <c r="K438" s="392">
        <f>SUM(K437:K437)</f>
        <v>0</v>
      </c>
      <c r="L438" s="393">
        <f>SUM(L437:L437)</f>
        <v>0</v>
      </c>
      <c r="M438" s="393">
        <f>SUM(M437:M437)</f>
        <v>0</v>
      </c>
      <c r="N438" s="252"/>
    </row>
    <row r="439" spans="1:14" x14ac:dyDescent="0.2">
      <c r="A439" s="43"/>
      <c r="B439" s="44"/>
      <c r="C439" s="44"/>
      <c r="D439" s="22"/>
      <c r="E439" s="22"/>
      <c r="F439" s="75"/>
      <c r="G439" s="76"/>
      <c r="H439" s="61"/>
      <c r="I439" s="497"/>
      <c r="J439" s="125"/>
      <c r="K439" s="418"/>
      <c r="L439" s="158"/>
      <c r="M439" s="158"/>
      <c r="N439" s="255"/>
    </row>
    <row r="440" spans="1:14" x14ac:dyDescent="0.2">
      <c r="A440" s="24"/>
      <c r="B440" s="46" t="s">
        <v>326</v>
      </c>
      <c r="C440" s="46"/>
      <c r="D440" s="695"/>
      <c r="E440" s="695"/>
      <c r="F440" s="24"/>
      <c r="G440" s="26"/>
      <c r="H440" s="96"/>
      <c r="I440" s="449"/>
      <c r="J440" s="124"/>
      <c r="K440" s="407"/>
      <c r="L440" s="408"/>
      <c r="M440" s="409"/>
    </row>
    <row r="441" spans="1:14" ht="36" x14ac:dyDescent="0.2">
      <c r="A441" s="138" t="s">
        <v>0</v>
      </c>
      <c r="B441" s="138" t="s">
        <v>1</v>
      </c>
      <c r="C441" s="138" t="s">
        <v>333</v>
      </c>
      <c r="D441" s="604" t="s">
        <v>334</v>
      </c>
      <c r="E441" s="605" t="s">
        <v>335</v>
      </c>
      <c r="F441" s="138" t="s">
        <v>2</v>
      </c>
      <c r="G441" s="164" t="s">
        <v>3</v>
      </c>
      <c r="H441" s="45" t="s">
        <v>4</v>
      </c>
      <c r="I441" s="465" t="s">
        <v>5</v>
      </c>
      <c r="J441" s="10" t="s">
        <v>74</v>
      </c>
      <c r="K441" s="166" t="s">
        <v>6</v>
      </c>
      <c r="L441" s="165" t="s">
        <v>7</v>
      </c>
      <c r="M441" s="165" t="s">
        <v>8</v>
      </c>
      <c r="N441" s="167" t="s">
        <v>9</v>
      </c>
    </row>
    <row r="442" spans="1:14" ht="180" x14ac:dyDescent="0.2">
      <c r="A442" s="583">
        <v>1</v>
      </c>
      <c r="B442" s="567" t="s">
        <v>327</v>
      </c>
      <c r="C442" s="576" t="s">
        <v>411</v>
      </c>
      <c r="D442" s="712"/>
      <c r="E442" s="588"/>
      <c r="F442" s="588" t="s">
        <v>15</v>
      </c>
      <c r="G442" s="577">
        <v>20</v>
      </c>
      <c r="H442" s="578"/>
      <c r="I442" s="579"/>
      <c r="J442" s="571">
        <f t="shared" ref="J442:J444" si="170">H442*I442+H442</f>
        <v>0</v>
      </c>
      <c r="K442" s="572">
        <f t="shared" ref="K442:K444" si="171">G442*H442</f>
        <v>0</v>
      </c>
      <c r="L442" s="571">
        <f t="shared" ref="L442:L444" si="172">M442-K442</f>
        <v>0</v>
      </c>
      <c r="M442" s="573">
        <f t="shared" ref="M442:M444" si="173">G442*J442</f>
        <v>0</v>
      </c>
      <c r="N442" s="588" t="s">
        <v>330</v>
      </c>
    </row>
    <row r="443" spans="1:14" ht="36" x14ac:dyDescent="0.2">
      <c r="A443" s="583">
        <v>2</v>
      </c>
      <c r="B443" s="567" t="s">
        <v>328</v>
      </c>
      <c r="C443" s="576"/>
      <c r="D443" s="712"/>
      <c r="E443" s="588"/>
      <c r="F443" s="588" t="s">
        <v>15</v>
      </c>
      <c r="G443" s="577">
        <v>20</v>
      </c>
      <c r="H443" s="578"/>
      <c r="I443" s="579"/>
      <c r="J443" s="571">
        <f t="shared" si="170"/>
        <v>0</v>
      </c>
      <c r="K443" s="572">
        <f t="shared" si="171"/>
        <v>0</v>
      </c>
      <c r="L443" s="571">
        <f t="shared" si="172"/>
        <v>0</v>
      </c>
      <c r="M443" s="573">
        <f t="shared" si="173"/>
        <v>0</v>
      </c>
      <c r="N443" s="588" t="s">
        <v>330</v>
      </c>
    </row>
    <row r="444" spans="1:14" ht="24" x14ac:dyDescent="0.2">
      <c r="A444" s="583">
        <v>3</v>
      </c>
      <c r="B444" s="567" t="s">
        <v>329</v>
      </c>
      <c r="C444" s="576"/>
      <c r="D444" s="712"/>
      <c r="E444" s="588"/>
      <c r="F444" s="588" t="s">
        <v>15</v>
      </c>
      <c r="G444" s="577">
        <v>5</v>
      </c>
      <c r="H444" s="578"/>
      <c r="I444" s="579"/>
      <c r="J444" s="571">
        <f t="shared" si="170"/>
        <v>0</v>
      </c>
      <c r="K444" s="572">
        <f t="shared" si="171"/>
        <v>0</v>
      </c>
      <c r="L444" s="571">
        <f t="shared" si="172"/>
        <v>0</v>
      </c>
      <c r="M444" s="573">
        <f t="shared" si="173"/>
        <v>0</v>
      </c>
      <c r="N444" s="588" t="s">
        <v>330</v>
      </c>
    </row>
    <row r="445" spans="1:14" x14ac:dyDescent="0.2">
      <c r="A445" s="43"/>
      <c r="B445" s="44"/>
      <c r="C445" s="44"/>
      <c r="D445" s="22"/>
      <c r="E445" s="22"/>
      <c r="F445" s="75"/>
      <c r="G445" s="76"/>
      <c r="H445" s="500" t="s">
        <v>14</v>
      </c>
      <c r="I445" s="497"/>
      <c r="J445" s="125"/>
      <c r="K445" s="411">
        <f>SUM(K442:K444)</f>
        <v>0</v>
      </c>
      <c r="L445" s="412">
        <f>SUM(L442:L444)</f>
        <v>0</v>
      </c>
      <c r="M445" s="412">
        <f>SUM(M442:M444)</f>
        <v>0</v>
      </c>
      <c r="N445" s="255"/>
    </row>
    <row r="446" spans="1:14" x14ac:dyDescent="0.2">
      <c r="A446" s="43"/>
      <c r="B446" s="44"/>
      <c r="C446" s="44"/>
      <c r="D446" s="22"/>
      <c r="E446" s="22"/>
      <c r="F446" s="75"/>
      <c r="G446" s="76"/>
      <c r="H446" s="61"/>
      <c r="I446" s="497"/>
      <c r="J446" s="125"/>
      <c r="K446" s="418"/>
      <c r="L446" s="158"/>
      <c r="M446" s="158"/>
      <c r="N446" s="255"/>
    </row>
    <row r="447" spans="1:14" x14ac:dyDescent="0.2">
      <c r="A447" s="43"/>
      <c r="B447" s="391" t="s">
        <v>332</v>
      </c>
      <c r="C447" s="391"/>
      <c r="D447" s="22"/>
      <c r="E447" s="22"/>
      <c r="F447" s="75"/>
      <c r="G447" s="76"/>
      <c r="H447" s="96"/>
      <c r="I447" s="448"/>
      <c r="J447" s="125"/>
      <c r="K447" s="69"/>
      <c r="L447" s="70"/>
      <c r="M447" s="158"/>
      <c r="N447" s="255"/>
    </row>
    <row r="448" spans="1:14" ht="36" x14ac:dyDescent="0.2">
      <c r="A448" s="138" t="s">
        <v>0</v>
      </c>
      <c r="B448" s="138" t="s">
        <v>1</v>
      </c>
      <c r="C448" s="138" t="s">
        <v>333</v>
      </c>
      <c r="D448" s="604" t="s">
        <v>334</v>
      </c>
      <c r="E448" s="605" t="s">
        <v>335</v>
      </c>
      <c r="F448" s="138" t="s">
        <v>2</v>
      </c>
      <c r="G448" s="164" t="s">
        <v>3</v>
      </c>
      <c r="H448" s="45" t="s">
        <v>4</v>
      </c>
      <c r="I448" s="465" t="s">
        <v>5</v>
      </c>
      <c r="J448" s="10" t="s">
        <v>74</v>
      </c>
      <c r="K448" s="166" t="s">
        <v>6</v>
      </c>
      <c r="L448" s="165" t="s">
        <v>7</v>
      </c>
      <c r="M448" s="165" t="s">
        <v>8</v>
      </c>
      <c r="N448" s="167" t="s">
        <v>9</v>
      </c>
    </row>
    <row r="449" spans="1:14" ht="72" x14ac:dyDescent="0.2">
      <c r="A449" s="208">
        <v>1</v>
      </c>
      <c r="B449" s="179" t="s">
        <v>331</v>
      </c>
      <c r="C449" s="179" t="s">
        <v>412</v>
      </c>
      <c r="D449" s="634"/>
      <c r="E449" s="425"/>
      <c r="F449" s="425" t="s">
        <v>11</v>
      </c>
      <c r="G449" s="171">
        <v>500</v>
      </c>
      <c r="H449" s="499"/>
      <c r="I449" s="496"/>
      <c r="J449" s="12">
        <f t="shared" ref="J449" si="174">H449*I449+H449</f>
        <v>0</v>
      </c>
      <c r="K449" s="11">
        <f t="shared" ref="K449" si="175">G449*H449</f>
        <v>0</v>
      </c>
      <c r="L449" s="12">
        <f t="shared" ref="L449" si="176">M449-K449</f>
        <v>0</v>
      </c>
      <c r="M449" s="149">
        <f t="shared" ref="M449" si="177">G449*J449</f>
        <v>0</v>
      </c>
      <c r="N449" s="587" t="s">
        <v>123</v>
      </c>
    </row>
    <row r="450" spans="1:14" x14ac:dyDescent="0.2">
      <c r="A450" s="9"/>
      <c r="B450" s="276"/>
      <c r="C450" s="276"/>
      <c r="D450" s="276"/>
      <c r="E450" s="276"/>
      <c r="F450" s="288"/>
      <c r="G450" s="289"/>
      <c r="H450" s="500" t="s">
        <v>14</v>
      </c>
      <c r="I450" s="168"/>
      <c r="J450" s="290"/>
      <c r="K450" s="392">
        <f>SUM(K449:K449)</f>
        <v>0</v>
      </c>
      <c r="L450" s="393">
        <f>SUM(L449:L449)</f>
        <v>0</v>
      </c>
      <c r="M450" s="393">
        <f>SUM(M449:M449)</f>
        <v>0</v>
      </c>
      <c r="N450" s="252"/>
    </row>
    <row r="451" spans="1:14" x14ac:dyDescent="0.2">
      <c r="A451" s="9"/>
      <c r="B451" s="276"/>
      <c r="C451" s="44"/>
      <c r="D451" s="22"/>
      <c r="E451" s="22"/>
      <c r="F451" s="288"/>
      <c r="G451" s="289"/>
      <c r="H451" s="61"/>
      <c r="I451" s="126"/>
      <c r="J451" s="176"/>
      <c r="K451" s="418"/>
      <c r="L451" s="158"/>
      <c r="M451" s="158"/>
      <c r="N451" s="292"/>
    </row>
    <row r="452" spans="1:14" ht="48" x14ac:dyDescent="0.2">
      <c r="A452" s="24"/>
      <c r="B452" s="146" t="s">
        <v>62</v>
      </c>
      <c r="C452" s="276"/>
      <c r="D452" s="24"/>
      <c r="E452" s="24"/>
      <c r="F452" s="24"/>
      <c r="G452" s="26"/>
      <c r="H452" s="435" t="s">
        <v>61</v>
      </c>
      <c r="I452" s="450"/>
      <c r="J452" s="124"/>
      <c r="K452" s="127">
        <f>K450+K445+K438+K433+K426+K420+K415+K409+K404+K398+K391+K385+K372+K367+K359+K354+K345+K337+K331+K324+K319+K314+K304+K297+K289+K284+K273+K268+K247+K238+K213+K202+K180+K175+K164+K157+K138+K117+K92+K85+K75+K67+K61+K53+K42+K36+K27+K21+K9</f>
        <v>0</v>
      </c>
      <c r="L452" s="128">
        <f>M452-K452</f>
        <v>0</v>
      </c>
      <c r="M452" s="160">
        <f>M450+M445+M438+M433+M426+M420+M415+M409+M404+M398+M391+M385+M372+M367+M359+M354+M345+M337+M331+M324+M319+M314+M304+M297+M289+M284+M273+M268+M247+M238+M213+M202+M180+M175+M164+M157+M138+M117+M92+M85+M75+M67+M61+M53+M42+M36+M27+M21+M9</f>
        <v>0</v>
      </c>
      <c r="N452" s="255"/>
    </row>
    <row r="453" spans="1:14" x14ac:dyDescent="0.2">
      <c r="B453" s="146"/>
      <c r="C453" s="46"/>
      <c r="H453" s="131" t="s">
        <v>63</v>
      </c>
      <c r="I453" s="462"/>
      <c r="J453" s="39"/>
      <c r="K453" s="39">
        <f>K452/4.3117</f>
        <v>0</v>
      </c>
      <c r="L453" s="3"/>
    </row>
    <row r="454" spans="1:14" x14ac:dyDescent="0.2">
      <c r="C454" s="146"/>
      <c r="H454" s="131"/>
      <c r="I454" s="462"/>
      <c r="J454" s="39"/>
      <c r="K454" s="39"/>
      <c r="L454" s="3"/>
    </row>
    <row r="455" spans="1:14" x14ac:dyDescent="0.2">
      <c r="H455" s="131"/>
      <c r="K455" s="3"/>
      <c r="L455" s="3"/>
    </row>
    <row r="456" spans="1:14" x14ac:dyDescent="0.2">
      <c r="H456" s="131"/>
      <c r="K456" s="3"/>
      <c r="L456" s="3"/>
    </row>
    <row r="457" spans="1:14" x14ac:dyDescent="0.2">
      <c r="G457" s="1"/>
      <c r="H457" s="430"/>
      <c r="J457" s="1"/>
      <c r="K457" s="1"/>
      <c r="L457" s="1"/>
      <c r="N457" s="260"/>
    </row>
    <row r="458" spans="1:14" x14ac:dyDescent="0.2">
      <c r="G458" s="1"/>
      <c r="H458" s="430"/>
      <c r="J458" s="1"/>
      <c r="K458" s="1"/>
      <c r="L458" s="1"/>
      <c r="N458" s="260"/>
    </row>
    <row r="459" spans="1:14" x14ac:dyDescent="0.2">
      <c r="G459" s="1"/>
      <c r="H459" s="430"/>
      <c r="J459" s="1"/>
      <c r="K459" s="1"/>
      <c r="L459" s="1"/>
      <c r="N459" s="260"/>
    </row>
    <row r="460" spans="1:14" x14ac:dyDescent="0.2">
      <c r="G460" s="1"/>
      <c r="H460" s="430"/>
      <c r="J460" s="1"/>
      <c r="K460" s="1"/>
      <c r="L460" s="1"/>
      <c r="N460" s="260"/>
    </row>
    <row r="461" spans="1:14" x14ac:dyDescent="0.2">
      <c r="G461" s="1"/>
      <c r="H461" s="430"/>
      <c r="J461" s="1"/>
      <c r="K461" s="1"/>
      <c r="L461" s="1"/>
      <c r="N461" s="260"/>
    </row>
    <row r="462" spans="1:14" x14ac:dyDescent="0.2">
      <c r="G462" s="1"/>
      <c r="H462" s="430"/>
      <c r="J462" s="1"/>
      <c r="K462" s="1"/>
      <c r="L462" s="1"/>
      <c r="N462" s="260"/>
    </row>
    <row r="463" spans="1:14" x14ac:dyDescent="0.2">
      <c r="G463" s="1"/>
      <c r="H463" s="430"/>
      <c r="J463" s="1"/>
      <c r="K463" s="1"/>
      <c r="L463" s="1"/>
      <c r="N463" s="260"/>
    </row>
    <row r="464" spans="1:14" x14ac:dyDescent="0.2">
      <c r="G464" s="1"/>
      <c r="H464" s="430"/>
      <c r="J464" s="1"/>
      <c r="K464" s="1"/>
      <c r="L464" s="1"/>
      <c r="N464" s="260"/>
    </row>
  </sheetData>
  <mergeCells count="18">
    <mergeCell ref="C342:C344"/>
    <mergeCell ref="C364:C366"/>
    <mergeCell ref="C389:C390"/>
    <mergeCell ref="C396:C397"/>
    <mergeCell ref="C430:C432"/>
    <mergeCell ref="C57:C60"/>
    <mergeCell ref="C97:C99"/>
    <mergeCell ref="C107:C115"/>
    <mergeCell ref="C169:C174"/>
    <mergeCell ref="C310:C313"/>
    <mergeCell ref="N217:N222"/>
    <mergeCell ref="N389:N390"/>
    <mergeCell ref="N311:N313"/>
    <mergeCell ref="N328:N330"/>
    <mergeCell ref="N349:N353"/>
    <mergeCell ref="N253:N267"/>
    <mergeCell ref="N242:N243"/>
    <mergeCell ref="N223:N229"/>
  </mergeCells>
  <pageMargins left="0.44" right="0.43" top="0.39370078740157483" bottom="0.39370078740157483" header="0" footer="0.51181102362204722"/>
  <pageSetup paperSize="9" scale="65" orientation="landscape" r:id="rId1"/>
  <headerFooter alignWithMargins="0">
    <oddHeader>&amp;C&amp;P</oddHeader>
  </headerFooter>
  <rowBreaks count="22" manualBreakCount="22">
    <brk id="21" max="13" man="1"/>
    <brk id="42" max="13" man="1"/>
    <brk id="61" max="13" man="1"/>
    <brk id="75" max="13" man="1"/>
    <brk id="92" max="13" man="1"/>
    <brk id="117" max="13" man="1"/>
    <brk id="139" max="13" man="1"/>
    <brk id="180" max="13" man="1"/>
    <brk id="202" max="13" man="1"/>
    <brk id="214" max="13" man="1"/>
    <brk id="238" max="13" man="1"/>
    <brk id="268" max="13" man="1"/>
    <brk id="274" max="13" man="1"/>
    <brk id="284" max="13" man="1"/>
    <brk id="304" max="13" man="1"/>
    <brk id="324" max="13" man="1"/>
    <brk id="339" max="13" man="1"/>
    <brk id="354" max="13" man="1"/>
    <brk id="372" max="13" man="1"/>
    <brk id="385" max="13" man="1"/>
    <brk id="398" max="13" man="1"/>
    <brk id="40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2020-03-04T08:51:50Z</cp:lastPrinted>
  <dcterms:created xsi:type="dcterms:W3CDTF">2014-01-27T14:03:12Z</dcterms:created>
  <dcterms:modified xsi:type="dcterms:W3CDTF">2020-03-16T10:03:16Z</dcterms:modified>
</cp:coreProperties>
</file>