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05" windowWidth="27795" windowHeight="12600"/>
  </bookViews>
  <sheets>
    <sheet name="Arkusz1" sheetId="1" r:id="rId1"/>
    <sheet name="Arkusz2" sheetId="2" r:id="rId2"/>
    <sheet name="Arkusz3" sheetId="3" r:id="rId3"/>
  </sheets>
  <definedNames>
    <definedName name="_xlnm._FilterDatabase" localSheetId="0" hidden="1">Arkusz1!$H$1:$H$287</definedName>
    <definedName name="_xlnm.Print_Area" localSheetId="0">Arkusz1!$A$1:$N$290</definedName>
  </definedNames>
  <calcPr calcId="145621"/>
</workbook>
</file>

<file path=xl/calcChain.xml><?xml version="1.0" encoding="utf-8"?>
<calcChain xmlns="http://schemas.openxmlformats.org/spreadsheetml/2006/main">
  <c r="I283" i="1" l="1"/>
  <c r="I281" i="1"/>
  <c r="M242" i="1"/>
  <c r="L242" i="1" s="1"/>
  <c r="K242" i="1"/>
  <c r="K243" i="1" s="1"/>
  <c r="K178" i="1"/>
  <c r="M178" i="1"/>
  <c r="K177" i="1"/>
  <c r="M177" i="1"/>
  <c r="K176" i="1"/>
  <c r="M176" i="1"/>
  <c r="K175" i="1"/>
  <c r="K179" i="1" s="1"/>
  <c r="M175" i="1"/>
  <c r="L177" i="1" l="1"/>
  <c r="M243" i="1"/>
  <c r="L176" i="1"/>
  <c r="L178" i="1"/>
  <c r="L243" i="1"/>
  <c r="M179" i="1"/>
  <c r="L175" i="1"/>
  <c r="L179" i="1" l="1"/>
  <c r="K253" i="1" l="1"/>
  <c r="M253" i="1"/>
  <c r="K254" i="1"/>
  <c r="M254" i="1"/>
  <c r="K255" i="1"/>
  <c r="M255" i="1"/>
  <c r="K256" i="1"/>
  <c r="M256" i="1"/>
  <c r="K257" i="1"/>
  <c r="M257" i="1"/>
  <c r="L255" i="1" l="1"/>
  <c r="L256" i="1"/>
  <c r="L254" i="1"/>
  <c r="L253" i="1"/>
  <c r="L257" i="1"/>
  <c r="K258" i="1"/>
  <c r="M258" i="1"/>
  <c r="L258" i="1" l="1"/>
  <c r="K277" i="1"/>
  <c r="K278" i="1" s="1"/>
  <c r="M277" i="1"/>
  <c r="K272" i="1"/>
  <c r="M272" i="1"/>
  <c r="K271" i="1"/>
  <c r="M271" i="1"/>
  <c r="M265" i="1"/>
  <c r="K265" i="1"/>
  <c r="M264" i="1"/>
  <c r="K264" i="1"/>
  <c r="K273" i="1" l="1"/>
  <c r="L265" i="1"/>
  <c r="K266" i="1"/>
  <c r="M266" i="1"/>
  <c r="L272" i="1"/>
  <c r="M278" i="1"/>
  <c r="L277" i="1"/>
  <c r="L278" i="1" s="1"/>
  <c r="M273" i="1"/>
  <c r="L271" i="1"/>
  <c r="L273" i="1" s="1"/>
  <c r="L264" i="1"/>
  <c r="L266" i="1" s="1"/>
  <c r="K154" i="1" l="1"/>
  <c r="M154" i="1"/>
  <c r="K248" i="1"/>
  <c r="K249" i="1" s="1"/>
  <c r="M248" i="1"/>
  <c r="L154" i="1" l="1"/>
  <c r="M249" i="1"/>
  <c r="L248" i="1"/>
  <c r="L249" i="1" s="1"/>
  <c r="M237" i="1" l="1"/>
  <c r="K237" i="1"/>
  <c r="M238" i="1" l="1"/>
  <c r="K238" i="1"/>
  <c r="L237" i="1"/>
  <c r="L238" i="1" l="1"/>
  <c r="K232" i="1"/>
  <c r="K233" i="1" s="1"/>
  <c r="M232" i="1"/>
  <c r="M233" i="1" s="1"/>
  <c r="L232" i="1" l="1"/>
  <c r="L233" i="1" s="1"/>
  <c r="K199" i="1" l="1"/>
  <c r="K200" i="1"/>
  <c r="K201" i="1"/>
  <c r="K202" i="1"/>
  <c r="K203" i="1"/>
  <c r="K204" i="1"/>
  <c r="K198" i="1"/>
  <c r="M199" i="1"/>
  <c r="M200" i="1"/>
  <c r="M201" i="1"/>
  <c r="M202" i="1"/>
  <c r="M203" i="1"/>
  <c r="M204" i="1"/>
  <c r="M198" i="1"/>
  <c r="L200" i="1" l="1"/>
  <c r="L202" i="1"/>
  <c r="L201" i="1"/>
  <c r="L198" i="1"/>
  <c r="L203" i="1"/>
  <c r="L199" i="1"/>
  <c r="L204" i="1"/>
  <c r="K225" i="1"/>
  <c r="M225" i="1"/>
  <c r="M219" i="1"/>
  <c r="K219" i="1"/>
  <c r="K212" i="1"/>
  <c r="K213" i="1"/>
  <c r="M212" i="1"/>
  <c r="M213" i="1"/>
  <c r="M211" i="1"/>
  <c r="K211" i="1"/>
  <c r="L219" i="1" l="1"/>
  <c r="L225" i="1"/>
  <c r="L211" i="1"/>
  <c r="L213" i="1"/>
  <c r="L212" i="1"/>
  <c r="K191" i="1" l="1"/>
  <c r="M191" i="1"/>
  <c r="K184" i="1"/>
  <c r="K185" i="1"/>
  <c r="K183" i="1"/>
  <c r="M184" i="1"/>
  <c r="M185" i="1"/>
  <c r="M183" i="1"/>
  <c r="L185" i="1" l="1"/>
  <c r="L191" i="1"/>
  <c r="L184" i="1"/>
  <c r="L183" i="1"/>
  <c r="K161" i="1"/>
  <c r="K162" i="1"/>
  <c r="K163" i="1"/>
  <c r="K164" i="1"/>
  <c r="K165" i="1"/>
  <c r="K166" i="1"/>
  <c r="K167" i="1"/>
  <c r="K168" i="1"/>
  <c r="K169" i="1"/>
  <c r="K170" i="1"/>
  <c r="K160" i="1"/>
  <c r="M161" i="1"/>
  <c r="M162" i="1"/>
  <c r="M163" i="1"/>
  <c r="M164" i="1"/>
  <c r="M165" i="1"/>
  <c r="M166" i="1"/>
  <c r="M167" i="1"/>
  <c r="M168" i="1"/>
  <c r="M169" i="1"/>
  <c r="M170" i="1"/>
  <c r="M160" i="1"/>
  <c r="L168" i="1" l="1"/>
  <c r="L164" i="1"/>
  <c r="L170" i="1"/>
  <c r="L166" i="1"/>
  <c r="L162" i="1"/>
  <c r="L167" i="1"/>
  <c r="L163" i="1"/>
  <c r="K171" i="1"/>
  <c r="L169" i="1"/>
  <c r="L165" i="1"/>
  <c r="L161" i="1"/>
  <c r="L160" i="1"/>
  <c r="M171" i="1"/>
  <c r="K153" i="1"/>
  <c r="K155" i="1"/>
  <c r="K152" i="1"/>
  <c r="M153" i="1"/>
  <c r="M155" i="1"/>
  <c r="M152" i="1"/>
  <c r="L155" i="1" l="1"/>
  <c r="L153" i="1"/>
  <c r="L152" i="1"/>
  <c r="L171" i="1"/>
  <c r="K143" i="1"/>
  <c r="K144" i="1"/>
  <c r="K145" i="1"/>
  <c r="K146" i="1"/>
  <c r="K147" i="1"/>
  <c r="M143" i="1"/>
  <c r="M144" i="1"/>
  <c r="M145" i="1"/>
  <c r="M146" i="1"/>
  <c r="M147" i="1"/>
  <c r="K142" i="1"/>
  <c r="M142" i="1"/>
  <c r="L144" i="1" l="1"/>
  <c r="L146" i="1"/>
  <c r="L142" i="1"/>
  <c r="L145" i="1"/>
  <c r="L147" i="1"/>
  <c r="L143" i="1"/>
  <c r="K137" i="1"/>
  <c r="M137" i="1"/>
  <c r="K136" i="1"/>
  <c r="M136" i="1"/>
  <c r="L137" i="1" l="1"/>
  <c r="L136" i="1"/>
  <c r="K129" i="1"/>
  <c r="K130" i="1"/>
  <c r="K131" i="1"/>
  <c r="K128" i="1"/>
  <c r="M129" i="1"/>
  <c r="M130" i="1"/>
  <c r="L130" i="1" s="1"/>
  <c r="M131" i="1"/>
  <c r="M128" i="1"/>
  <c r="L128" i="1" l="1"/>
  <c r="L131" i="1"/>
  <c r="L129" i="1"/>
  <c r="K120" i="1"/>
  <c r="K121" i="1"/>
  <c r="K122" i="1"/>
  <c r="K119" i="1"/>
  <c r="M122" i="1"/>
  <c r="M121" i="1"/>
  <c r="M120" i="1"/>
  <c r="M119" i="1"/>
  <c r="L121" i="1" l="1"/>
  <c r="K123" i="1"/>
  <c r="M123" i="1"/>
  <c r="L119" i="1"/>
  <c r="L120" i="1"/>
  <c r="L122" i="1"/>
  <c r="K109" i="1"/>
  <c r="K110" i="1"/>
  <c r="K111" i="1"/>
  <c r="K112" i="1"/>
  <c r="K113" i="1"/>
  <c r="K108" i="1"/>
  <c r="M109" i="1"/>
  <c r="M110" i="1"/>
  <c r="M111" i="1"/>
  <c r="M112" i="1"/>
  <c r="M113" i="1"/>
  <c r="M108" i="1"/>
  <c r="L113" i="1" l="1"/>
  <c r="L109" i="1"/>
  <c r="L108" i="1"/>
  <c r="L110" i="1"/>
  <c r="L112" i="1"/>
  <c r="L111" i="1"/>
  <c r="K114" i="1"/>
  <c r="L123" i="1"/>
  <c r="K100" i="1"/>
  <c r="K101" i="1"/>
  <c r="K102" i="1"/>
  <c r="K99" i="1"/>
  <c r="M100" i="1"/>
  <c r="L100" i="1" s="1"/>
  <c r="M101" i="1"/>
  <c r="M102" i="1"/>
  <c r="L102" i="1" s="1"/>
  <c r="M99" i="1"/>
  <c r="L99" i="1" s="1"/>
  <c r="L101" i="1" l="1"/>
  <c r="K82" i="1"/>
  <c r="K83" i="1"/>
  <c r="K84" i="1"/>
  <c r="K85" i="1"/>
  <c r="K86" i="1"/>
  <c r="K87" i="1"/>
  <c r="K88" i="1"/>
  <c r="K89" i="1"/>
  <c r="K90" i="1"/>
  <c r="K91" i="1"/>
  <c r="K92" i="1"/>
  <c r="K93" i="1"/>
  <c r="K81" i="1"/>
  <c r="M82" i="1"/>
  <c r="M83" i="1"/>
  <c r="M84" i="1"/>
  <c r="M85" i="1"/>
  <c r="M86" i="1"/>
  <c r="M87" i="1"/>
  <c r="M88" i="1"/>
  <c r="M89" i="1"/>
  <c r="M90" i="1"/>
  <c r="M91" i="1"/>
  <c r="M92" i="1"/>
  <c r="M93" i="1"/>
  <c r="M81" i="1"/>
  <c r="K77" i="1"/>
  <c r="M77" i="1"/>
  <c r="K51" i="1"/>
  <c r="K52" i="1"/>
  <c r="K53" i="1"/>
  <c r="K54" i="1"/>
  <c r="K55" i="1"/>
  <c r="K56" i="1"/>
  <c r="K57" i="1"/>
  <c r="K58" i="1"/>
  <c r="K59" i="1"/>
  <c r="K60" i="1"/>
  <c r="K61" i="1"/>
  <c r="K62" i="1"/>
  <c r="K63" i="1"/>
  <c r="K64" i="1"/>
  <c r="K65" i="1"/>
  <c r="K66" i="1"/>
  <c r="K67" i="1"/>
  <c r="K68" i="1"/>
  <c r="K69" i="1"/>
  <c r="K70" i="1"/>
  <c r="M51" i="1"/>
  <c r="L51" i="1" s="1"/>
  <c r="M52" i="1"/>
  <c r="L52" i="1" s="1"/>
  <c r="M53" i="1"/>
  <c r="L53" i="1" s="1"/>
  <c r="M54" i="1"/>
  <c r="L54" i="1" s="1"/>
  <c r="M55" i="1"/>
  <c r="L55" i="1" s="1"/>
  <c r="M56" i="1"/>
  <c r="L56" i="1" s="1"/>
  <c r="M57" i="1"/>
  <c r="L57" i="1" s="1"/>
  <c r="M58" i="1"/>
  <c r="L58" i="1" s="1"/>
  <c r="M59" i="1"/>
  <c r="L59" i="1" s="1"/>
  <c r="M60" i="1"/>
  <c r="L60" i="1" s="1"/>
  <c r="M61" i="1"/>
  <c r="L61" i="1" s="1"/>
  <c r="M62" i="1"/>
  <c r="L62" i="1" s="1"/>
  <c r="M63" i="1"/>
  <c r="L63" i="1" s="1"/>
  <c r="M64" i="1"/>
  <c r="L64" i="1" s="1"/>
  <c r="M65" i="1"/>
  <c r="L65" i="1" s="1"/>
  <c r="M66" i="1"/>
  <c r="L66" i="1" s="1"/>
  <c r="M67" i="1"/>
  <c r="M68" i="1"/>
  <c r="L68" i="1" s="1"/>
  <c r="M69" i="1"/>
  <c r="L69" i="1" s="1"/>
  <c r="M70" i="1"/>
  <c r="L70" i="1" s="1"/>
  <c r="K50" i="1"/>
  <c r="M50" i="1"/>
  <c r="K37" i="1"/>
  <c r="K38" i="1"/>
  <c r="K39" i="1"/>
  <c r="K40" i="1"/>
  <c r="K41" i="1"/>
  <c r="K42" i="1"/>
  <c r="K23" i="1"/>
  <c r="K24" i="1"/>
  <c r="K25" i="1"/>
  <c r="K26" i="1"/>
  <c r="K27" i="1"/>
  <c r="K28" i="1"/>
  <c r="K29" i="1"/>
  <c r="K30" i="1"/>
  <c r="K31" i="1"/>
  <c r="K36" i="1"/>
  <c r="M37" i="1"/>
  <c r="L37" i="1" s="1"/>
  <c r="M38" i="1"/>
  <c r="L38" i="1" s="1"/>
  <c r="M39" i="1"/>
  <c r="L39" i="1" s="1"/>
  <c r="M40" i="1"/>
  <c r="L40" i="1" s="1"/>
  <c r="M41" i="1"/>
  <c r="L41" i="1" s="1"/>
  <c r="M42" i="1"/>
  <c r="L42" i="1" s="1"/>
  <c r="M36" i="1"/>
  <c r="K22" i="1"/>
  <c r="K10" i="1"/>
  <c r="K11" i="1"/>
  <c r="K12" i="1"/>
  <c r="K13" i="1"/>
  <c r="K14" i="1"/>
  <c r="K15" i="1"/>
  <c r="K16" i="1"/>
  <c r="M23" i="1"/>
  <c r="M24" i="1"/>
  <c r="M25" i="1"/>
  <c r="M26" i="1"/>
  <c r="M27" i="1"/>
  <c r="M28" i="1"/>
  <c r="M29" i="1"/>
  <c r="M30" i="1"/>
  <c r="M31" i="1"/>
  <c r="M22" i="1"/>
  <c r="M10" i="1"/>
  <c r="M11" i="1"/>
  <c r="M12" i="1"/>
  <c r="M13" i="1"/>
  <c r="M14" i="1"/>
  <c r="M15" i="1"/>
  <c r="M16" i="1"/>
  <c r="M9" i="1"/>
  <c r="K9" i="1"/>
  <c r="L16" i="1" l="1"/>
  <c r="L12" i="1"/>
  <c r="L31" i="1"/>
  <c r="L27" i="1"/>
  <c r="L23" i="1"/>
  <c r="L50" i="1"/>
  <c r="L81" i="1"/>
  <c r="L90" i="1"/>
  <c r="L86" i="1"/>
  <c r="L82" i="1"/>
  <c r="K17" i="1"/>
  <c r="L14" i="1"/>
  <c r="L10" i="1"/>
  <c r="L29" i="1"/>
  <c r="L25" i="1"/>
  <c r="L92" i="1"/>
  <c r="L88" i="1"/>
  <c r="L84" i="1"/>
  <c r="L13" i="1"/>
  <c r="L22" i="1"/>
  <c r="L28" i="1"/>
  <c r="L24" i="1"/>
  <c r="L91" i="1"/>
  <c r="L87" i="1"/>
  <c r="L83" i="1"/>
  <c r="L36" i="1"/>
  <c r="K43" i="1"/>
  <c r="K94" i="1"/>
  <c r="L15" i="1"/>
  <c r="L11" i="1"/>
  <c r="L26" i="1"/>
  <c r="L93" i="1"/>
  <c r="L89" i="1"/>
  <c r="L85" i="1"/>
  <c r="M94" i="1"/>
  <c r="L77" i="1"/>
  <c r="M17" i="1"/>
  <c r="L9" i="1"/>
  <c r="L67" i="1"/>
  <c r="L30" i="1"/>
  <c r="K226" i="1"/>
  <c r="K220" i="1"/>
  <c r="L17" i="1" l="1"/>
  <c r="L94" i="1"/>
  <c r="M226" i="1"/>
  <c r="L226" i="1"/>
  <c r="M220" i="1"/>
  <c r="L220" i="1"/>
  <c r="K214" i="1" l="1"/>
  <c r="L214" i="1"/>
  <c r="M214" i="1"/>
  <c r="M205" i="1" l="1"/>
  <c r="L205" i="1"/>
  <c r="K205" i="1"/>
  <c r="M192" i="1" l="1"/>
  <c r="L192" i="1"/>
  <c r="K192" i="1"/>
  <c r="M186" i="1" l="1"/>
  <c r="L186" i="1"/>
  <c r="K186" i="1"/>
  <c r="M43" i="1" l="1"/>
  <c r="K103" i="1" l="1"/>
  <c r="K32" i="1"/>
  <c r="M103" i="1"/>
  <c r="M32" i="1" l="1"/>
  <c r="L103" i="1"/>
  <c r="L43" i="1"/>
  <c r="L32" i="1" l="1"/>
  <c r="K138" i="1"/>
  <c r="K156" i="1"/>
  <c r="K132" i="1"/>
  <c r="K148" i="1"/>
  <c r="M138" i="1"/>
  <c r="M132" i="1"/>
  <c r="M156" i="1"/>
  <c r="M148" i="1"/>
  <c r="L148" i="1" l="1"/>
  <c r="L156" i="1"/>
  <c r="L138" i="1"/>
  <c r="L132" i="1"/>
  <c r="M114" i="1" l="1"/>
  <c r="K71" i="1"/>
  <c r="M71" i="1"/>
  <c r="L71" i="1"/>
  <c r="I285" i="1" l="1"/>
  <c r="L114" i="1"/>
  <c r="I282" i="1" l="1"/>
</calcChain>
</file>

<file path=xl/sharedStrings.xml><?xml version="1.0" encoding="utf-8"?>
<sst xmlns="http://schemas.openxmlformats.org/spreadsheetml/2006/main" count="885" uniqueCount="263">
  <si>
    <t>Lp.</t>
  </si>
  <si>
    <t>VAT %</t>
  </si>
  <si>
    <t>Wartość netto</t>
  </si>
  <si>
    <t>Wartość VAT</t>
  </si>
  <si>
    <t>Wartość brutto</t>
  </si>
  <si>
    <t>RAZEM</t>
  </si>
  <si>
    <t>Jm</t>
  </si>
  <si>
    <t>szt.</t>
  </si>
  <si>
    <t>Ilość</t>
  </si>
  <si>
    <t>Cena jednostkowa netto</t>
  </si>
  <si>
    <t>Cena jednostkowa brutto</t>
  </si>
  <si>
    <t>Opis towaru</t>
  </si>
  <si>
    <t>Nazwa handlowa towaru  (ew. kod towaru) jak na fakturze</t>
  </si>
  <si>
    <t>1.</t>
  </si>
  <si>
    <t>2.</t>
  </si>
  <si>
    <t>3.</t>
  </si>
  <si>
    <t>4.</t>
  </si>
  <si>
    <t>5.</t>
  </si>
  <si>
    <t>6.</t>
  </si>
  <si>
    <t>7.</t>
  </si>
  <si>
    <t>8.</t>
  </si>
  <si>
    <t>9.</t>
  </si>
  <si>
    <t>10.</t>
  </si>
  <si>
    <t>szt</t>
  </si>
  <si>
    <t>Elektroda neutralna jednorazowa dzielona</t>
  </si>
  <si>
    <t>Uchwyt elektrod monopolarnych z 2 przyciskami, VIO, ICC, ACC STANDARD, z kablem przyłączeniowym dł. 4m</t>
  </si>
  <si>
    <t>Elektroda nożowa, prosta 3,4 x 24 mm wielorazowa</t>
  </si>
  <si>
    <t>Elektroda nożowa, prosta 0,4 x 10 mm, dł. 100 mm, do głębokich jam ciała</t>
  </si>
  <si>
    <t xml:space="preserve">Kleszczyki laparoskopowe BiClamp Laparoskopowe, typu Maryland, okładki radełkowane, płaszcz o średnicy 5mm, długość 340mm, kompatybilne z diatermią VAIO 300 D
</t>
  </si>
  <si>
    <t xml:space="preserve">Nożyki bipolarne laparoskopowe, końcówki Micro średnica 5 mm, długość 350 mm
</t>
  </si>
  <si>
    <t>Elektroda haczykowata laparoskopowa, okrągła, monopolarna, płaszcz izolowany Ø 5mm, dł. 320 mm, pokryta powloką nieprzywierającą</t>
  </si>
  <si>
    <t>Elektroda pętlowa, prosta Ø 10mm, wolfranowa dł. 130 mm - 135 mm</t>
  </si>
  <si>
    <t>Elektroda pętlowa, prosta Ø 15mm, wolfranowa dł. 130mm - 135mm</t>
  </si>
  <si>
    <t>Elektroda pętlowa, prosta Ø 20mm, wolfranowa dł. do 140mm</t>
  </si>
  <si>
    <t>Elektroda neutralna niedzielona wielorazowa silkonowa do diatermii</t>
  </si>
  <si>
    <t>Elektroda kulkowa, prosta ø4 mm, dł do 40mm</t>
  </si>
  <si>
    <t>Pinceta bipolarna, prosta,tip 1mm dł. 19 cm</t>
  </si>
  <si>
    <t>Kabel do instr. bipolarnych, dł. 5 m</t>
  </si>
  <si>
    <t>11.</t>
  </si>
  <si>
    <t>12.</t>
  </si>
  <si>
    <t>13.</t>
  </si>
  <si>
    <t>14.</t>
  </si>
  <si>
    <t>15.</t>
  </si>
  <si>
    <t>16.</t>
  </si>
  <si>
    <t>17.</t>
  </si>
  <si>
    <t>Pakiet nr 15</t>
  </si>
  <si>
    <t>Pakiet nr 16</t>
  </si>
  <si>
    <t>Pakiet nr 17</t>
  </si>
  <si>
    <t>Pakiet nr 19</t>
  </si>
  <si>
    <t>Pakiet nr 20</t>
  </si>
  <si>
    <t>Wielkość opakowania handlowego</t>
  </si>
  <si>
    <t xml:space="preserve">Czyścik do elektrod </t>
  </si>
  <si>
    <t>18.</t>
  </si>
  <si>
    <t>19.</t>
  </si>
  <si>
    <t>20.</t>
  </si>
  <si>
    <t>Pakiet nr 22</t>
  </si>
  <si>
    <t>Jakość</t>
  </si>
  <si>
    <t>długość 130mm - 30 pkt. długośc powyżej 130mm - 0 pkt.</t>
  </si>
  <si>
    <t xml:space="preserve">Obwód oddechowy jednorazowy do respiratorów dla dorosłych.
Rozmiar 22m/15F, dwuramienny, dlugość 160-180 cm, dwie rury dł. 160-180 cm + łącznik Y z możliwością odłączenia jednej rury od łącznika Y </t>
  </si>
  <si>
    <t>Pojemnik Respiflo z wodą sterylną o pojemności 325 - 500 ml z adaptorem.</t>
  </si>
  <si>
    <t>Czujnik do ciągłego pomiaru rzutu serca - Zestaw do ciągłych pomiarów hemodynamicznych; czujnik do ciągłego pomiaru rzutu serca, długosci lini 152 cm, dwa niezalezne gniazda sygnału ciśnienia tętniczego i CO, połączenia zgazdowe sygnału ciśniania-bezpinowe, brak konieczności kalibracji czujnika, czestotliwość własna czujnika &gt; 200Hz, szybkośc przepływu w urzadzeniu płuczacym przy ciśnieniu w worku i.v. Do 300 mmHg-3ml/godz. metoda pomiaru rzutu minutowego małoinwazyjna (max 1 dostęp naczyniowy), zestaw musi być kompatybilny z monitorem firmy Edwards Lifesciences</t>
  </si>
  <si>
    <t>Pojedynczy czujnik do pomaru ciśnienia metoda bezpośrednią - Pojedynczy czyjnik do pomiaru ciśniania metoda bezpośrednią: długość linii płuczacej 150 cm, biureta wyposażona w system zabezpieczający przed zapowietrzeniem (szpikulec w biurecie z trzema otworami) jeden przetwornik do krwawego pomiaru ciśniania o częstotliwości własnej samego przetwornika ≥200 Hz, błąd pomiaru przetwornika (nieliniowość i histereza) do 1,5 % prostoliniowy przepływ przez przetwornik, odpowiedniie oznakowanie drenów- zestaw wyposażony w kolorowe koreczki do precyzyjnego oznaczenia rodzaju linii, system przepłukiwania uruchamiany wielokierunkowo przez pociągnięcie za wielokierunkowy wypustek, połączenie przetwornika z kablem łączącym z monitorem, bezpinowe, chroniące przed zalaniem (wodoodporne), osobny port wbudowany w konstrukcję przetwornika służący do testowania poprawności działania systemu</t>
  </si>
  <si>
    <t>Cewnik trójświatłowy ze zintegrowanym czujnikiem - do ciągłego monitorowania saturacji krwi żylnej ScVO2, grubości 8,5 F, długości 20 cm, prowadnik 0,032"/45 cm typu "J", w zestawie igła punkcyjna i rozszerzadło.</t>
  </si>
  <si>
    <t>Zestaw do ciągłych pomiarów hemodynamicznych metodą termodylucji - Zestaw do ciągłych pomiarów hemodynamicznych metodą termodylucji przezpłucnej: czujnik do ciągłego pomiaru rzutu serca z wyjściem sygnału ciągłego pomiaru ciśnienia tętniczego krwi, czujnik ciśnienia  OCŻ, trójnik z dwoma zastawkami zwrotnymi zabezpieczającymi przed cofaniem się płynów, poluretanowe wkłucie tętnicze 5F, długości w zakresie 18 - 20 cm, połączenia gniazd sygnału ciśnienia-bezpinowe, częstotliwość czujnika &gt; 200 HZ</t>
  </si>
  <si>
    <t>Obwód oddechowy jednorazowy do znieczuleń dla dorosłych
Dla wielu pacjentów rozmiar 22m-22m/15F, dł. 160-180 cm, dwie rury z łącznikiem Y dł. 180 cm + 1 rura z workiem oddechowym o pojemności 1,5 - 2 l.</t>
  </si>
  <si>
    <t>Próbki</t>
  </si>
  <si>
    <t>1 szt</t>
  </si>
  <si>
    <t>2 szt.</t>
  </si>
  <si>
    <t>1 szt.</t>
  </si>
  <si>
    <t>Pakiet nr 2</t>
  </si>
  <si>
    <t>Pakiet nr 1</t>
  </si>
  <si>
    <t>Pakiet nr 10</t>
  </si>
  <si>
    <t>21.</t>
  </si>
  <si>
    <t>Uchwyt monopolarny z elektrodą szpatułkową, jednorazowy.</t>
  </si>
  <si>
    <t>długość klipsownicy 20 cm - 30 pkt. powyżej 20cm - 0 pkt.</t>
  </si>
  <si>
    <t>Zamawiający wymaga aby wszystkie zaoferowane klipsy posiadały samoprzlepne wklejki do kartoteki pacjenta określające nazwę klipsa, producenta, nr katalogowy, nr serii i datę ważności</t>
  </si>
  <si>
    <t>Pakiet nr 12</t>
  </si>
  <si>
    <t>Pakiet nr 13</t>
  </si>
  <si>
    <t>Materiał hemostatyczny o mikrowłókienkowym splocie, zbudowany z 7 warstw. Rozmiar 5,1 x 10,2 cm</t>
  </si>
  <si>
    <t>Materiał hemostatyczny o zwartym splocie. Rozmiar 7,5 x 10 cm</t>
  </si>
  <si>
    <t xml:space="preserve">1 szt. </t>
  </si>
  <si>
    <t>Pojemnik nawilżacz wielorazowy - do dozownika A-21/III, który Zamawiający posiada.</t>
  </si>
  <si>
    <t>Jednorazowa końcówka noża harmonicznego dł. ramienia 36 cm, śr. 5 mm z technologią adaptacji do tkanki. Końcówka posiada dwa przyciski aktywujące max i min. Możliwość cięcia i koagulacji, kształt uchwytu pistoletowy.</t>
  </si>
  <si>
    <t>Jednorazowa końcówka noża harmonicznego dł. ramienia 17 cm. Posiadająca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Kształt uchwytu nożycowy, możliwość cięcia i koagulacji. Aktywne zakrzywione ostrze o długości 16 mm.</t>
  </si>
  <si>
    <t>Jednorazowy stapler zamykająco tnący z zakrzywioną główką (kształt półksiężyca), długość lini cięcia 40 mm. Stapler umożliwiający sześciokrotne wystrzelenie ładunku podczas jednego zabiegu, zawierający ładunek do tkanki standardowej lub grubej (Zamawiający każdorazowo określi rodzaj ładunku w staplerze przy składaniu zamówienia cząstkowego).</t>
  </si>
  <si>
    <t>Jednorazowa końcówka noża harmonicznego dł. ramienia 9 cm. Posiadająca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Kształt uchwytu nożycowy, możliwość cięcia i koagulacji. Aktywne zakrzywione ostrze o długości 16 mm.</t>
  </si>
  <si>
    <t>Uniwersalny ładunek do jednorazowego staplera liniowego z nożem posiadającym sekwencyjną regulację wysokości zszywek przeznaczonych do tkanki standardowej ( 1,5 mm po zamknięciu), pośredniej (1,8 mm po zamknięciu) i grubej (2 mm po zamknięciu). Stapler kompatybilny z ładunkiem posiadającym 6 rzędów zszywek wykonanych w techynologii przestrzennej 3D o długości szwu 61 mm (nóż zintegrowany z ładunkiem).</t>
  </si>
  <si>
    <t>Jednorazowa rękojeść staplera endoskopowego prostego, przeznaczonego do ładunków wykonujących zespolenie o długości 60 mm, posiadającego dwie dźwignie - zamykającą i spustową długość ramienia 28, 34, 44 cm. Zamawiający każdorazowo określi długość rękojeści przy składaniu zamówienia.</t>
  </si>
  <si>
    <t>Jednorazowy ładunek do automatycznego staplera endoskopowego o długości lini szwu 60 mm o 3 podwójnych rzędach zszywek, posiadającego dwie dźwignie - zamykającą i spustową, o długości ramienia 34 cm. Ładunki z wysokością zszywek po zamknięciuy 1,0 mm; 1,5 mm; 1,8 mm; 2,0 mm; 2,3 mm. Zamawiający określi wysokość zszywek przy zamówieniu.</t>
  </si>
  <si>
    <t>Pakiet nr 3</t>
  </si>
  <si>
    <t>Pakiet nr 9</t>
  </si>
  <si>
    <t>Pakiet nr 11</t>
  </si>
  <si>
    <t>Pakiet nr 14</t>
  </si>
  <si>
    <t>Bezlateksowy worek do liczenia gazików, gąbek, opatrunków. Posiadający pięć kieszeni z przegródką umieszczonych jedna nad drugą mieszczących 10 małych gazików 10 cm x 10 cm lub po rozłączeniu przegródki 5 dużych gaz, opatrunków lub gąbek do laparotomii. Kieszenie przedniej części worka wykonane z przeźroczystego polietylenu, umożliwiają łatwe liczenie gazików. Tylna część worka wykonana z niebieskiego polietylenu, umożliwia wieszanie kolejnych worków jeden na drugi. Worek posiada taśmę samoprzylepną umożliwiającą zamknięcie go po użyciu  po wcześniejszym zrolowaniu, opakowanie jednostkowe 50 szt. Wykonawca dołączy koszyk z uchwytem pasujący na statyw do kroplówki</t>
  </si>
  <si>
    <t>op.</t>
  </si>
  <si>
    <t>Licznik igieł i ostrzy na 30 sztuk z podwójnym magnesem z możliwością pojemności 60 sztuk, z funkcją bezpiecznego usuwania ostrzy z rękojeści, z podniesionymi krawędziami, wykonany z polietylenu w kolorze czerwonym, bezlateksowy, sterylny. Na spodniej i górnej części pojemnika znajduje się taśma przylepna umożliwiająca przytwierdzenie go do powierzchni sterylnej. Dwuczęściowa konstrukcja pozawala na rozdzielenie licznika na dwie połówki i umieszczenia ich w różnych miejscach w polu operacyjnym. Licznik posiada zachodzące na siebie krawędzie wieczek oraz pasywny zamek zatrzaskowy umożliwiający automatycznie i bezpiecznie zamknięcie bez zaangażowania użytkownika. Kolor czerwony</t>
  </si>
  <si>
    <t xml:space="preserve">Okulary ochronne złożone, wykonane w technologii zapobiegającej odblaskom oraz zaparowaniu soczewek i energii statycznej. Oprawka dopasowana do czoła tak aby zapobiec zachlapaniu oczu od górnej części okularów. Soczewki przylegające szczelnie do oprawek, łatwo zapinane na oprawkę i ściągane. Górna krawędź soczewki posiada matowy, kolorowy pasek ułatwiający chwytanie soczewek w trakcie ich zakładania bez pozostawiania odcisków palców.   </t>
  </si>
  <si>
    <t xml:space="preserve">Zestaw serwet do resekcji przezcewkowej, jałowy,
Skad:
1 x serweta o wymiarach 190 cm x 230 cm zintegrowana z osłonami na kończyny, z otworem brzusznym o średnicy 6 cm oraz kroczowym 6 cm, zintegrowana z bezlateksową osłoną palca do badania per rectum, torebką do zbiórki płynów wyposażonym w sztywnik, filtr, końcówke odpływową. Górna część serwety wykonana z hydrofobowej włókniny trójwarstwowej typu SMS o gramaturze 50 g/m2 oraz dolna część serwety wykonana z folii PE.
4 x ręcznik chłonny o wymiarach 30 cm x 30 cm wykonany z włókniny typu spunlace  o gramaturze 45 g/m2
1 x taśma samoprzylepna o wymiarach 10 cm x 50 cm wykonana z włókniny typu spunlace o gramaturze 68 g/m2
1 x serweta wzmocniona na stół instrumentalny stanowiąca owinięcie zestawu o wymiarach 150 cm x 190 cm, wykonana z warstwy nieprzemakalnej o gramaturze 35 g/m2 oraz włókninowej warstwy chłonnej o gramaturze 28 g/m2. Łączna gramatura w strefie chłonnej - 63 g/m2.
Zestaw sterylizowany radiacyjnie. Opakowanie folia-papier wyposażone w informację o kierunku o twierania oraz 4 etykiety samoprzylepne typu TAG służące do archiwizacji danych. Na każdej etykiecie samoprzylepnej,  znajdują się następujące informacje : numer ref., data ważności, nr serii, dane wytwórcy oraz kod kreskowy. Dodatkowo serweta stanowiąca owinięcie zestawu posiada taśmę mocującą do stołu instrumentalnego i naklejkę służącą jako zamknięcie zestawu. Spełnia wymogi aktualnej normy PN-EN 13795.
</t>
  </si>
  <si>
    <t xml:space="preserve">Zestaw serwet do artroskopii kolana, jałowy,
Skład:
1 x serweta samoprzylepna o wymiarach 200 cm x 320 cm lub 180x300cm z otworem samouszczelniającym się o wymiarach 6 cm x 8 cm wykonana z hydrofobowej włókniny trójwarstwowej typu SMS o gramaturze 50 g/m2, w strefie krytycznej wyposażona we wzmocnienie wysokochłonne o gramaturze 80 g/m2, zintegrowana z organizatorami przewodów. Łączna gramatura serwety w strefie krytycznej 130 g/m2
2 x ręcznik chłonny o wymiarach 30 cm x 30 cm wykonany z włókniny typu spunlace  o gramaturze 45 g/m2
1 x osłona na przewody o wymiarach 14 cm x 250 cm, wyposażona w końcówkę z perforacją, kartonik ułatwiający aplikację oraz dwie taśmy przylepne. Osłona wykonana z transparentnej folii PE o gramaturze 50 g/m2.
1 x serweta elastyczna osłona na kończynę o wymiarach 30 cm x 60 cm
1 x wzmocniona osłona (serweta) na stolik Mayo o wymiarach 80 cm x 140 cm wykonana z folii PE o gramaturze 50 g/m2 oraz włókniny chłonnej w obszarze wzmocnionym o wymiarach 60 cm x 140 cm, łączna gramatura w strefie wzmocnionej 80 g/m2. Osłona w postaci worka w kolorze czerwonym, składana teleskopowo z zaznaczonym kierunkiem rozwijania.
1 x serweta wzmocniona na stół instrumentalny stanowiąca owinięcie zestawu o wymiarach 150 cm x 190 cm, wykonana z warstwy nieprzemakalnej o gramaturze 35 g/m2 oraz włókninowej warstwy chłonnej o gramaturze 28 g/m2. Łączna gramatura w strefie chłonnej - 63 g/m2.
Wszystkie składowe zestawu zawinięte w dodatkową serwetę 2-warstwową, celulozowo - foliową o gramaturze 54g/m2 i chłonności 180%,  stanowiącą pierwsze, zewnętrzne owinięcie zestawu.
Zestaw sterylizowany radiacyjnie. Opakowanie TYVEC wyposażone w informację o kierunku o twierania oraz 4 etykiety samoprzylepne typu TAG służące do archiwizacji danych. Na każdej etykiecie samoprzylepnej,  znajdują się następujące informacje : numer ref., data ważności, nr serii, dane wytwórcy oraz kod kreskowy. Dodatkowo serweta stanowiąca owinięcie zestawu posiada taśmę mocującą do stołu instrumentalnego i naklejkę służącą jako zamknięcie zestawu. Spełnia wymogi aktualnej normy PN-EN 13795.
</t>
  </si>
  <si>
    <r>
      <rPr>
        <b/>
        <sz val="11"/>
        <rFont val="Arial"/>
        <family val="2"/>
        <charset val="238"/>
      </rPr>
      <t>Rurka intubacyjna bez mankietu.</t>
    </r>
    <r>
      <rPr>
        <sz val="11"/>
        <rFont val="Arial"/>
        <family val="2"/>
        <charset val="238"/>
      </rPr>
      <t xml:space="preserve">
Wykonana z PCV, przezroczysta, ustno-nosowa, częściowow osadzony łącznik, wklęsła gładka końcówka, linia rtg na całej długości skalowana, sterylna, jednorazowego użytku.
Rozmiar:  średnica wewnętrzna 2,0 - 7,0 , w zależności od zapotrzebowania Zamawiającego.</t>
    </r>
  </si>
  <si>
    <r>
      <t xml:space="preserve">Rurka intubacyjna z mankietem wysokoobjętościowym, niskociśnieniowym 
</t>
    </r>
    <r>
      <rPr>
        <sz val="11"/>
        <rFont val="Arial"/>
        <family val="2"/>
        <charset val="238"/>
      </rPr>
      <t>ze znacznikiem głębokości, niebieskim kontrolnym balonem.
Wykonana z PCV, przezroczysta, ustno - nosowa, częściowow osadzony łącznik, wklęsła gładka końcówka, linia RTG na całej długości, skalowana, sterylna, jednoraowego użytku.
Rozmiar: średnica wew. 5,0 - 10,0 mm w zalażności od zapotrzebowania zamawiającego.</t>
    </r>
  </si>
  <si>
    <r>
      <rPr>
        <b/>
        <sz val="11"/>
        <rFont val="Arial"/>
        <family val="2"/>
        <charset val="238"/>
      </rPr>
      <t>Rurka intubacyjna zbrojona</t>
    </r>
    <r>
      <rPr>
        <sz val="11"/>
        <rFont val="Arial"/>
        <family val="2"/>
        <charset val="238"/>
      </rPr>
      <t xml:space="preserve">
Wstępnie wyprofilowana  z mankietem wysokoobjętościowym, niskociśnieniowym ze znacznikiem głębokości, niebieskim kontrolnym balonem. Przezroczysta, trwale połączona z rurką łącznik 15mm, w ścianie rurki spialny drut ze stali nierdzewnej, niebieski mankiet o kształcie wrzecionowatym, linie RTG na całej długosci, skalowana, sterylna, jednorazowego użytku z prowadnicą lub bez prowadnicy.
Rozmiar: średnica wew. 7,0 - 8,0 mm w zależności od zapotrzebowania Zamawiającego.</t>
    </r>
  </si>
  <si>
    <r>
      <t xml:space="preserve">Rurka Guedel ustno-gardłowa
</t>
    </r>
    <r>
      <rPr>
        <sz val="11"/>
        <rFont val="Arial"/>
        <family val="2"/>
        <charset val="238"/>
      </rPr>
      <t>Przezroczysta lub półprzezroczysta, kodowana kolorystycznie, jednorazowego uzytku, pakowana pojedynczo, sterylna.</t>
    </r>
  </si>
  <si>
    <r>
      <t xml:space="preserve">Rurka tracheostomijna bez mankietu
</t>
    </r>
    <r>
      <rPr>
        <sz val="11"/>
        <color theme="1"/>
        <rFont val="Arial"/>
        <family val="2"/>
        <charset val="238"/>
      </rPr>
      <t>Wykonana z termoplastycznego PCV, miekkie, gładkie przezroczyste skrzydełka szyldu, linia RTG na całej długości rurki, z łącznikiem 15mm, dwie tasiemki do mocowania, bez lateksu, bez ftalanów, sterylna, 
Rozmiar: 5,0; 6,0; 7,0; 8,0; 9,0 w zależności od zapotrzebowania Zamawiającego.</t>
    </r>
  </si>
  <si>
    <r>
      <t xml:space="preserve">Rurka tracheostomijna z mankietem niskociśnieniowym
</t>
    </r>
    <r>
      <rPr>
        <sz val="11"/>
        <rFont val="Arial"/>
        <family val="2"/>
        <charset val="238"/>
      </rPr>
      <t>Balonik kontrolny znakowany rozmiarem rurki, wykonana z termoplastycznego PCV, miękkie, gładkie przezroczyste skrzydełka szyldu, linia RTG na całej długości rurki, prowadnica, dwie tasiemki do mocowania, bez lateksu, bez ftalanów, sterylna.
Rozmiar: 5,0; 6,0; 7,0; 8,0; 9,0 w zależności od zapotrzebowania Zamawiającego.</t>
    </r>
  </si>
  <si>
    <r>
      <t>Klem BiClamp 201 T, zakrzywiony 18</t>
    </r>
    <r>
      <rPr>
        <sz val="11"/>
        <rFont val="Calibri"/>
        <family val="2"/>
        <charset val="238"/>
      </rPr>
      <t>°, gładki, długość 200mm</t>
    </r>
  </si>
  <si>
    <r>
      <t>Klem BiClamp 280, zakrzywiony 25</t>
    </r>
    <r>
      <rPr>
        <sz val="11"/>
        <rFont val="Calibri"/>
        <family val="2"/>
        <charset val="238"/>
      </rPr>
      <t>°, gładki, długość 280mm</t>
    </r>
  </si>
  <si>
    <t>Wykaz asortymentowo-cenow oraz wymagania minimalne z przewidywaną ilością zużycia w okresie 12 miesięcy</t>
  </si>
  <si>
    <t>Zamknięty system do odsysania rurki intubacyjnej CH 10/12/14/16 dł. 56 cm, możliwośc stosowania min. 72 godz; CH 16 dł. 62 cm możliwość stosowania min. 72 godz; CH 18 dł. 54 cm czas użycia min. 48 godz. oraz rurki tracheostomijnej CH 12/14/16dł. 36 cm, możliwość stosowania min. 72 godz. Zintegrowany/wbudowany podwójnie obrotowy łącznik o kącie 90 st., zamykany, obrotowy port do przepłukiwania cewnika o długości min. 5 cm., zamykany port do podawania lekówwziewnych (MDI)zintegrowany bezpośrednio w części łącznika podłączonej do rurki pacjenta, komora pozwalająca na obserwację wydzieliny pacjenta, zabezpieczenie łącznika podciśnienia w postaci kapturka, zamocowanie do zestawu w sposób zapobiegający zagubieniu, aktywacja podciśnienia za pomocą przycisku ściskanego wnętrzem dłoni , blokada przycisku aktywacji podciśnienia poprzez jego obrót o 90 st., uniemożliwiająca przypadkową aktywację odsysania. Przekręcana zastawka na wysokości portu do przepłukiwania oddzielająca cewnik od pacjenta po usunięciu go z rurki, zapewniająca szczelność zestawu (nie dotyczy systemu zamkniętego dla rozmiaru CH 18 dł. 54). Cewnik: bez konieczności wymiany po każdorzowej procedurze odsysania, zkaończony automatycznie (zaokrąglona końcówka bez żadnych ostrych krawędzi oraz ścięć), z dwoma otworami po przeciwległych stronach, zakończony obwódką w kolorze czarnym pozwalającym na jego wizualizację podczas przepłukiwania, oznaczenie rozmiaru cewnika bezpośrednio na dystaalnym końcu cewnika, cewnik z widocznymi oznaczeniami głębokościinsercji ska;lowanym co 1 cm. System stanowiący integraalną całość, nierozłączalny, wszystkie elementy systemu sterylne. System gotowy do użycia bezpośrednio po wyjęciu z opakowania, bez potrzeby dodatkowego montażu akcesoriów. Nie dopuszcza się systemu wymagającego dodatkowych elementów koniecznych do odłączania systemu od rurki intubacyjnej/tracheostomijnej.</t>
  </si>
  <si>
    <t>Maska anestetyczna jednorazowego użytku, z delikatnym, miękkim mankietem ukształtowanym anatomicznie, zapewniającym dobre dopasowanie do twarzy. Na zewnętrznej powierzchni maski antypoślizgowe elementy (żebrowanie) zapewniające pewny uchwyt maski. Dodatkowa wewnętrzna stabilizacja części nosowej mankietu, rozmiary 1-5 kodowane kolorystycznie i numerycznie. pozbawiona lateksu i DEHP, końcówka maski kompatybilna ze standardowymi końcówkami układów oddechowych.</t>
  </si>
  <si>
    <t>Filtr mechaniczno-elektrostatyczny, bakteryjno-wirusowy z portem do CO2, z wyminnkiem ciełla i wilgoci; dla dorosłych; mikrobiologicznie czysty. Wydajnośc filtracji bakteryjnej 99,999%. Wydajność filtracji wirusowej 99,999%. Przestrzeń martwa do 75 ml, objętość oddechowa 150-1500; waga max. 34 g z portem kapno z koreczkiem. Wydajność nawilżania min. 32,5 mgH2O/l przy Vt+1000ml.</t>
  </si>
  <si>
    <t>Końcówka do odsysania pola, mikrochirurgiczna, metalowa, zagięta z kontrolą siły ssania, Ch9  średnica wew. 2,54 mm, zew. 3,0mm, dł. 160mm, otwór kontroli siły ssania 1,5mm, sterylna.</t>
  </si>
  <si>
    <t>Mata magnetyczna na instrumenty chirurgiczne bezlateksowa, sterylna, rozmiar 25,5cm x 40,5cm (+/- 0,1cm), 24 magnesy zatopione w piance PU</t>
  </si>
  <si>
    <t>Tacka do przekazywania skalpeli w pozycji ostrzem w dół. Mieści do trzech skalpeli, bezlateksowa, sterylna. Możliwość łatwego przyklejenia do stolika Mayo lub innej powierzchni.</t>
  </si>
  <si>
    <t>Koc ogrzewający jednorazowego użytku;  warstwy zewnętrzne wykonane z włókniny polipropylenowej 25 g/m² w kolorach zielonym i niebieskim,warstwa wewnętrzna z poliestru, z przeszyciami na całej powierzchni, zapobiegającymi przemieszczaniu się elementów poszczególnych warstw;  szwy ultradźwiękowe; niepalny. Rozmiar 110 x 210 cm. Opakowanie jednostkowe a 1 szt.</t>
  </si>
  <si>
    <t>Jednorazowy przyrząd do odsysania  płynów z podłóg na salach operacyjnych. Nie przywiera do podłogi dzięki wypustkom na spodniej części talerza ssącego. Przyrząd zbiera około 800ml płynu / minutę. Zawiera dren o długości min.180 cm. Przyrząd wyposażony jest w odłączny uchwyt wielorazowy. Bezlateksowy, bezftalanowy, bez PCV, bez plastyfikatorów. Niesterylny. Opakowanie zawiera 30 sztuk przrządów oraz 1 sztukę odłączanego uchwtu wielorazowego.</t>
  </si>
  <si>
    <t xml:space="preserve">Podkład chłonny o rozmiarze 60 x 90cm oddychający, wkład chłonny wyposażony w superabsorbent umożliwiający trwałe zatrzymanie płynu w rdzeniu, redukuje zapach. Chłonność 1600 ml wg EN ISO 11948-1. Zapewnia trwałe zatrzymanie w rdzeniu chłonnym bakterii (w tym MRSA, E.coli – potwierdzone badaniami z niezależnego laboratorium). Waga produktu 100g. Powierzchnia pokryta włókniną polipropylenową o gramaturze 15g/m². Część spodnia oddychająca o gramaturze 37g/m². Wkład chłonny z superabsorbentem o gramaturze 125g /m². </t>
  </si>
  <si>
    <t>Pojemnik na odpady medyczne długie np. trokary, igły biopsyjne, narzędzia laparoskopowe z zamykanym otworem wrzutowym, wykonany z tworzywa sztucznego o wymiarach: szer. 12cm, dł. 17,5cm (+/- 0,3cm), wys. 62cm (+/- 0,5cm), z uchwytem do przenoszenia, z hermetycznie uszczelnioną pokrywą przy użyciu stałego kleju na całym jej obwodzie, z systemem zapobiegającym przypadkowemu zamknięciu, z systemem mocowania zarówno w pionie jak i w poziomie np. na stojaku do kroplówki, ze wskaźnikiem maksymalnego napełnienia umieszczonym na zewnątrz pojemnika. Pokrywa połączona z pojemnikiem za pomocą dwóch pasków. Oznakowany zgodnie z obowiązującymi przepisami. Kolor czerwony.</t>
  </si>
  <si>
    <t>Uchwyt wielorazowy  wykonany z tworzywa sztucznego do mocowania pojemników zarówno w pionie jak i w poziomie, składający się z dwóch części skręcanych na dwie śruby (w zestawie), ze specjalną wypustką  umożliwiającą nasunięcie na nią pojemnika. Kompatybilny z pojemnikami na odpady medyczne długie z pozycji nr 12 w tym pakiecie</t>
  </si>
  <si>
    <t>Pojemnik na odpady medyczne 30l wykonany z tworzywa sztucznego o wymiarach: szer. 30cm, dł. 40cm, wys. 39cm z dwoma uchwytami bocznymi, ze wskaźnikiem maksymalnego napełnienia umieszczonym na zewnątrz pojemnika oraz hermetycznie uszczelnioną pokrywą przy użyciu stałego kleju na całym jej obwodzie z wygodnym uchwytem na środku. Kolor czerwony. Oznakowany zgodnie z obowiązującymi przepisami z metryczką do identyfiacji z naniesionymi danymi wytwócy odpadów.</t>
  </si>
  <si>
    <t>Pojemnik na odpady medyczne 60l wykonany z tworzywa sztucznego o wymiarach: szer. 30cm, dł. 40cm, wys. 65cm z dwoma uchwytami bocznymi, ze wskaźnikiem maksymalnego napełnienia umieszczonym na zewnątrz pojemnika oraz hermetycznie uszczelnioną pokrywą przy użyciu stałego kleju na całym jej obwodzie z wygodnym uchwytem na środku. Kolor czerwony. Oznakowany zgodnie z obowiązującymi przepisami z metryczką do identyfiacji z naniesionymi danymi wytwócy odpadów.</t>
  </si>
  <si>
    <t>Oksydowana regenerowana celuloza. Czas wchłaniania do 14 dni. pH 2,5-3,5 oraz bakteriobójczość wobec szczepów MRSA, VPR, PRSP. Rozmiar w zakresie 10 cm x 20 cm lub 12 cm x 22 cm. Zamawiający ma na myśli gazę hemostatyczną z oksydowanej regenerowanej celulozy, zawartość grupy karboksylowej 18–24%, pH 2,5–3,5 udokumentowane badaniem klinicznym IN VIVO, bakteriobójczość na szczepy MRSA, MRSE, PRSP, VRE – udokumentowana badaniem przedklinicznym IN VITRO i wpisana do instrukcji użytkowania</t>
  </si>
  <si>
    <t>Struktura, nieutkana, nierozwastwialna włóknina hemostatyczna, zawartość grupy karboksylowej 18-24%. Rozmiar 2,5 cm x 5,2 cm - saszetki</t>
  </si>
  <si>
    <t>Sterylna, częściowo wchłanialbna siatka separująca z obrzeżem służącym do jej mocowania (krawędzie obwodowe, fabrycznie złożone): przeznaczona do leczenia przepuklin i innych ubytków struktur powięziowych, składająca się z mikroporowatej dzianej siatki z włókien polipropylenowych i polidioksanowych, laminowanej wchłanialnym filmem z poliglekapronu 25; dodatkowe wchłanialne wchłanialne, dodatkowo barwione włókna polidioksanowe wplecione w siatkę jako znacznik ułatwiający orientację. Rozmiar w zakresie 23 x 33 cm do 25 x 36 cm.</t>
  </si>
  <si>
    <t>Stapler okrężny zakrzywiony z łamanym niskoprofilowym kowadełkiem po aktywacji i automatyczną siłą docisku tkanki rozmiar 25, 28 i 31 mm, wysokość otwartej zszywki 4,8 mm. Stapler posiada
dwie dżwignie spustowe. Zamawiający określi rozmiar staplera przy składaniu zamówienia cząstkowego. Opakowanie -3szt.</t>
  </si>
  <si>
    <t>Stapler okrężny jednorazowy zakrzywiony z łamaną główką grzybka w rozmiarach 28 i 31 w systemie potrójnej linii rzędu zszywek i sterylnym nożem. Trzy rzędy zszywek o wysokościach 3,0-3,5-4,0
mm i 4,0-4,5-5,0mm. Zamawiający określi rozmiar staplera przy składaniu zamówienia cząstkowego. Opakowanie -3szt.</t>
  </si>
  <si>
    <t>Jednorazowy stapler zamykający o długości szwu , 45mm, 60mm do tkanki standardowej 3,5mm i grubej 4,8mm (2 linie zszywek). Zszywki wykonane z drutu tytanowego obustronnie brzeżnie płaskiego na całej długości zszywki. Zamawiający określi rozmiar staplera przy składaniu zamówienia cząstkowego. Opakowanie -3szt.</t>
  </si>
  <si>
    <t>Jednorazowe ładunki do staplera liniowego zamykającego o długości szwu 45mm, 60mm do tkanki standardowej 3,5mm i grubej 4,8mm (2 linie zszywek) Zszywki wykonane z drutu tytanowego obustronnie
brzeżnie płaskiego na całej długości zszywki. Zamawiający określi rozmiar staplera przy składaniu zamówienia cząstkowego. Opakowanie -6szt.</t>
  </si>
  <si>
    <t>Stapler liniowy tnąco zamykający bez pinu zatrzymującego tkankę między branszami, z nożem w ładunku o długości linii szwu 106mm i wysokością zszywki obustronnie brzeżnie płaskiej na całej długości
zszywki, 3,8mm lub 4,8mm. Stapler posiada obustronny suwak do aktywacji urządzenia. Zamawiający każdorazowo określi wysokośćzszywki przy składaniu zamówienia.</t>
  </si>
  <si>
    <t>Ładunek z nożem do staplera tnąco zamykającego o długości linii szwu 106mm i wysokości zszywki obustronnie brzeżnie płaskiej na całej długości zszywki, 3,8mm lub 4,8mm. Zamawiający
każdorazowo określi wysokość zszywki przy składaniu zamówienia.</t>
  </si>
  <si>
    <t>Stapler liniowy tnąco zamykający bez pinu zatrzymującego tkankę między branszami, z nożem w ładunku o długości linii szwu 86mm i wysokością zszywki obustronnie brzeżnie płaskiej na całej długości
zszywki, 3,8mm lub 4,8mm. Stapler posiada obustronny suwak do aktywacji urządzenia. Zamawiający każdorazowo określi wysokość zszywki przy składaniu zamówienia.</t>
  </si>
  <si>
    <t>Ładunek z nożem do staplera tnąco zamykającego o długości linii szwu 86mm i wysokości zszywki obustronnie brzeżnie płaskiej na całej długości zszywki, 3,8mm lub 4,8mm. Zamawiający
każdorazowo określi wysokość zszywki przy składaniu zamówienia.</t>
  </si>
  <si>
    <t>z jedną dźwignią - 0 pkt.                 z dwoma dźwigniami - 30 pkt.</t>
  </si>
  <si>
    <t>Klipsownice do chirurgii otwartej, kompatybilne z klipsami tytanowymi w kształcie podkowy w rozm. S, M i ML, dł. w zakresie 20-22 cm,</t>
  </si>
  <si>
    <t>Klipsownica do chirurgii laparoskopowej do klipsów VClip stosowanych na Bloku, rozm. ML, szczęki pod kątem 25st, dł.robocza 33-34 cm, kanał płuczący, obrotowa 360 stopni</t>
  </si>
  <si>
    <t>Klipsownica endoskopowa typu Omnifinger, kompatybilna z klipsami polimerowymi ClickaV, rozm. M, ML, L i XL (do wyboru przez Zamawiającego) z artykulacją, zagięcie szczęk do 60 st, ruchomość szczęk 50 st, rotacja trzonu 360 st, obsługa jedną ręką, kanał płuczący, szczęki aktywowane przednią rękojeścią</t>
  </si>
  <si>
    <t>Ewakuator laparoskopowy bez prowadnicy, poj. 200 ml, 400ml, 800ml, 1200ml, 1500ml do wyboru przez Zamawiającego przy składaniu zamówienia</t>
  </si>
  <si>
    <t>Klipsy tytanowe w kształcie podkowy, z zewnętrznym i wewnętrznym żłobieniem, rozm. S, M i M/L, kompatybilne z klipsownicą Grena, którą Zamawiający posiada. Pakowane po 6 szt w magazynku, 20 magazynków w op.</t>
  </si>
  <si>
    <t xml:space="preserve">Klipsy tytanowe o przekroju w kształcie litery V, z wewnętrznym żłobieniem stabilizujacym klips w tkance, rozm. M/L, kompatybilne z klipsownicą Piling Weck, którą Zamawiający posiada. Pakowane w magazynek z taśmą po 2, 4, 6 i 10 szt, 20 magazynków w op. </t>
  </si>
  <si>
    <t>Klipsy polimerowe niewchłanialne w rozm. M, ML, L i XL, kompatybilne z klipsownicą GRENA. Zintegrowane ząbki walcowate + naprzemienny układ zębów osadzonych w przeciwnych kierunkach, łukowaty kształt, penetrujący zamek. Pakowane po 2, 4 i 6 szt w magazynku z taśmą samoprzylepną, pakowane po 20 magazynków w op.</t>
  </si>
  <si>
    <t>Mata na podłogę, o dużej wchłanialności (minimum 1,5l) płynów, z możliwością przytwierdzania do podłogi w 4 miejscach.  O wymiarach 81 cm  (+/-1 cm)  na 122 cm (+/-1 cm). Pakowane po 25 sztuk.</t>
  </si>
  <si>
    <t xml:space="preserve">Jednorazowe pasy niesterylne do stabilizacji ciała lub kolana pacjenta składające się z trzech warstw (warstwa górna i dolna tkanina z włókna poliestrowego, warstwa środkowa: gąbka kompozytowa). W zestawie znajdują się 2 pasy o wym. Szerokość: 10,20 cm długość pierwszego - 84 cm (+/1 3 cm). Możliwość regulacji długości pasów. Produkt zgodny z EN ISO 13485: 2016. Ilość w opakowaniu 12 szt. </t>
  </si>
  <si>
    <t xml:space="preserve">Jednorazowy, wysokochłonny, nie uczulający, nie pylący również po potarciu  podkład higieniczny na stół operacyjny wykonany z polipropylenu oraz SAF. Zbudowany z  mocnego, nieprzemakalnego laminatu o grubości min 0,14 mm (pozytywny wynik EN 20811) i chłonnego rdzenia o grubości min. 0,7 mm na całej długości prześcieradła.  Wymiary prześcieradła  101 cm (+/-1cm) x  225cm ( +/- 4cm). Produkt o gładkiej, jednorodnej powierzchni (bez zagięć i przeszyć) – nie powodujący uszkodzeń skóry pacjenta. Wchłanialność minimum  3200 g/m2 potwierdzona badaniem akredytowanego laboratorium. Produkt łatwy do identyfikacji po rozpakowaniu, oznaczenie nazwą produktu lub producenta. Wyprodukowany zgodnie z normą ISO13485, potwierdzone dokumentem. Gramatura produktu 125 g/m2 (+/-1%).  Produkt o przeciętnym czasie spalania nie krótszym niż 9s wg 16 CFR1610 klasa I. Ilość w opakowaniu 50 szt. Wymagana próbka. </t>
  </si>
  <si>
    <t>Rozmiar 101cm x 225cm - 30 pkt. Rozmiar 101cm x 225cm w ramach tolerancji - 15 pkt. Rozmiar inny i dopuszczony przez Zamawiającego - 0 pkt.</t>
  </si>
  <si>
    <t>Siatka dwustronna wewnątrzotrzewnowa separująca, miękka, niewchłanialna, 2-warstwowa. Z jednej strony wykonana z mikroporowatego politetrafluoroetylenu (ePTFE), który zmniejsza przyrastanie przyległych tkanek do siatki, a z drugiej z makroporowatego polipropylenu (PP), grubość siatki 0,55 mm, porowatość średnia 830 µm, gramatura średnia 108 g/m2, z oznaczeniem strony implantacji, o dwukierunkowej elastyczności, owalna, w rozmiarze 14 x 18 cm.</t>
  </si>
  <si>
    <t>Siatka dwustronna wewnątrzotrzewnowa separująca, miękka, niewchłanialna, 2-warstwowa. Z jednej strony wykonana z mikroporowatego politetrafluoroetylenu (ePTFE), który zmniejsza przyrastanie przyległych tkanek do siatki, a z drugiej z makroporowatego polipropylenu (PP), grubość siatki 0,55 mm, porowatość średnia 830 µm, gramatura średnia 108 g/m2, z oznaczeniem strony implantacji, o dwukierunkowej elastyczności, owalna, w rozmiarze 20 x 25 cm.</t>
  </si>
  <si>
    <t>Siatka dwustronna wewnątrzotrzewnowa separująca, miękka, niewchłanialna, 2-warstwowa. Z jednej strony wykonana z mikroporowatego politetrafluoroetylenu (ePTFE), który zmniejsza przyrastanie przyległych tkanek do siatki, a z drugiej z makroporowatego polipropylenu (PP), grubość siatki 0,55 mm, porowatość średnia 830 µm, gramatura średnia 108 g/m2, z oznaczeniem strony implantacji, o dwukierunkowej elastyczności, owalna, w rozmiarze 25 x 35 cm.</t>
  </si>
  <si>
    <t>Igły wielorazowego użytku ze stali chirurgicznej, spiralne (komplet: lewa+prawa)</t>
  </si>
  <si>
    <t>Taśma do operacyjnego leczenia wysiłkowego nietrzymania moczu, monofilamentowa, polipropylenowa, z plastikową osłonką na ramionach, jednorodna, niewchłanialna, o długości 45 cm, szerokości 1,1 cm, porowatości max 1870 µm, grubości taśmy 0,33 mm, gramaturze 48 g/m2, wytrzymałości na rozciąganie 70 N/cm, brzegi zakończone bezpiecznymi pętelkami, wykonane w technologii quadriaxial (geometria romboidalna, obecność włókien skośnych, podwójna nić wzmacniająca).</t>
  </si>
  <si>
    <t xml:space="preserve">Siatka do leczenia zaburzeń statyki dna miednicy mniejszej, jednorodna, niewchłanialna, o anatomicznym kształcie, trapez z czterema ramionami, pokrytymi plastikową osłonką, monofilament, polipropylen, grubość siatki 0,33 mm, gramatura 48 g/m2, porowatość max 1870 µm, długość ramion: górne 16,5 cm każde, dolne 18,5 cm każde, szerokość ramion 1,1 cm, podstawa górna 5 cm, podstawa dolna 8 cm, wysokość implantu 8 cm (odległość między ramionami), brzegi zakończone bezpiecznymi pętelkami, wytrzymałość na rozciąganie 70 N/cm, wykonane w technologii quadriaxial (geometria romboidalna, obecność włókien skośnych, podwójna nić wzmacniająca) 
lub
Siatka do leczenia zaburzeń statyki dna miednicy mniejszej, jednorodna, niewchłanialna, o anatomicznym kształcie, trapez z czterema ramionami, pokrytymi plastikową osłonką, monofilament, polipropylen, grubość siatki 0,33 mm, gramatura 48 g/m2, porowatość max 1870 µm, długość ramion: górne 16,5 cm każde, dolne 18,5 cm każde, szerokość ramion 1,1 cm, podstawa górna 4,5 cm, podstawa dolna 6 cm, wysokość implantu 6 cm (odległość między ramionami), 
brzegi zakończone bezpiecznymi pętelkami, 
wytrzymałość na rozciąganie 70 N/cm, 
wykonane w technologii quadriaxial (geometria romboidalna, 
obecność włókien skośnych, podwójna nić wzmacniająca) 
</t>
  </si>
  <si>
    <t xml:space="preserve">Klem BiClamp 150 zakrzywiony 23° , okładki gładkie dł. 150 mm z kablem  przyłączeniowym dł. 4 mb. I wtyczką MF z powłoką ceramiczną </t>
  </si>
  <si>
    <t>Pokrywa  do zbiornika wielorazowego do ssaka. Pokrywa z zabezpieczeniem przed przepełnieniem</t>
  </si>
  <si>
    <t>Uchwyt do zbiornika wielorazowego do ssaka. Uchwyt uniwersalny, naszynowy.</t>
  </si>
  <si>
    <t>Zbiornik wielorazowy do ssaka. Wykonanay z poliwęglanu, skalowany, do wkładów jednorazowych, z blokadą zbiornika. Zbiornik o poj. 2,5 l.</t>
  </si>
  <si>
    <t>Wkład jednorazowy 2,5 l do zbiornika wielorazowego do ssaka</t>
  </si>
  <si>
    <t>Pojemnik na cewnik 48 cm.</t>
  </si>
  <si>
    <t>Zamawiający wymaga, aby akcesoria były kompatybilne z ssakami firmy Medela (model Basic, Dominant) które posiada.</t>
  </si>
  <si>
    <t>Łącznik dren - cewnik</t>
  </si>
  <si>
    <t>Podkład z możliwością przenoszenia pacjenta o wadze do 150 kg z wkładem chłonnym zawierającym super absorbent, umożliwiający trwałe zatrzymanie płynu w rdzeniu, rozm. 210x80cm, wkład chłonny 200x60cm, redukujący zapach, zapewniający trwałe zatrzymanie bakterii MRSA, E.coli</t>
  </si>
  <si>
    <t>Koszula pacjenta wykonana z chłonnej, miękiej przyjemnej w dotyku włókniny Spunlace 45g/m2 lub równoważne w kolorze białym, wkłdana przez głowę z krótkim rękawem, wymiary ok. 80 cm x 90 cm</t>
  </si>
  <si>
    <t>Koszula dla położnic wykonana z włókniny SMS o gramaturze max 35 g/m2, z krótkim rękawem w kolorze niebieskim, wycięciem przy szyi w Y umożliwiające karmienie z wiązanie na toczki, wiazana w pasie w rozmiarach M (obwód w pasie 142 cm) , S (obwód w pasie 136 cm) długość 110 cm . Ilości w poszczególnych rozmiarach wg bieżacego zapotrzebowania Zamawiającego</t>
  </si>
  <si>
    <t>Maska tlenowa z rezerwuarem dla dorosłych. Maska wykonana z przezroczystego, nietoksycznego PVC dzięki czemu można obserwować pacjenta. Maska tlenowa do wysokich stężeń, wyposażona w rezeruar i dren tlenowy. Regulowana blaszka na nos pacjenta.</t>
  </si>
  <si>
    <t>Pakiet nr 4</t>
  </si>
  <si>
    <t>Kabel przyłaczeniowy do elektrody neutralnej dzielonej i nie dzielonej VIO, ICCE dł .                                           W zakresie 3,5m do 4,0 m</t>
  </si>
  <si>
    <t>Jednorazowa końcówka noża harmonicznego dł. ramienia 17 cm. Posiadająca dwa przyciski aktywujące max i min.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 stosownie do potrzeb. Kształt uchwytu nożycowy, możliwość cięcia i koagulacji. Aktywne zakrzywione ostrze                  o długości 16 mm.</t>
  </si>
  <si>
    <t>Laparoskopowa elektroda monopolarna typu hak “L” 5mm 33cm</t>
  </si>
  <si>
    <t xml:space="preserve">Kaniula Uniwersalna rozmiar długości 100mm. Wymagane rozmiary średnicy 11mm. </t>
  </si>
  <si>
    <t xml:space="preserve">Kaniula Uniwersalna rozmiar długości 100mm. Wymagane rozmiary średnicy 12mm. </t>
  </si>
  <si>
    <t xml:space="preserve">Kaniula Uniwersalna rozmiar długości 100mm. Wymagane rozmiary średnicy 5 mm. </t>
  </si>
  <si>
    <t xml:space="preserve">Jednorazowy trokar o średnicy 11 mm i długości 100 mm, z karbowaną kaniulą. Obturator posiada kierunkową optyczną, stożkową końcówkę zaopatrzoną w dwa separatory tkankowe, otwór do wprowadzenia kamery na szczycie obturatora
z bocznym przyciskiem do jej fiksacji. Czytelna oznaczenie średnicy na obturatorze
i porcie kaniuli. Podwójna uszczelka; stała w kaniuli, typu "kaczy dziób", zapobiegająca utracie odmy przy zdjętym porcie, druga w zdejmowalnym porcie posiadająca syntetyczna osłonę zabezpieczająca przed jej uszkodzeniem, umożliwiająca stosowanie narzędzi o średnicy 5-11 mm. Port trokara posiada koncentryczne wgłębienie, ułatwiające wprowadzania narzędzi. Dwustopniowy zawór do insuflacji (insuflacja-stop,            z pośrednią pozycją półotwarcia/zamknięcia). Przezierna, rowkowana w kształcie odwróconej choinki ( niegwintowana) kaniula, zakończona skośnym ścięciem, oznaczonym czarnym liniowym znacznikiem. Policarbonowa nasada obturatora zaopatrzona w dwa przeciwległe przyciski umożliwiające jej wyjęcie
z kaniuli oraz czytelne oznaczenie średnicy
</t>
  </si>
  <si>
    <t xml:space="preserve">Jednorazowy trokar o średnicy 12mm i długości 100mm, z karbowaną kaniulą. Obturator posiada kierunkową optyczną, stożkową końcówkę zaopatrzona w dwa separatory tkankowe, otwór do wprowadzenia kamery 10mm na szczycie obturatora z bocznym
przyciskiem do jej fiksacji. Czytelna oznaczenie średnicy na obturatorze i porcie kaniuli Podwójna uszczelka; stała w kaniuli, typu "kaczy dziób" , zapobiegająca utracie odmy przy zdjętym porcie, druga w zdejmowalnym porcie posiadająca syntetyczna osłonę
zabezpieczająca przed jej uszkodzeniem, umożliwiająca stosowanie narzędzi tzw. „ednostaplera oversize" o średnicy 5-12,7mm.Port trokara posiada koncentryczne wgłębienie, ułatwiające wprowadzania narzędzi. Dwustopniowy zawór do insuflacji (insuflacjastop, z pośrednią pozycją półotwarcia/zamknięcia). Przezierna, rowkowana w kształcie odwróconej choinki ( niegwintowana) kaniula, zakończona skośnym ścięciem, oznaczonym czarnym liniowym znacznikiem. Policarbonowa nasada obturatora
zaopatrzona w dwa przeciwległe przyciski umożliwiające jej wyjęcie z kaniuli oraz czytelne oznaczenie średnicy.
</t>
  </si>
  <si>
    <t>Jednorazowy trokar o średnicy 5 mm i długości 100 mm, z karbowaną kaniulą. Obturator posiada kierunkową optyczną, stożkową końcówkę zaopatrzona w dwa separatory tkankowe, otwór do wprowadzenia kamery na szczycie obturatora z bocznym
przyciskiem do jej fiksacji. Czytelna oznaczenie średnicy na obturatorze i porcie kaniuli</t>
  </si>
  <si>
    <t xml:space="preserve">Nożyczki Metzenbaum długość szczęk 18 mm, trzonu 33 cm, średnica 5 mm, Rotacja trzonu 360 stopni, prawo i lewostronna, Rękojeść zaopatrzona w prostopadłe do jej górnej powierzchni męskie gniazdo wykonane z nierdzewnej stali o długości 4 mm. Trzon zewnętrznie pokryty antyrefleksyjną izolacją wykonana z politetrafluoroetylenu, wewnętrzny płaszcz wykonany z aluminium. Rękojeść i rotator wykonane z akrylonitrylo butadien sterylu. Szczęki wykonane z wtryskowo giętej, medycznej stali nierdzewnej, ostre na całej długości, umożliwiające cięcie wzdłuż całej długości krawędzi, zarówno dystalnie jak i proksymalnie. Materiały użyte do produkcji są wolne od związków DEPH oraz latexu. Nożyczki współpracują z generatorami elektrochirurgicznymi trybie monopolarnym w ustawieniu cięcie lub koagulacja, spełniającymi normy bezpieczeństwa IEC 60601-1, IEC 60601-1-2 and IEC 60601-2-2,
</t>
  </si>
  <si>
    <t>Narzędzia monopolarne Kleszcze chwytające zaciskowe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t>
  </si>
  <si>
    <t>Narzędzia monopolarne Kleszcze jeliowe z okienkiem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t>
  </si>
  <si>
    <t>Narzędzia monopolarne Kleszcze chwytające proste z okienkiem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t>
  </si>
  <si>
    <t xml:space="preserve">Igła Veressa 14G z korkiem, Skośne ostrze zabezpieczone owalnym automatycznie wsuwanym i wysuwanym tępym  grotem, zaopatrzonym dystalnie w kanał insuflacyjny.  Przezroczysta rękojeść zaopatrzona w czerwony zawór bezpieczeństwa i zawór typu „luer lock”,  Przejście przez powłoki brzuszne sygnalizowane jest charakterystycznym akustyczno-wizualnym sygnałem. Wamagane rozmiary długości  120mm </t>
  </si>
  <si>
    <t>Pakiet nr 5</t>
  </si>
  <si>
    <t>Pakiet nr 6</t>
  </si>
  <si>
    <t>Pakiet nr 7</t>
  </si>
  <si>
    <t>Pakiet nr 8</t>
  </si>
  <si>
    <t>Kabel monopolarny VIO, ICC, ACC do intrumentów laparoskopowych do cięcia i koagulacji</t>
  </si>
  <si>
    <t>y</t>
  </si>
  <si>
    <t>Jednorazowa osłona na podłokietnik stołu operacyjnego. O długości 76 cm szerokości 33 cm. Posiadająca opaski o regulowanej średnicy, pozwalające na utrzymywanie przedramienia pacjenta. W opakowaniu jedna osłona + 1 taśma. Możliwość identyfikacji produktu również po rozpakowaniu poprzez oznaczenie trwałym, higienicznie naniesionym, czytelnym znakiem nazwy produktu/producenta.</t>
  </si>
  <si>
    <t>Możliwość odłączenia rury - 30 pkt. Brak możliwości odłączenia - 0 pkt</t>
  </si>
  <si>
    <t>Pakiet nr 21</t>
  </si>
  <si>
    <t>Razem netto:</t>
  </si>
  <si>
    <t>Vat:</t>
  </si>
  <si>
    <t>Razem brutto:</t>
  </si>
  <si>
    <t>euro:</t>
  </si>
  <si>
    <t>Sprawa P/38/09/2020/MED.</t>
  </si>
  <si>
    <t xml:space="preserve">Zestaw narzędzi laparoskopowych, jednorazowych. Każdy zestaw powinien być oznaczony kolorystycznie celem jego łatwiejszej identyfikacji. Oznaczenie powinno znajdować się na wewnętrznej etykiecie (elementy barwne naniesione na tą etykietę) oraz na dodatkowej etykiecie bocznej (nazwa zestawu w kolorowej ramce). Wymagane oznaczenie kolorystyczne: "Laparoskopia narzędzia ''- ramka zielona napis kolor czarny. Wszystkie składowe ułożone w kolejności umożliwiającej sprawną aplikację zgodnie z zasadami aseptyki, zawinięte w serwetę na stolik instrumentariuszki. Zestaw powinien być wyposażony w minimum trzy samoprzylepne etykiety, z nr katalogowym, datą ważni numerem serii służąca do archiwizacji danych. Zawartość zestawu opisana w języku polskim na etykiecie produktowej umieszczonej w środku zestawu.  Zapakowane sterylnie  w jedną torbę z przeźroczystej folii polietylenowej  z klapką z materiału typu TYVEC zgrzewaną z folią, w celu zminimalizowania ryzyka rozjałowienia zawartości podczas wyjmowania z opakowania przy zgrzewie powinien znajdować się sterylny margines. Sterylizowany tlenkiem etylenu. Wymaga się dołączenia dokumentacji technicznej zawierającej wyniki badań producenta gotowych, sterylnych wyrobów, zgodne z wymogami normy PN EN 13795 lub równoważną.                                                                                          W skład zestawu wchodzą:                                                                                                           - Osłona na stół narzędziowy 150x190cm, wzmocniona na całej powierzchni szt. 1,                                                                                                                                - Ręczniki rozmiar około  35x40cm szt. 3,                                                                                             - Osłona na stolik Mayo 79x145cm szt. 1,                                                                                      - Osłona foliowa na kamerę 18x250cm (elastyczna końcówka, taśma mocująca) szt. 1,                                                                                                                                                  - Kompres gazowy 10x10cm (gaza 17-nitkowa, 16-warstwowy, znacznik Rtg, biały) szt. 20,                                                                                                                                               - Uniwersalna przezroczysta kaniula do trokara 5mm, 10 cm szt. 1,                                                    - Jednorazowy trokar o średnicy 5 mm i długości 100 mm, z karbowaną kaniulą. Obturator posiada kierunkową optyczną, stożkową końcówkę zaopatrzona w dwa separatory tkankowe, otwór do wprowadzenia kamery na szczycie obturatora z bocznym przyciskiem do jej fiksacji. Czytelna oznaczenie średnicy na obturatorze i porcie kaniuli szt. 1,                                                                                                                                   - Czyścik do elektrody 5x5cm szt. 1,                                                                                        - Strzykawka 10 ml 2 cześciowa szt. 1,                                                                                        - Opatrunek 6x7cm obszar chłonny 3x4cm szt. 4,                                                                    - Taca z polipropylenu 25x14x5cm 1575ml, niebieska szt. 1,                                                - Taśma lepna 9x49cm  szt. 1,                                                                                                     -  Kleszcze chwytające zaciskowe - Mechanizm zapadkowy z rękojeścią typu „wielorazowego” ze stopniowalnym metalowym – stal nierdzewna- mechanizmem zapadkowym, umożliwiającym zaciskowe zamykanie szczęk ze stali nierdzewnej              o długości 22 mm i stopniu rozwarcia 29 mm.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lewostronna.Narzędzie współpracuje z generatorami elektrochirurgicznymi  w trybiemonopolarnym szt. 1,                                                                                                             - Organizator przewodów (rzep) 2.5x30cm, przyklejany szt. 1,                                                - Obłożenie chirurgiczne min 2-warstwowe do laparoskopii w ułożeniu litotomijnym rozmiar 250/175/270x260cm, otwór przyklejany 25x30cm wokół otworu  dodatkowy pad chłonny, drugi otwór w okolicy krocza  roz  13x24cm szt. 1,                                                                              - Miska z polipropylenu 500ml z podziałką, przezroczysta szt. 1,                                                             - Ostrze chirurgiczne nr 11 P (CS)   szt. 1,                                                                                  - Jednorazowy trokar o średnicy 11 mm i długości 100 mm, z karbowaną kaniulą. Obturator posiada kierunkową optyczną, stożkową końcówkę zaopatrzoną w dwa separatory tkankowe, otwór do wprowadzenia kamery na szczycie obturatora
z bocznym przyciskiem do jej fiksacji. Czytelna oznaczenie średnicy na obturatorze
i porcie kaniuli. Podwójna uszczelka; stała w kaniuli, typu "kaczy dziób", zapobiegająca utracie odmy przy zdjętym porcie, druga w zdejmowalnym porcie posiadająca syntetyczna osłonę zabezpieczająca przed jej uszkodzeniem, umożliwiająca stosowanie narzędzi o średnicy 5-11 mm. Port trokara posiada koncentryczne wgłębienie, ułatwiające wprowadzania narzędzi. Dwustopniowy zawór do insuflacji (insuflacja-stop,    z pośrednią pozycją półotwarcia/zamknięcia). Przezierna, rowkowana w kształcie odwróconej choinki         (niegwintowana) kaniula, zakończona skośnym ścięciem, oznaczonym czarnym liniowym
znacznikiem. Policarbonowa nasada obturatora zaopatrzona w dwa przeciwległe przyciski umożliwiające jej wyjęcie z kaniuli oraz czytelne oznaczenie średnicy szt. 1,                                - Uniwersalna przezroczysta kaniula do trokara 11mm 10cm szt. 1,                                         - Dysektor Meryland  Trzon wykonany z politetrafluorometylenu  powleczony czarnym aluminium o  średnicy 5 mm, długość 33 cm szt. 1,                                                               -  Laparoskopowa elektroda monopolarna typu hak “L” 5mm 33cm szt. 1,                               -  Lap. kleszcze proste 5mm 33cm, uchwyt typu wielokrotnego użytku - Mechanizm zapadkowy z rękojeścią typu „wielorazowego” ze stopniowalnym metalowym – stal
nierdzewna- mechanizmem zapadkowym, umożliwiającym zaciskowe zamykanie szczęk ze stali nierdzewnej, o długości 22 mm i stopniu rozwarcia 29 mm.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lewostronna.Narzędzie współpracuje                      z generatorami elektrochirurgicznymi trybie monopolarnym.                                               </t>
  </si>
  <si>
    <t>Rozmiar 25 x 36 cm - 30 pkt.                                              Inne rozmiary w zakresie - 0 pkt.</t>
  </si>
  <si>
    <t>Podkłady medyczne celuloza, białe, rolka (np. WC-18) 2 warstwowe wym. 59-60x80 /rolki/; z perforacją lub bez perforacji</t>
  </si>
  <si>
    <t>1 rolka</t>
  </si>
  <si>
    <t>długość klipsownicy 33-34 cm - 30 pkt. powyżej 34 cm - 0 pkt.</t>
  </si>
  <si>
    <t>UWAGA do pakietu nr 3:</t>
  </si>
  <si>
    <t>Długość szczęk 18mm - 30 pkt. Długość szczęk powyżej 18 mm - 0 pkt.</t>
  </si>
  <si>
    <t>Rozmiar 10 x 20 cm  lub 12 cm x 22 cm - 30 pkt.   Inny rozmiar dopuszczony przez Zamawiającego - 0 pkt.</t>
  </si>
  <si>
    <t>Rozmiar 14 x 18 cm - 30 pkt. Rozmiar powyżej lub poniżej14 x 18 cm - 0 pkt.</t>
  </si>
  <si>
    <t>Długość linii płuczącej 150 cm - 30 pkt. Poniżej lub powyżej 150 cm - 0 pkt.</t>
  </si>
  <si>
    <t>Z prowadnicą - 30 pkt. bez prowadnicy - 0 pkt.</t>
  </si>
  <si>
    <t>Przezroczysta - 30pkt półprzezroczysta - 0 pkt</t>
  </si>
  <si>
    <t>Pojemność 325 ml - 30 pkt. pojemność 500 ml - 0 pkt.</t>
  </si>
  <si>
    <t>Rozmiar serwety 200x320cm lub 180x300 cm - 30 pkt. 
Rozmiar serwety poniżej 180 x300 cm – 0 pkt.</t>
  </si>
  <si>
    <t>Pojewność worka 1500 ml - 30 pkt, poniżej 1500 ml. - 0 pkt.</t>
  </si>
  <si>
    <t>Antypoślizgowe żebrowanie - 30 pkt. Brak antypoślizgowego żebrowania - 0 pkt.</t>
  </si>
  <si>
    <t>Regulacja blaszki na nos - 30 pkt. Brak regulacji blaszki na nos - 0 pkt.</t>
  </si>
  <si>
    <t xml:space="preserve">Filtr wydechowy jednorazowego użytku z pułapką na skropliny do respiratora Bennet 840, który Zamawiający posiada </t>
  </si>
  <si>
    <t xml:space="preserve">Filtr z pułapką - 30 pkt. Filtr bez pułapki - 0 pkt. </t>
  </si>
  <si>
    <t>Pakiet nr 18</t>
  </si>
  <si>
    <t>Narzędzia monopolarne Kleszcze typu ,,Zęby szczura'' - Mechanizm zapadkowy z rękojeścią . stal nierdzewna- mechanizmem zapadkowym, umożliwiającym zaciskowe zamykanie szczek ze stali nierdzewnej. Poliamidowa rękojeść posiada funkcję stałego, odwracalnego wyłączenia mechanizmu zapadkowego, Trzon wykonany z politetrafluorometylenu  powleczony czarnym aluminium o  średnicy 5 mm, długość 33 cm, możliwość podłączenia diatermii monopolarnej do gniazda męskiego na grzbietowej powierzchni graspera, trzon izolowany antyrefleksyjną powłoką, 360 stopniowa rotacja prawo i lewostronna. Narzędzie współpracują z generatorami elektrochirurgicznymi trybie monopolarnym w ustawieniu cięcie lub koagulacja, spełniającymi normy bezpieczeństwa IEC 60601-1, IEC 60601-1-2 and IEC 60601-2-2, Materiały użyte do produkcji są wolne od związków DEPH oraz latexu</t>
  </si>
  <si>
    <t>Pakiet nr 23</t>
  </si>
  <si>
    <t>Środek do dezynfekcji/dezodoryzacji komory maceratora przeznaczonego do utylizacji pieluch i pieluchomajtek. Środek kompatybilny z maceratorem MACERATOR N INCOMASTER, który zamawiający posiada. Wielkość opakowania 3, 4 lub 5 litrów.</t>
  </si>
  <si>
    <t>Z perforacją - 30 pkt.                                         Bez perforacji - 0 pkt.</t>
  </si>
  <si>
    <t>Poj. 5 litrów - 30 pkt.  Poj. Mniejsza niż 5 lit. - 0 pkt.</t>
  </si>
  <si>
    <t>Środek do dezynfekcji/dezodoryzacji komory maceratora przeznaczonego do utylizacji jednorazowych naczyń z pulpy papierowej. Środek kompatybilny z maceratorem MACERATOR DDC Pulmatic Uno, który zamawiający posiada. Wielkość opakowania 3, 4 lub 5 litrów.</t>
  </si>
  <si>
    <t>1 opak.</t>
  </si>
  <si>
    <t>Pakiet nr 24</t>
  </si>
  <si>
    <t>Preparat działający na Rotawirusa czasie 30 s. ,Noro -60 s., Adeno-2 minuty - 30 pkt
Preparat działający na wirusa Rota -30 s. ,Noro -60 s., Adeno- &gt;2 minuty -  0 pkt.</t>
  </si>
  <si>
    <t>opak.</t>
  </si>
  <si>
    <t>Pakiet nr 25</t>
  </si>
  <si>
    <t>Środek do dezynfekcji  powierzchni zmywalnych oraz powierzchni zanieczyszczonych substancją organiczną. Postać tabletek. Bez zawartości aldehydów, czwartorzędowych związków amoniowych. Np. taki jak Chloramid DT lub równoważny.   Stężenie środka 0,1 %                 (1 000 ppm         tj. 1 tab./1,5 l wody). Czas ekspozycji - 15 min. Spektrum działania - B,F,V,TBC.</t>
  </si>
  <si>
    <t>Zamawiający przyjął do przeliczenia opakowanie 300 tabletek</t>
  </si>
  <si>
    <t>Środek alkoholowy do dezynfekcji małych powierzchni i sprzętu metodą przecierania nie zanieczyszczonych substancja organiczną. W postaci chusteczek. Rozmiar ok. 14 cm x 18 cm. Np. taki jak Mikrozid AF Wipes lub równoważny. Gotowy do użytku, czas ekspozycji - 15 min. Spektrum działania - B,Tbc, F, V-HBV,HCV,HIV, Rota, Adeno, Norowirus.</t>
  </si>
  <si>
    <t>Zamawiający przyjął do przeliczenia opakowanie 150 chusteczek</t>
  </si>
  <si>
    <t>Dozownik rotametryczny do tlenu A-21/III, pojedynczy kompatybilny do zamkniętego systemu nawilżania Respiflo. Zakres przepływu 1-15 l/min, mocowany do punktu AGA lub DIN przystosowany do pojemników jednorazowych. Możliwość podłączenia pojemnika Respiflo - jednorazowego lub kompletu nawilżacza z butelką.</t>
  </si>
  <si>
    <t>Dozownik rotametryczny do tlenu A-21/III, podwójny kompatybilny do zamkniętego systemu nawilżania Respiflo. Zakres przepływu 1-15 l/min, mocowany do punktu AGA lub DIN przystosowany do pojemników jednorazowych. Możliwość podłączenia pojemnika Respiflo - jednorazowego lub kompletu nawilżacza z butelką.</t>
  </si>
  <si>
    <t>Op.(a' 200 szt.)</t>
  </si>
  <si>
    <t xml:space="preserve">opak. </t>
  </si>
  <si>
    <t>Preparat dopuszczony do stosowania na oddziałach neonatologicznych i noworodkowych - 30 pkt.     Preparat dopuszczony do stosowania poza wymienionymi oddziałami - 0 pkt.</t>
  </si>
  <si>
    <t>Zamawiający wymaga informacji do stosowania preparatu na oddziałach neonatologicznych i noworodkowych potwierdzonej przez producenta.</t>
  </si>
  <si>
    <t>opakowanie a'111 szt.</t>
  </si>
  <si>
    <t xml:space="preserve">Preparat w postaci piany/spray do dezynfekcji i mycia powierzchni medycznych w tym np.. Sond USG. Preparat na bazie nadtlenku wodoru, bez zawartości alkoholi. Np.taki jak  Incidin Oxy foam S lub równoważny. Gotowy do użytku. Czas ekspozycji - 15 min. Spektrum działania -  B,F,V-(HBV,HCV,HIV, (Adeno, Norowirus), S (spory- clostridium difficile)
</t>
  </si>
  <si>
    <t>Środek do dezynfekcji zewnętrznych elementów centralnych i obwodowych cewników dożylnych takich jak: wejścia do kanału wkłucia, częsci kanałów, korki, kraniki itp. Na bazie chlorheksedyny i alkoholu. Bezpieczny dla skóry. Np.taki jak  Citroclorex 2% MD lub równoważny. Gotowy do użytku. Czas ekspozycji - 1 min. Spektrum działania - B (łącznie TBC), F,V,- (Rota, HIV, HBV,HCV)</t>
  </si>
  <si>
    <t>op. 100 ml</t>
  </si>
  <si>
    <t>Środek do pielęgnacji stali nierdzewnej na bazie olejków parafinowych DAB. Butelka ze spryskiwaczem. Wielkość w zakresie od min. 0,75 litr do max. 1 litr.</t>
  </si>
  <si>
    <t>Butelka 1 litr - 30 pkt. Butelka mniejsza niż 1 litr - 0 pkt.</t>
  </si>
  <si>
    <t>UWAGA do pakietu nr 16</t>
  </si>
  <si>
    <t>Uwaga do pakietu nr 23, poz. nr 2</t>
  </si>
  <si>
    <t>Załącznik nr 5 do SIWZ</t>
  </si>
  <si>
    <t>długość kabla 4,0m - 30 pkt. długość poniżej 4,0m - 0 pkt.</t>
  </si>
  <si>
    <t>Zamawiający dopuszcza 10% tolerancję dotyczącą rozmiaru podkładu. 30 pkt. - za podkład zgodny z opisem Zamawiającego,  0 pkt. - za podkład  w ramach tolerancji i dopuszczony przez Zamawiającego</t>
  </si>
  <si>
    <t>Filtr bakteryjny jednorazowy lub wielorazowy</t>
  </si>
  <si>
    <t xml:space="preserve">Jednorazowy 30 pkt. wielorazowy - 0 pkt. </t>
  </si>
  <si>
    <t xml:space="preserve">Alkoholowy środek do dezynfekcji małych powierzchni i miejsc trudnodostępnych. Stężony gotowy do użycia nie zawierający aldehydów, czwartorzędowych związków amoniowych. Nie pozostawiający smug na dezyfekowanych  powierzchniach. Wyrób medyczny klasy II A.  Gotowy do użytku, Czas ekspozycji - 15 minut, Spektrum działania - B, Tbc,F,V- HBV,HCV,HIV,Rota,Noro,Adenowirusy. Opakowanie 1 litr. Mikrozid ligiud AF lub równoważny </t>
  </si>
  <si>
    <t>opak. 1 litr</t>
  </si>
  <si>
    <t>Preparat do mycia i dezynfekcji małych powierzchni, wyrobów medycznych  i urządzeń medycznych wrażliwych na działanie alkoholi np. głowice ultrasonograficzne .W formie chusteczek. Nie zawiera alkoholi, aldehydów i fenoli. Mogą być stosowne do ultrasonografów  firm SonoAce, Philips. Rozmiar nie mniejszy niż  20 x 20 cm. Np.taki jak  Mikrozid Sensitive Wipes lub równoważny. Gotowy do działania. Czas ekspozycji 15 min. Spektrum działania -  B,F,V  -HBV,HIV, HCV ,Rotawirus</t>
  </si>
  <si>
    <t xml:space="preserve">Chusteczki suche w rolce, w jednorazowym opakowaniu foliowym do nasączania dowolnym środkiem dezynfekcyjnym. Przeznaczone do dezynfekcji powierzchni.   Wymiary  30 cm x 24 cm, gramatura  &gt;40 g/m2 .
Pakowane w system nadający się do poboru pojedynczych chusteczek oddzielonych perforacją pozwalającą na łatwe pobranie.
</t>
  </si>
  <si>
    <t>Kryteria oceny jakości:
-Opakowania chusteczek zamykane od góry plastikowym klipsem - 30 pkt
- Opakowania chusteczek zamykane od góry  folią samoprzylepną  - 0 pkt.</t>
  </si>
  <si>
    <t>Możliwość użycia preparatu do nasączenia suchych chusteczek z zachowaniem okresu trwałości  1 miesiąc - 30 pkt.  Brak możliwości użycia preparatu do nasączanie suchych chusteczek z zachowaniem trwałości  1 miesiąc - 0pkt.</t>
  </si>
  <si>
    <t>Op. 750 ml. Opakowanie ze spryskiwaczem</t>
  </si>
  <si>
    <t>Pakiet nr 26</t>
  </si>
  <si>
    <t xml:space="preserve">Środek alkoholowy do dezynfekcji małych powierzchni i sprzętu metodą przecierania nie zanieczyszczonychsubstancją organiczna. W postaci chusteczek.  Rozmiar ok. 14 cm x18 cm. Gotowy do użytku. Czas ekspozycji 15 min. Spektrum działania B,Tbc,F, V-HBV,HCV,HIV, Rota, Adeno, Norowirus . Wkłady. Pozycja 2 i 3 zadania nr 23 stanowią ten sam produkt lecz różnią się formą opakowania - są ze sobą powiązane (nierozerwalne). 
</t>
  </si>
  <si>
    <t>a' 150 szt. Wkłady</t>
  </si>
  <si>
    <t xml:space="preserve">Preparat do dezynfekcji powierzchni sprzętu medycznego wrażliwego na działanie  alkoholi. Preparat  w formie pianki. Może być stosowany do dezynfekcji pleksi inkubatorów  firmy Dutchmed, Drager i Promed  i głowic USG. Nie zawiera alkoholu, aldehydów. Nie pozostawia smug. Wyrób medyczny mimimum klasy II A, Np.taki jak  Mikrozid Sensitive Liguid lub równoważny. Opakowanie 1 litr ze spryskiwaczem. Gotowy do użytku. Czas ekspozycji oraz spektrum działania - 15 min -   B ,F,V - HBV, HCV, HIV, Rotawirus, TBC – bez obciązeniabiałkowego.    Czas ekspozycji oraz spektrum działania - 30 min. - Norowirus.     Czas ekspozycji oraz spektrum działania - 60 min. - TBC – z obciążeniem białkowym.
</t>
  </si>
  <si>
    <t>1 litr ze spryskiwaczem</t>
  </si>
  <si>
    <t xml:space="preserve">Wiaderko kompatybilne do opakowań suchych chusteczek z pozycji 1  - wytrzymałe, wielokrotnego użytku, ze szczelnym zamknięciem zapobiegającym wysychaniu nasączonych chusteczek.
Pozycja 1 i 2 - są ze sobą powiązane (nierozerwalne).
</t>
  </si>
  <si>
    <t>wiaderko</t>
  </si>
  <si>
    <t>Pakiet nr 13 A</t>
  </si>
  <si>
    <t>Pakiet nr 21 A</t>
  </si>
  <si>
    <t>System do kontrolowanej zbiórki stolca wykorzystujacy technologię superabsorbentu, składający się z cewnika z pierścieniem uszczelniającym o pojemności min. 45 ml (kolor biały) oraz portu irygacyjnego (kolor niebieski) do latwej identyfikacji, cewnik przezierny dla promieni RTG o długości 170 cm +/- 5 cm, min. 1 znacznik głebokości w postaci grubej czarnej kreski. W zestawie: min. 3 worki o pojemności 1500 ml z wkładką z super-absorbentu, wykonanego z poliakrylanu sodu oraz filtra/wentylu dezodorującego. Podstawa do montowania do łóżka z nadającym się do czyszczenia plastikowym paskiem oraz centralną rurką obrotową - wszystkie elementy trwale ze sobą połączone. W opakowaniu zbiorczym strzykawka       3-częściowa z gumowym tłokiem o pojemności 45 ml, zacisk irygacyjny (kolor zielony), instrukcja obsługi w języku polskim- urządzenie nie zawierające lateksu, jednorazowego użytku. System do kontrolowanej zbiórki stolca z możliwośćią uzytkowania przez 29 dni.</t>
  </si>
  <si>
    <t>Zamawiający przyzna 30 pkt. za produkt zgodny z opisem i w granicach tolerancji. Za produkt o innych parametrach i dopuszczony przez Zamawiajacego - zamawiający przyzna 0 pkt. w kryterium jakość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</si>
</sst>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0.00\ &quot;zł&quot;_-;\-* #,##0.00\ &quot;zł&quot;_-;_-* &quot;-&quot;??\ &quot;zł&quot;_-;_-@_-"/>
    <numFmt numFmtId="43" formatCode="_-* #,##0.00\ _z_ł_-;\-* #,##0.00\ _z_ł_-;_-* &quot;-&quot;??\ _z_ł_-;_-@_-"/>
    <numFmt numFmtId="164" formatCode="#,##0.00_ ;[Red]\-#,##0.00,"/>
    <numFmt numFmtId="165" formatCode="_-* #,##0.00\ _z_ł_-;\-* #,##0.00\ _z_ł_-;_-* \-??\ _z_ł_-;_-@_-"/>
    <numFmt numFmtId="166" formatCode="[$-415]General"/>
    <numFmt numFmtId="167" formatCode="&quot; &quot;#,##0.00&quot;      &quot;;&quot;-&quot;#,##0.00&quot;      &quot;;&quot; -&quot;#&quot;      &quot;;@&quot; &quot;"/>
    <numFmt numFmtId="168" formatCode="[$-415]0%"/>
  </numFmts>
  <fonts count="39"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38"/>
    </font>
    <font>
      <sz val="10"/>
      <name val="Arial CE"/>
      <charset val="238"/>
    </font>
    <font>
      <sz val="9"/>
      <color theme="1"/>
      <name val="Arial"/>
      <family val="2"/>
      <charset val="238"/>
    </font>
    <font>
      <sz val="11"/>
      <color rgb="FFFF0000"/>
      <name val="Calibri"/>
      <family val="2"/>
      <scheme val="minor"/>
    </font>
    <font>
      <b/>
      <sz val="11"/>
      <name val="Calibri"/>
      <family val="2"/>
      <charset val="238"/>
      <scheme val="minor"/>
    </font>
    <font>
      <sz val="11"/>
      <color rgb="FF000000"/>
      <name val="Calibri"/>
      <family val="2"/>
      <charset val="1"/>
    </font>
    <font>
      <b/>
      <sz val="11"/>
      <name val="Arial"/>
      <family val="2"/>
      <charset val="238"/>
    </font>
    <font>
      <sz val="11"/>
      <name val="Arial"/>
      <family val="2"/>
      <charset val="238"/>
    </font>
    <font>
      <sz val="11"/>
      <color rgb="FF000000"/>
      <name val="Arial"/>
      <family val="2"/>
      <charset val="238"/>
    </font>
    <font>
      <b/>
      <sz val="11"/>
      <color theme="1"/>
      <name val="Arial"/>
      <family val="2"/>
      <charset val="238"/>
    </font>
    <font>
      <sz val="11"/>
      <color theme="1"/>
      <name val="Arial"/>
      <family val="2"/>
      <charset val="238"/>
    </font>
    <font>
      <sz val="11"/>
      <color rgb="FFFF0000"/>
      <name val="Arial"/>
      <family val="2"/>
      <charset val="238"/>
    </font>
    <font>
      <sz val="11"/>
      <name val="Calibri"/>
      <family val="2"/>
      <charset val="238"/>
    </font>
    <font>
      <sz val="11"/>
      <name val="Arial"/>
      <family val="2"/>
    </font>
    <font>
      <b/>
      <sz val="11"/>
      <color rgb="FFFF0000"/>
      <name val="Arial"/>
      <family val="2"/>
      <charset val="238"/>
    </font>
    <font>
      <b/>
      <i/>
      <sz val="11"/>
      <name val="Arial"/>
      <family val="2"/>
      <charset val="238"/>
    </font>
    <font>
      <b/>
      <sz val="11"/>
      <color rgb="FF00B050"/>
      <name val="Arial"/>
      <family val="2"/>
      <charset val="238"/>
    </font>
    <font>
      <sz val="11"/>
      <color rgb="FF00B050"/>
      <name val="Arial"/>
      <family val="2"/>
      <charset val="238"/>
    </font>
    <font>
      <sz val="10"/>
      <name val="Arial"/>
      <family val="2"/>
    </font>
    <font>
      <sz val="8"/>
      <name val="Arial"/>
      <family val="2"/>
    </font>
    <font>
      <b/>
      <sz val="8"/>
      <name val="Arial"/>
      <family val="2"/>
    </font>
    <font>
      <sz val="9"/>
      <name val="Arial"/>
      <family val="2"/>
    </font>
    <font>
      <b/>
      <sz val="9"/>
      <name val="Arial"/>
      <family val="2"/>
    </font>
    <font>
      <sz val="12"/>
      <color theme="1"/>
      <name val="Calibri"/>
      <family val="2"/>
      <charset val="238"/>
      <scheme val="minor"/>
    </font>
    <font>
      <sz val="10"/>
      <color theme="1"/>
      <name val="Arial"/>
      <family val="2"/>
      <charset val="238"/>
    </font>
    <font>
      <b/>
      <sz val="9"/>
      <color rgb="FFFF0000"/>
      <name val="Arial"/>
      <family val="2"/>
      <charset val="238"/>
    </font>
    <font>
      <b/>
      <sz val="11"/>
      <name val="Arial"/>
      <family val="2"/>
    </font>
    <font>
      <sz val="9"/>
      <name val="Arial"/>
      <family val="2"/>
      <charset val="238"/>
    </font>
    <font>
      <sz val="11"/>
      <name val="Calibri"/>
      <family val="2"/>
      <scheme val="minor"/>
    </font>
    <font>
      <sz val="11"/>
      <name val="Calibri"/>
      <family val="2"/>
      <charset val="1"/>
    </font>
    <font>
      <b/>
      <sz val="10"/>
      <name val="Arial"/>
      <family val="2"/>
      <charset val="238"/>
    </font>
    <font>
      <b/>
      <sz val="12"/>
      <color theme="1"/>
      <name val="Arial"/>
      <family val="2"/>
      <charset val="238"/>
    </font>
    <font>
      <sz val="11"/>
      <color rgb="FFFF0000"/>
      <name val="Arial"/>
      <family val="2"/>
    </font>
    <font>
      <sz val="11"/>
      <color rgb="FFC00000"/>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tint="-9.9978637043366805E-2"/>
        <bgColor indexed="27"/>
      </patternFill>
    </fill>
    <fill>
      <patternFill patternType="solid">
        <fgColor rgb="FFFFFFFF"/>
        <bgColor rgb="FFFFFFCC"/>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2">
    <xf numFmtId="0" fontId="0" fillId="0" borderId="0"/>
    <xf numFmtId="43" fontId="4" fillId="0" borderId="0" applyFont="0" applyFill="0" applyBorder="0" applyAlignment="0" applyProtection="0"/>
    <xf numFmtId="0" fontId="6" fillId="0" borderId="0"/>
    <xf numFmtId="0" fontId="6" fillId="0" borderId="0"/>
    <xf numFmtId="0" fontId="5" fillId="0" borderId="0"/>
    <xf numFmtId="0" fontId="5" fillId="0" borderId="0"/>
    <xf numFmtId="0" fontId="3" fillId="0" borderId="0"/>
    <xf numFmtId="0" fontId="10" fillId="0" borderId="0"/>
    <xf numFmtId="165" fontId="10" fillId="0" borderId="0" applyBorder="0" applyProtection="0"/>
    <xf numFmtId="0" fontId="5" fillId="0" borderId="0"/>
    <xf numFmtId="0" fontId="2"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0" borderId="0"/>
    <xf numFmtId="0" fontId="5" fillId="0" borderId="0"/>
    <xf numFmtId="0" fontId="1" fillId="0" borderId="0"/>
    <xf numFmtId="0" fontId="28" fillId="0" borderId="0"/>
    <xf numFmtId="166" fontId="29" fillId="0" borderId="0"/>
    <xf numFmtId="167" fontId="29" fillId="0" borderId="0"/>
    <xf numFmtId="168" fontId="29" fillId="0" borderId="0"/>
  </cellStyleXfs>
  <cellXfs count="269">
    <xf numFmtId="0" fontId="0" fillId="0" borderId="0" xfId="0"/>
    <xf numFmtId="0" fontId="7" fillId="0" borderId="0" xfId="0" applyFont="1"/>
    <xf numFmtId="0" fontId="7" fillId="3" borderId="0" xfId="0" applyFont="1" applyFill="1"/>
    <xf numFmtId="0" fontId="8" fillId="0" borderId="0" xfId="0" applyFont="1"/>
    <xf numFmtId="0" fontId="9" fillId="0" borderId="0" xfId="0" applyFont="1"/>
    <xf numFmtId="0" fontId="11" fillId="0" borderId="1" xfId="2" applyFont="1" applyFill="1" applyBorder="1" applyAlignment="1">
      <alignment vertical="center" wrapText="1"/>
    </xf>
    <xf numFmtId="0" fontId="12" fillId="0" borderId="1" xfId="2" applyFont="1" applyFill="1" applyBorder="1" applyAlignment="1">
      <alignment vertical="center" wrapText="1"/>
    </xf>
    <xf numFmtId="0" fontId="12" fillId="0" borderId="0" xfId="0" applyFont="1" applyFill="1" applyBorder="1" applyAlignment="1">
      <alignmen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14" fillId="0" borderId="0" xfId="0" applyFont="1" applyAlignment="1">
      <alignment wrapText="1"/>
    </xf>
    <xf numFmtId="0" fontId="16" fillId="0" borderId="0" xfId="4" applyFont="1" applyFill="1" applyBorder="1" applyAlignment="1">
      <alignment wrapText="1"/>
    </xf>
    <xf numFmtId="0" fontId="11" fillId="0" borderId="0" xfId="4" applyFont="1" applyFill="1" applyBorder="1" applyAlignment="1">
      <alignment wrapText="1"/>
    </xf>
    <xf numFmtId="0" fontId="12" fillId="0" borderId="0" xfId="4" applyFont="1" applyFill="1" applyBorder="1" applyAlignment="1"/>
    <xf numFmtId="0" fontId="14" fillId="0" borderId="0" xfId="0" applyFont="1"/>
    <xf numFmtId="0" fontId="11" fillId="4" borderId="1" xfId="0" applyFont="1" applyFill="1" applyBorder="1" applyAlignment="1">
      <alignment horizontal="center" vertical="center"/>
    </xf>
    <xf numFmtId="0" fontId="15" fillId="0" borderId="0" xfId="0" applyFont="1"/>
    <xf numFmtId="0" fontId="12" fillId="0" borderId="6" xfId="2" applyFont="1" applyFill="1" applyBorder="1" applyAlignment="1">
      <alignment vertical="center" wrapText="1"/>
    </xf>
    <xf numFmtId="0" fontId="12" fillId="0" borderId="1" xfId="0" applyFont="1" applyFill="1" applyBorder="1" applyAlignment="1">
      <alignment vertical="center" wrapText="1"/>
    </xf>
    <xf numFmtId="0" fontId="12" fillId="3" borderId="1" xfId="2" applyFont="1" applyFill="1" applyBorder="1" applyAlignment="1">
      <alignment vertical="center" wrapText="1"/>
    </xf>
    <xf numFmtId="0" fontId="12" fillId="0" borderId="1" xfId="2" applyFont="1" applyFill="1" applyBorder="1" applyAlignment="1">
      <alignment wrapText="1"/>
    </xf>
    <xf numFmtId="0" fontId="12" fillId="3" borderId="1" xfId="2" applyFont="1" applyFill="1" applyBorder="1" applyAlignment="1">
      <alignment vertical="top" wrapText="1"/>
    </xf>
    <xf numFmtId="0" fontId="12" fillId="0" borderId="1" xfId="2" applyFont="1" applyFill="1" applyBorder="1" applyAlignment="1">
      <alignment vertical="top" wrapText="1"/>
    </xf>
    <xf numFmtId="0" fontId="12" fillId="0" borderId="1" xfId="0" applyFont="1" applyFill="1" applyBorder="1" applyAlignment="1">
      <alignment vertical="top" wrapText="1"/>
    </xf>
    <xf numFmtId="0" fontId="18" fillId="0" borderId="1" xfId="0" applyFont="1" applyBorder="1" applyAlignment="1">
      <alignment vertical="center" wrapText="1"/>
    </xf>
    <xf numFmtId="0" fontId="10" fillId="0" borderId="0" xfId="7" applyFont="1"/>
    <xf numFmtId="0" fontId="12" fillId="0" borderId="0" xfId="4" applyFont="1" applyFill="1" applyBorder="1" applyAlignment="1">
      <alignment wrapText="1"/>
    </xf>
    <xf numFmtId="4" fontId="11" fillId="0" borderId="0" xfId="0" applyNumberFormat="1" applyFont="1" applyFill="1" applyBorder="1" applyAlignment="1" applyProtection="1">
      <alignment horizontal="center" vertical="center" wrapText="1"/>
    </xf>
    <xf numFmtId="9" fontId="11" fillId="0" borderId="0" xfId="0" applyNumberFormat="1" applyFont="1" applyFill="1" applyBorder="1" applyAlignment="1" applyProtection="1">
      <alignment horizontal="center" vertical="center" wrapText="1"/>
    </xf>
    <xf numFmtId="0" fontId="12" fillId="0" borderId="0" xfId="0" applyFont="1" applyFill="1" applyBorder="1"/>
    <xf numFmtId="0" fontId="12" fillId="0" borderId="0" xfId="4" applyFont="1" applyFill="1" applyBorder="1" applyAlignment="1">
      <alignment horizontal="center"/>
    </xf>
    <xf numFmtId="1" fontId="11" fillId="4" borderId="1" xfId="0" applyNumberFormat="1" applyFont="1" applyFill="1" applyBorder="1" applyAlignment="1">
      <alignment horizontal="center" vertical="center"/>
    </xf>
    <xf numFmtId="164" fontId="11" fillId="4" borderId="1" xfId="0" applyNumberFormat="1" applyFont="1" applyFill="1" applyBorder="1" applyAlignment="1">
      <alignment horizontal="center" vertical="center" wrapText="1"/>
    </xf>
    <xf numFmtId="9" fontId="11" fillId="4" borderId="1" xfId="0" applyNumberFormat="1" applyFont="1" applyFill="1" applyBorder="1" applyAlignment="1">
      <alignment horizontal="center" vertical="center"/>
    </xf>
    <xf numFmtId="2" fontId="11" fillId="4"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wrapText="1"/>
    </xf>
    <xf numFmtId="4" fontId="12" fillId="0" borderId="1" xfId="0" applyNumberFormat="1" applyFont="1" applyFill="1" applyBorder="1" applyAlignment="1" applyProtection="1">
      <alignment horizontal="center" vertical="center" wrapText="1"/>
    </xf>
    <xf numFmtId="9" fontId="12" fillId="0" borderId="1" xfId="0" applyNumberFormat="1" applyFont="1" applyFill="1" applyBorder="1" applyAlignment="1">
      <alignment horizontal="center" vertical="center"/>
    </xf>
    <xf numFmtId="0" fontId="15" fillId="0" borderId="1" xfId="0" applyFont="1" applyBorder="1" applyAlignment="1">
      <alignment horizontal="center" vertical="center"/>
    </xf>
    <xf numFmtId="9" fontId="15" fillId="0" borderId="0" xfId="0" applyNumberFormat="1" applyFont="1"/>
    <xf numFmtId="0" fontId="12" fillId="0" borderId="6" xfId="2" applyFont="1" applyFill="1" applyBorder="1" applyAlignment="1">
      <alignment horizontal="center" vertical="center" wrapText="1"/>
    </xf>
    <xf numFmtId="0" fontId="12" fillId="0" borderId="7" xfId="0" applyFont="1" applyFill="1" applyBorder="1" applyAlignment="1">
      <alignment horizontal="center" vertical="center" wrapText="1"/>
    </xf>
    <xf numFmtId="1" fontId="12" fillId="0" borderId="8" xfId="0" applyNumberFormat="1" applyFont="1" applyFill="1" applyBorder="1" applyAlignment="1">
      <alignment horizontal="center" vertical="center" wrapText="1"/>
    </xf>
    <xf numFmtId="0" fontId="12" fillId="0" borderId="1" xfId="2" applyFont="1" applyFill="1" applyBorder="1" applyAlignment="1">
      <alignment horizontal="center" vertical="center" wrapText="1"/>
    </xf>
    <xf numFmtId="0" fontId="15" fillId="0" borderId="1" xfId="0" applyFont="1" applyBorder="1"/>
    <xf numFmtId="0" fontId="12" fillId="2" borderId="1"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3" xfId="2" applyFont="1" applyFill="1" applyBorder="1" applyAlignment="1">
      <alignment horizontal="center" vertical="center" wrapText="1"/>
    </xf>
    <xf numFmtId="0" fontId="19" fillId="2" borderId="1" xfId="2" applyFont="1" applyFill="1" applyBorder="1" applyAlignment="1">
      <alignment horizontal="center" vertical="center" wrapText="1"/>
    </xf>
    <xf numFmtId="0" fontId="12" fillId="3" borderId="1" xfId="2" applyFont="1" applyFill="1" applyBorder="1" applyAlignment="1">
      <alignment horizontal="center" vertical="center" wrapText="1"/>
    </xf>
    <xf numFmtId="0" fontId="12" fillId="3" borderId="3" xfId="2" applyFont="1" applyFill="1" applyBorder="1" applyAlignment="1">
      <alignment horizontal="center" vertical="center" wrapText="1"/>
    </xf>
    <xf numFmtId="0" fontId="16" fillId="0" borderId="0" xfId="0" applyFont="1"/>
    <xf numFmtId="0" fontId="11" fillId="3" borderId="1" xfId="2" applyFont="1" applyFill="1" applyBorder="1" applyAlignment="1">
      <alignment horizontal="center" vertical="center" wrapText="1"/>
    </xf>
    <xf numFmtId="0" fontId="11" fillId="3" borderId="3" xfId="2" applyFont="1" applyFill="1" applyBorder="1" applyAlignment="1">
      <alignment horizontal="center" vertical="center" wrapText="1"/>
    </xf>
    <xf numFmtId="0" fontId="15" fillId="3" borderId="1" xfId="0" applyFont="1" applyFill="1" applyBorder="1"/>
    <xf numFmtId="0" fontId="12" fillId="0" borderId="0" xfId="0" applyFont="1" applyFill="1" applyBorder="1" applyAlignment="1">
      <alignment horizontal="center" vertical="center"/>
    </xf>
    <xf numFmtId="0" fontId="11" fillId="0" borderId="4" xfId="2" applyFont="1" applyFill="1" applyBorder="1" applyAlignment="1">
      <alignment horizontal="center" vertical="center" wrapText="1"/>
    </xf>
    <xf numFmtId="0" fontId="20" fillId="0" borderId="1" xfId="4" applyFont="1" applyFill="1" applyBorder="1" applyAlignment="1">
      <alignment horizontal="center" vertical="center" wrapText="1"/>
    </xf>
    <xf numFmtId="0" fontId="11" fillId="0" borderId="1" xfId="0" applyFont="1" applyFill="1" applyBorder="1" applyAlignment="1">
      <alignment horizontal="center" vertical="center"/>
    </xf>
    <xf numFmtId="0" fontId="13" fillId="0" borderId="0" xfId="7" applyFont="1"/>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2" borderId="1" xfId="2" applyFont="1" applyFill="1" applyBorder="1" applyAlignment="1">
      <alignment horizontal="center" vertical="center"/>
    </xf>
    <xf numFmtId="0" fontId="12" fillId="3" borderId="1" xfId="2" applyFont="1" applyFill="1" applyBorder="1" applyAlignment="1">
      <alignment horizontal="center" vertical="center"/>
    </xf>
    <xf numFmtId="0" fontId="12" fillId="0" borderId="1" xfId="2" applyFont="1" applyFill="1" applyBorder="1" applyAlignment="1">
      <alignment horizontal="center" vertical="center"/>
    </xf>
    <xf numFmtId="4" fontId="11" fillId="0" borderId="0" xfId="7" applyNumberFormat="1" applyFont="1" applyBorder="1" applyAlignment="1" applyProtection="1">
      <alignment horizontal="center" vertical="center" wrapText="1"/>
    </xf>
    <xf numFmtId="0" fontId="15" fillId="0" borderId="0" xfId="0" applyFont="1" applyBorder="1"/>
    <xf numFmtId="0" fontId="16" fillId="0" borderId="1" xfId="0" applyFont="1" applyBorder="1" applyAlignment="1">
      <alignment horizontal="center" vertical="center"/>
    </xf>
    <xf numFmtId="0" fontId="11" fillId="2" borderId="3" xfId="2" applyFont="1" applyFill="1" applyBorder="1" applyAlignment="1">
      <alignment horizontal="center" vertical="center" wrapText="1"/>
    </xf>
    <xf numFmtId="1" fontId="12" fillId="0" borderId="0" xfId="0" applyNumberFormat="1" applyFont="1" applyFill="1" applyBorder="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1" fontId="11" fillId="0" borderId="1" xfId="0" applyNumberFormat="1" applyFont="1" applyFill="1" applyBorder="1" applyAlignment="1">
      <alignment horizontal="center" vertical="center"/>
    </xf>
    <xf numFmtId="0" fontId="13" fillId="0" borderId="0" xfId="7" applyFont="1" applyAlignment="1">
      <alignment horizontal="center" vertical="center"/>
    </xf>
    <xf numFmtId="0" fontId="22" fillId="0" borderId="0" xfId="0" applyFont="1" applyAlignment="1">
      <alignment horizontal="left"/>
    </xf>
    <xf numFmtId="0" fontId="21" fillId="0" borderId="0" xfId="0" applyFont="1" applyAlignment="1">
      <alignment horizontal="left"/>
    </xf>
    <xf numFmtId="0" fontId="10" fillId="0" borderId="0" xfId="7" applyFont="1" applyAlignment="1">
      <alignment wrapText="1"/>
    </xf>
    <xf numFmtId="0" fontId="7" fillId="0" borderId="0" xfId="0" applyFont="1"/>
    <xf numFmtId="0" fontId="7" fillId="0" borderId="0" xfId="0" applyFont="1"/>
    <xf numFmtId="0" fontId="12" fillId="0" borderId="1" xfId="0" applyFont="1" applyFill="1" applyBorder="1" applyAlignment="1">
      <alignment horizontal="center"/>
    </xf>
    <xf numFmtId="0" fontId="12" fillId="0" borderId="1" xfId="0" applyFont="1" applyFill="1" applyBorder="1"/>
    <xf numFmtId="1" fontId="12" fillId="0" borderId="1" xfId="0" applyNumberFormat="1" applyFont="1" applyFill="1" applyBorder="1" applyAlignment="1">
      <alignment horizontal="center" vertical="center"/>
    </xf>
    <xf numFmtId="0" fontId="15" fillId="0" borderId="1" xfId="0" applyFont="1" applyBorder="1" applyAlignment="1">
      <alignment wrapText="1"/>
    </xf>
    <xf numFmtId="0" fontId="15" fillId="0" borderId="1" xfId="0" applyFont="1" applyBorder="1" applyAlignment="1">
      <alignment vertical="center" wrapText="1"/>
    </xf>
    <xf numFmtId="0" fontId="25" fillId="0" borderId="0" xfId="0" applyFont="1" applyBorder="1"/>
    <xf numFmtId="0" fontId="27" fillId="0" borderId="0" xfId="0" applyFont="1" applyAlignment="1">
      <alignment wrapText="1"/>
    </xf>
    <xf numFmtId="4" fontId="24" fillId="0" borderId="0" xfId="14" applyNumberFormat="1" applyFont="1" applyFill="1" applyBorder="1" applyAlignment="1">
      <alignment horizontal="center" vertical="center"/>
    </xf>
    <xf numFmtId="0" fontId="23" fillId="0" borderId="0" xfId="0" applyFont="1" applyAlignment="1">
      <alignment horizontal="center" vertical="center" wrapText="1"/>
    </xf>
    <xf numFmtId="1" fontId="23" fillId="0" borderId="0" xfId="0" applyNumberFormat="1" applyFont="1" applyBorder="1"/>
    <xf numFmtId="9" fontId="24" fillId="0" borderId="0" xfId="14" applyFont="1" applyFill="1" applyBorder="1" applyAlignment="1">
      <alignment horizontal="center" vertical="center"/>
    </xf>
    <xf numFmtId="4" fontId="23" fillId="0" borderId="4" xfId="16" applyNumberFormat="1" applyFont="1" applyFill="1" applyBorder="1" applyAlignment="1">
      <alignment horizontal="left" vertical="center" wrapText="1"/>
    </xf>
    <xf numFmtId="0" fontId="23" fillId="0" borderId="0" xfId="0" applyFont="1" applyBorder="1"/>
    <xf numFmtId="0" fontId="30" fillId="0" borderId="1" xfId="0" applyFont="1" applyFill="1" applyBorder="1" applyAlignment="1">
      <alignment horizontal="center" vertical="center" wrapText="1"/>
    </xf>
    <xf numFmtId="0" fontId="26" fillId="0" borderId="1" xfId="0" applyFont="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vertical="center" wrapText="1"/>
    </xf>
    <xf numFmtId="0" fontId="26" fillId="0" borderId="0" xfId="0" applyFont="1" applyBorder="1"/>
    <xf numFmtId="0" fontId="12" fillId="2" borderId="6" xfId="2" applyFont="1" applyFill="1" applyBorder="1" applyAlignment="1">
      <alignment vertical="center" wrapText="1"/>
    </xf>
    <xf numFmtId="0" fontId="12" fillId="2" borderId="10" xfId="2" applyFont="1" applyFill="1" applyBorder="1" applyAlignment="1">
      <alignment vertical="center" wrapText="1"/>
    </xf>
    <xf numFmtId="0" fontId="7" fillId="0" borderId="0" xfId="0" applyFont="1" applyAlignment="1">
      <alignment horizontal="left" vertical="top"/>
    </xf>
    <xf numFmtId="4" fontId="18" fillId="0" borderId="4" xfId="16" applyNumberFormat="1" applyFont="1" applyFill="1" applyBorder="1" applyAlignment="1">
      <alignment horizontal="left" vertical="center" wrapText="1"/>
    </xf>
    <xf numFmtId="0" fontId="23" fillId="0" borderId="1" xfId="0" applyFont="1" applyBorder="1" applyAlignment="1">
      <alignment horizontal="center" vertical="center"/>
    </xf>
    <xf numFmtId="0" fontId="18" fillId="0" borderId="1" xfId="0" applyFont="1" applyBorder="1" applyAlignment="1">
      <alignment horizontal="center" vertical="center"/>
    </xf>
    <xf numFmtId="1"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0" xfId="0" applyFont="1" applyBorder="1" applyAlignment="1">
      <alignment horizontal="center" vertical="center"/>
    </xf>
    <xf numFmtId="1" fontId="18" fillId="0" borderId="0" xfId="0" applyNumberFormat="1" applyFont="1" applyBorder="1" applyAlignment="1">
      <alignment horizontal="center" vertical="center"/>
    </xf>
    <xf numFmtId="9" fontId="18" fillId="0" borderId="0" xfId="14" applyFont="1" applyFill="1" applyBorder="1" applyAlignment="1">
      <alignment horizontal="center" vertical="center"/>
    </xf>
    <xf numFmtId="4" fontId="18" fillId="0" borderId="0" xfId="14" applyNumberFormat="1" applyFont="1" applyFill="1" applyBorder="1" applyAlignment="1">
      <alignment horizontal="center" vertical="center"/>
    </xf>
    <xf numFmtId="0" fontId="18" fillId="0" borderId="0" xfId="0" applyFont="1" applyBorder="1" applyAlignment="1">
      <alignment horizontal="center" vertical="center" wrapText="1"/>
    </xf>
    <xf numFmtId="44" fontId="12" fillId="0" borderId="0" xfId="0" applyNumberFormat="1" applyFont="1" applyFill="1" applyBorder="1" applyAlignment="1">
      <alignment horizontal="center"/>
    </xf>
    <xf numFmtId="44" fontId="15" fillId="0" borderId="0" xfId="0" applyNumberFormat="1" applyFont="1"/>
    <xf numFmtId="44" fontId="11" fillId="4" borderId="1" xfId="0" applyNumberFormat="1" applyFont="1" applyFill="1" applyBorder="1" applyAlignment="1">
      <alignment horizontal="center" vertical="center" wrapText="1"/>
    </xf>
    <xf numFmtId="44" fontId="12" fillId="0" borderId="1" xfId="0" applyNumberFormat="1" applyFont="1" applyFill="1" applyBorder="1" applyAlignment="1" applyProtection="1">
      <alignment horizontal="center" vertical="center" wrapText="1"/>
    </xf>
    <xf numFmtId="44" fontId="12" fillId="0" borderId="6" xfId="0" applyNumberFormat="1" applyFont="1" applyFill="1" applyBorder="1" applyAlignment="1" applyProtection="1">
      <alignment horizontal="center" vertical="center" wrapText="1"/>
    </xf>
    <xf numFmtId="44" fontId="16" fillId="0" borderId="0" xfId="0" applyNumberFormat="1" applyFont="1"/>
    <xf numFmtId="44" fontId="12" fillId="0" borderId="1" xfId="5" applyNumberFormat="1" applyFont="1" applyFill="1" applyBorder="1" applyAlignment="1">
      <alignment horizontal="center" vertical="center"/>
    </xf>
    <xf numFmtId="44" fontId="12" fillId="0" borderId="1" xfId="0" applyNumberFormat="1" applyFont="1" applyFill="1" applyBorder="1" applyAlignment="1">
      <alignment horizontal="center"/>
    </xf>
    <xf numFmtId="44" fontId="11" fillId="0" borderId="1" xfId="0" applyNumberFormat="1" applyFont="1" applyFill="1" applyBorder="1" applyAlignment="1">
      <alignment horizontal="center" vertical="center"/>
    </xf>
    <xf numFmtId="44" fontId="12" fillId="4" borderId="1" xfId="0" applyNumberFormat="1" applyFont="1" applyFill="1" applyBorder="1" applyAlignment="1">
      <alignment horizontal="center" vertical="center" wrapText="1"/>
    </xf>
    <xf numFmtId="44" fontId="12" fillId="2" borderId="1" xfId="5" applyNumberFormat="1" applyFont="1" applyFill="1" applyBorder="1" applyAlignment="1">
      <alignment horizontal="right" vertical="center"/>
    </xf>
    <xf numFmtId="44" fontId="12" fillId="0" borderId="1" xfId="5" applyNumberFormat="1" applyFont="1" applyFill="1" applyBorder="1" applyAlignment="1">
      <alignment horizontal="right" vertical="center"/>
    </xf>
    <xf numFmtId="44" fontId="12" fillId="3" borderId="1" xfId="5" applyNumberFormat="1" applyFont="1" applyFill="1" applyBorder="1" applyAlignment="1">
      <alignment horizontal="right" vertical="center"/>
    </xf>
    <xf numFmtId="44" fontId="12" fillId="0" borderId="1" xfId="0" applyNumberFormat="1" applyFont="1" applyBorder="1" applyAlignment="1">
      <alignment vertical="center"/>
    </xf>
    <xf numFmtId="44" fontId="32" fillId="0" borderId="0" xfId="0" applyNumberFormat="1" applyFont="1" applyFill="1" applyBorder="1" applyAlignment="1">
      <alignment horizontal="center" vertical="center"/>
    </xf>
    <xf numFmtId="44" fontId="12" fillId="0" borderId="1" xfId="0" applyNumberFormat="1" applyFont="1" applyFill="1" applyBorder="1" applyAlignment="1">
      <alignment horizontal="center" vertical="center"/>
    </xf>
    <xf numFmtId="44" fontId="15" fillId="0" borderId="1" xfId="0" applyNumberFormat="1" applyFont="1" applyBorder="1" applyAlignment="1">
      <alignment vertical="center"/>
    </xf>
    <xf numFmtId="44" fontId="12" fillId="0" borderId="1" xfId="1" applyNumberFormat="1" applyFont="1" applyFill="1" applyBorder="1" applyAlignment="1" applyProtection="1">
      <alignment horizontal="center" vertical="center"/>
    </xf>
    <xf numFmtId="44" fontId="12" fillId="0" borderId="0" xfId="0" applyNumberFormat="1" applyFont="1" applyFill="1" applyBorder="1" applyAlignment="1">
      <alignment vertical="center"/>
    </xf>
    <xf numFmtId="44" fontId="16" fillId="0" borderId="0" xfId="0" applyNumberFormat="1" applyFont="1" applyFill="1" applyBorder="1" applyAlignment="1">
      <alignment vertical="center"/>
    </xf>
    <xf numFmtId="44" fontId="15" fillId="0" borderId="0" xfId="0" applyNumberFormat="1" applyFont="1" applyAlignment="1">
      <alignment vertical="center"/>
    </xf>
    <xf numFmtId="44" fontId="11" fillId="0" borderId="3" xfId="0" applyNumberFormat="1" applyFont="1" applyFill="1" applyBorder="1" applyAlignment="1">
      <alignment horizontal="center" vertical="center"/>
    </xf>
    <xf numFmtId="44" fontId="11" fillId="0" borderId="0" xfId="0" applyNumberFormat="1" applyFont="1" applyFill="1" applyBorder="1" applyAlignment="1">
      <alignment horizontal="center" vertical="center"/>
    </xf>
    <xf numFmtId="44" fontId="11" fillId="0" borderId="0" xfId="1" applyNumberFormat="1" applyFont="1" applyFill="1" applyBorder="1" applyAlignment="1" applyProtection="1">
      <alignment horizontal="center" vertical="center"/>
    </xf>
    <xf numFmtId="44" fontId="11" fillId="0" borderId="0" xfId="7" applyNumberFormat="1" applyFont="1" applyBorder="1" applyAlignment="1">
      <alignment horizontal="center" vertical="center"/>
    </xf>
    <xf numFmtId="44" fontId="24" fillId="0" borderId="0" xfId="13" applyNumberFormat="1" applyFont="1" applyFill="1" applyBorder="1" applyAlignment="1">
      <alignment horizontal="center" vertical="center"/>
    </xf>
    <xf numFmtId="44" fontId="18" fillId="0" borderId="1" xfId="0" applyNumberFormat="1" applyFont="1" applyFill="1" applyBorder="1" applyAlignment="1">
      <alignment horizontal="center" vertical="center"/>
    </xf>
    <xf numFmtId="44" fontId="31" fillId="0" borderId="3" xfId="13" applyNumberFormat="1" applyFont="1" applyFill="1" applyBorder="1" applyAlignment="1">
      <alignment horizontal="right" vertical="center"/>
    </xf>
    <xf numFmtId="44" fontId="12" fillId="0" borderId="0" xfId="0" applyNumberFormat="1" applyFont="1" applyFill="1" applyBorder="1" applyAlignment="1">
      <alignment vertical="center" wrapText="1"/>
    </xf>
    <xf numFmtId="44" fontId="15" fillId="0" borderId="0" xfId="0" applyNumberFormat="1" applyFont="1" applyAlignment="1">
      <alignment vertical="center" wrapText="1"/>
    </xf>
    <xf numFmtId="44" fontId="12" fillId="0" borderId="1" xfId="0" applyNumberFormat="1" applyFont="1" applyFill="1" applyBorder="1" applyAlignment="1">
      <alignment horizontal="center" vertical="center" wrapText="1"/>
    </xf>
    <xf numFmtId="44" fontId="11" fillId="0" borderId="3" xfId="0" applyNumberFormat="1" applyFont="1" applyFill="1" applyBorder="1" applyAlignment="1">
      <alignment horizontal="center" vertical="center" wrapText="1"/>
    </xf>
    <xf numFmtId="44" fontId="11" fillId="0" borderId="0" xfId="0" applyNumberFormat="1" applyFont="1" applyFill="1" applyBorder="1" applyAlignment="1">
      <alignment horizontal="center" vertical="center" wrapText="1"/>
    </xf>
    <xf numFmtId="44" fontId="11" fillId="0" borderId="0" xfId="1" applyNumberFormat="1" applyFont="1" applyFill="1" applyBorder="1" applyAlignment="1" applyProtection="1">
      <alignment horizontal="center" vertical="center" wrapText="1"/>
    </xf>
    <xf numFmtId="44" fontId="11" fillId="0" borderId="1" xfId="0" applyNumberFormat="1" applyFont="1" applyFill="1" applyBorder="1" applyAlignment="1">
      <alignment horizontal="center" vertical="center" wrapText="1"/>
    </xf>
    <xf numFmtId="44" fontId="11" fillId="0" borderId="0" xfId="7" applyNumberFormat="1" applyFont="1" applyBorder="1" applyAlignment="1">
      <alignment horizontal="center" vertical="center" wrapText="1"/>
    </xf>
    <xf numFmtId="44" fontId="24" fillId="0" borderId="0" xfId="13" applyNumberFormat="1" applyFont="1" applyFill="1" applyBorder="1" applyAlignment="1">
      <alignment horizontal="right" vertical="center"/>
    </xf>
    <xf numFmtId="44" fontId="18" fillId="0" borderId="1" xfId="0" applyNumberFormat="1" applyFont="1" applyFill="1" applyBorder="1" applyAlignment="1">
      <alignment horizontal="right" vertical="center"/>
    </xf>
    <xf numFmtId="44" fontId="12" fillId="0" borderId="0" xfId="1" applyNumberFormat="1" applyFont="1" applyFill="1" applyBorder="1" applyAlignment="1" applyProtection="1">
      <alignment vertical="center"/>
    </xf>
    <xf numFmtId="44" fontId="11" fillId="4" borderId="1" xfId="1" applyNumberFormat="1" applyFont="1" applyFill="1" applyBorder="1" applyAlignment="1" applyProtection="1">
      <alignment horizontal="center" vertical="center" wrapText="1"/>
    </xf>
    <xf numFmtId="44" fontId="11" fillId="0" borderId="3" xfId="1" applyNumberFormat="1" applyFont="1" applyFill="1" applyBorder="1" applyAlignment="1" applyProtection="1">
      <alignment horizontal="center" vertical="center"/>
    </xf>
    <xf numFmtId="44" fontId="11" fillId="0" borderId="1" xfId="1" applyNumberFormat="1" applyFont="1" applyFill="1" applyBorder="1" applyAlignment="1" applyProtection="1">
      <alignment horizontal="center" vertical="center"/>
    </xf>
    <xf numFmtId="44" fontId="11" fillId="0" borderId="0" xfId="8" applyNumberFormat="1" applyFont="1" applyBorder="1" applyAlignment="1" applyProtection="1">
      <alignment horizontal="center" vertical="center"/>
    </xf>
    <xf numFmtId="44" fontId="24" fillId="0" borderId="0" xfId="13" applyNumberFormat="1" applyFont="1" applyFill="1" applyBorder="1" applyAlignment="1" applyProtection="1">
      <alignment horizontal="center" vertical="center"/>
    </xf>
    <xf numFmtId="44" fontId="18" fillId="0" borderId="1" xfId="12" applyNumberFormat="1" applyFont="1" applyFill="1" applyBorder="1" applyAlignment="1" applyProtection="1">
      <alignment horizontal="center" vertical="center"/>
    </xf>
    <xf numFmtId="44" fontId="31" fillId="0" borderId="3" xfId="13" applyNumberFormat="1" applyFont="1" applyFill="1" applyBorder="1" applyAlignment="1" applyProtection="1">
      <alignment horizontal="right" vertical="center"/>
    </xf>
    <xf numFmtId="2" fontId="18" fillId="0" borderId="1" xfId="14" applyNumberFormat="1" applyFont="1" applyFill="1" applyBorder="1" applyAlignment="1">
      <alignment horizontal="center" vertical="center"/>
    </xf>
    <xf numFmtId="0" fontId="12" fillId="0" borderId="1" xfId="0" applyFont="1" applyBorder="1" applyAlignment="1">
      <alignment horizontal="center" vertical="center"/>
    </xf>
    <xf numFmtId="0" fontId="11" fillId="0" borderId="0" xfId="0" applyFont="1"/>
    <xf numFmtId="0" fontId="12" fillId="0" borderId="0" xfId="0" applyFont="1"/>
    <xf numFmtId="0" fontId="33" fillId="0" borderId="0" xfId="0" applyFont="1"/>
    <xf numFmtId="0" fontId="11" fillId="0" borderId="1" xfId="0" applyFont="1" applyBorder="1" applyAlignment="1">
      <alignment wrapText="1"/>
    </xf>
    <xf numFmtId="0" fontId="34" fillId="0" borderId="0" xfId="7" applyFont="1"/>
    <xf numFmtId="0" fontId="19" fillId="0" borderId="0" xfId="0" applyFont="1" applyFill="1" applyBorder="1" applyAlignment="1">
      <alignment vertical="center" wrapText="1"/>
    </xf>
    <xf numFmtId="0" fontId="12" fillId="0" borderId="0" xfId="0" applyFont="1" applyBorder="1"/>
    <xf numFmtId="0" fontId="15" fillId="0" borderId="0" xfId="0" applyFont="1" applyBorder="1" applyAlignment="1">
      <alignment horizontal="center" vertical="center"/>
    </xf>
    <xf numFmtId="0" fontId="19" fillId="0" borderId="0" xfId="0" applyFont="1"/>
    <xf numFmtId="0" fontId="12" fillId="0" borderId="0" xfId="0" applyFont="1" applyBorder="1" applyAlignment="1">
      <alignment horizontal="center"/>
    </xf>
    <xf numFmtId="0" fontId="35" fillId="0" borderId="0" xfId="0" applyFont="1" applyBorder="1"/>
    <xf numFmtId="0" fontId="11" fillId="4" borderId="1" xfId="0" applyFont="1" applyFill="1" applyBorder="1" applyAlignment="1">
      <alignment horizontal="center" vertical="center" wrapText="1"/>
    </xf>
    <xf numFmtId="0" fontId="7" fillId="0" borderId="0" xfId="0" applyFont="1" applyAlignment="1">
      <alignment horizontal="center" vertical="center"/>
    </xf>
    <xf numFmtId="44" fontId="11" fillId="0" borderId="1" xfId="0" applyNumberFormat="1" applyFont="1" applyFill="1" applyBorder="1" applyAlignment="1" applyProtection="1">
      <alignment horizontal="center" vertical="center" wrapText="1"/>
    </xf>
    <xf numFmtId="44" fontId="12" fillId="0" borderId="0" xfId="0" applyNumberFormat="1" applyFont="1" applyFill="1" applyBorder="1" applyAlignment="1" applyProtection="1">
      <alignment horizontal="center" vertical="center" wrapText="1"/>
    </xf>
    <xf numFmtId="44" fontId="31" fillId="0" borderId="0" xfId="13" applyNumberFormat="1" applyFont="1" applyFill="1" applyBorder="1" applyAlignment="1" applyProtection="1">
      <alignment horizontal="right" vertical="center"/>
    </xf>
    <xf numFmtId="44" fontId="31" fillId="0" borderId="0" xfId="13" applyNumberFormat="1" applyFont="1" applyFill="1" applyBorder="1" applyAlignment="1">
      <alignment horizontal="right" vertical="center"/>
    </xf>
    <xf numFmtId="0" fontId="19" fillId="0" borderId="0" xfId="0" applyFont="1" applyBorder="1" applyAlignment="1">
      <alignment vertical="center" wrapText="1"/>
    </xf>
    <xf numFmtId="0" fontId="36" fillId="0" borderId="0" xfId="0" applyFont="1"/>
    <xf numFmtId="44" fontId="19" fillId="0" borderId="0" xfId="0" applyNumberFormat="1" applyFont="1" applyAlignment="1"/>
    <xf numFmtId="44" fontId="19" fillId="0" borderId="0" xfId="0" applyNumberFormat="1" applyFont="1"/>
    <xf numFmtId="0" fontId="15" fillId="0" borderId="1" xfId="0" applyFont="1" applyBorder="1" applyAlignment="1">
      <alignment vertical="center"/>
    </xf>
    <xf numFmtId="0" fontId="37" fillId="0" borderId="1" xfId="0" applyFont="1" applyBorder="1" applyAlignment="1">
      <alignment horizontal="center" vertical="center" wrapText="1"/>
    </xf>
    <xf numFmtId="44" fontId="11" fillId="0" borderId="0" xfId="0" applyNumberFormat="1" applyFont="1" applyFill="1" applyBorder="1" applyAlignment="1" applyProtection="1">
      <alignment horizontal="center" vertical="center" wrapText="1"/>
    </xf>
    <xf numFmtId="0" fontId="11" fillId="0" borderId="0" xfId="0" applyFont="1" applyAlignment="1">
      <alignment horizontal="left"/>
    </xf>
    <xf numFmtId="0" fontId="12" fillId="0" borderId="0" xfId="0" applyFont="1" applyAlignment="1">
      <alignment horizontal="center" vertical="center"/>
    </xf>
    <xf numFmtId="44" fontId="12" fillId="0" borderId="0" xfId="0" applyNumberFormat="1" applyFont="1"/>
    <xf numFmtId="9" fontId="12" fillId="0" borderId="0" xfId="0" applyNumberFormat="1" applyFont="1"/>
    <xf numFmtId="44" fontId="12" fillId="0" borderId="0" xfId="0" applyNumberFormat="1" applyFont="1" applyAlignment="1">
      <alignment vertical="center"/>
    </xf>
    <xf numFmtId="44" fontId="12" fillId="0" borderId="0" xfId="0" applyNumberFormat="1" applyFont="1" applyAlignment="1">
      <alignment vertical="center" wrapText="1"/>
    </xf>
    <xf numFmtId="0" fontId="12" fillId="0" borderId="1" xfId="0" applyFont="1" applyBorder="1" applyAlignment="1">
      <alignment vertical="center" wrapText="1"/>
    </xf>
    <xf numFmtId="4" fontId="12" fillId="0" borderId="4" xfId="16" applyNumberFormat="1" applyFont="1" applyFill="1" applyBorder="1" applyAlignment="1">
      <alignment horizontal="left" vertical="center" wrapText="1"/>
    </xf>
    <xf numFmtId="0" fontId="12" fillId="0" borderId="1" xfId="0" applyFont="1" applyBorder="1" applyAlignment="1">
      <alignment vertical="center"/>
    </xf>
    <xf numFmtId="0" fontId="12" fillId="0" borderId="1" xfId="0" applyFont="1" applyBorder="1"/>
    <xf numFmtId="0" fontId="38" fillId="0" borderId="1" xfId="0" applyFont="1" applyBorder="1" applyAlignment="1">
      <alignment horizontal="center" vertical="center"/>
    </xf>
    <xf numFmtId="0" fontId="12" fillId="5" borderId="9" xfId="7" applyFont="1" applyFill="1" applyBorder="1" applyAlignment="1">
      <alignment horizontal="center" vertical="center"/>
    </xf>
    <xf numFmtId="0" fontId="12" fillId="0" borderId="9" xfId="7" applyFont="1" applyBorder="1" applyAlignment="1">
      <alignment vertical="center" wrapText="1"/>
    </xf>
    <xf numFmtId="0" fontId="12" fillId="0" borderId="9" xfId="7" applyFont="1" applyBorder="1" applyAlignment="1">
      <alignment wrapText="1"/>
    </xf>
    <xf numFmtId="0" fontId="12" fillId="5" borderId="9" xfId="7" applyFont="1" applyFill="1" applyBorder="1" applyAlignment="1">
      <alignment horizontal="center" vertical="center" wrapText="1"/>
    </xf>
    <xf numFmtId="0" fontId="11" fillId="5" borderId="9" xfId="7" applyFont="1" applyFill="1" applyBorder="1" applyAlignment="1">
      <alignment horizontal="center" vertical="center" wrapText="1"/>
    </xf>
    <xf numFmtId="0" fontId="11" fillId="5" borderId="3" xfId="7" applyFont="1" applyFill="1" applyBorder="1" applyAlignment="1">
      <alignment horizontal="center" vertical="center" wrapText="1"/>
    </xf>
    <xf numFmtId="44" fontId="12" fillId="5" borderId="9" xfId="9" applyNumberFormat="1" applyFont="1" applyFill="1" applyBorder="1" applyAlignment="1">
      <alignment horizontal="center" vertical="center"/>
    </xf>
    <xf numFmtId="0" fontId="12" fillId="0" borderId="9" xfId="7" applyFont="1" applyBorder="1" applyAlignment="1">
      <alignment vertical="top" wrapText="1"/>
    </xf>
    <xf numFmtId="0" fontId="12" fillId="0" borderId="9" xfId="7" applyFont="1" applyBorder="1" applyAlignment="1">
      <alignment horizontal="center" vertical="center" wrapText="1"/>
    </xf>
    <xf numFmtId="0" fontId="11" fillId="0" borderId="9" xfId="7" applyFont="1" applyBorder="1" applyAlignment="1">
      <alignment horizontal="center" vertical="center" wrapText="1"/>
    </xf>
    <xf numFmtId="0" fontId="11" fillId="0" borderId="3" xfId="7" applyFont="1" applyBorder="1" applyAlignment="1">
      <alignment horizontal="center" vertical="center" wrapText="1"/>
    </xf>
    <xf numFmtId="0" fontId="34" fillId="0" borderId="1" xfId="7" applyFont="1" applyBorder="1" applyAlignment="1">
      <alignment horizontal="center" vertical="center"/>
    </xf>
    <xf numFmtId="0" fontId="12" fillId="0" borderId="1" xfId="7" applyFont="1" applyBorder="1" applyAlignment="1">
      <alignment vertical="center" wrapText="1"/>
    </xf>
    <xf numFmtId="0" fontId="34" fillId="0" borderId="1" xfId="7" applyFont="1" applyBorder="1"/>
    <xf numFmtId="0" fontId="12" fillId="0" borderId="1" xfId="7" applyFont="1" applyBorder="1"/>
    <xf numFmtId="0" fontId="12" fillId="0" borderId="1" xfId="7" applyFont="1" applyBorder="1" applyAlignment="1">
      <alignment horizontal="center" vertical="center"/>
    </xf>
    <xf numFmtId="44" fontId="12" fillId="0" borderId="1" xfId="7" applyNumberFormat="1" applyFont="1" applyBorder="1" applyAlignment="1">
      <alignment vertical="center"/>
    </xf>
    <xf numFmtId="0" fontId="34" fillId="0" borderId="0" xfId="7" applyFont="1" applyAlignment="1">
      <alignment wrapText="1"/>
    </xf>
    <xf numFmtId="0" fontId="12" fillId="0" borderId="0" xfId="7" applyFont="1"/>
    <xf numFmtId="0" fontId="12" fillId="0" borderId="0" xfId="7" applyFont="1" applyAlignment="1">
      <alignment horizontal="center" vertical="center"/>
    </xf>
    <xf numFmtId="44" fontId="11" fillId="0" borderId="3" xfId="8" applyNumberFormat="1" applyFont="1" applyBorder="1" applyAlignment="1" applyProtection="1">
      <alignment horizontal="center" vertical="center"/>
    </xf>
    <xf numFmtId="44" fontId="11" fillId="0" borderId="3" xfId="7" applyNumberFormat="1" applyFont="1" applyBorder="1" applyAlignment="1">
      <alignment horizontal="center" vertical="center"/>
    </xf>
    <xf numFmtId="44" fontId="11" fillId="0" borderId="3" xfId="7" applyNumberFormat="1" applyFont="1" applyBorder="1" applyAlignment="1">
      <alignment horizontal="center" vertical="center" wrapText="1"/>
    </xf>
    <xf numFmtId="0" fontId="12" fillId="0" borderId="3" xfId="0" applyFont="1" applyBorder="1"/>
    <xf numFmtId="0" fontId="11" fillId="5" borderId="1" xfId="7" applyFont="1" applyFill="1" applyBorder="1" applyAlignment="1">
      <alignment horizontal="center" vertical="center" wrapText="1"/>
    </xf>
    <xf numFmtId="44" fontId="12" fillId="0" borderId="1" xfId="7" applyNumberFormat="1" applyFont="1" applyBorder="1" applyAlignment="1">
      <alignment horizontal="center" vertical="center"/>
    </xf>
    <xf numFmtId="0" fontId="34" fillId="0" borderId="11" xfId="7" applyFont="1" applyBorder="1" applyAlignment="1">
      <alignment horizontal="center" vertical="center" wrapText="1"/>
    </xf>
    <xf numFmtId="0" fontId="34" fillId="0" borderId="10" xfId="7" applyFont="1" applyBorder="1" applyAlignment="1">
      <alignment horizontal="center" vertical="center" wrapText="1"/>
    </xf>
    <xf numFmtId="0" fontId="34" fillId="0" borderId="3" xfId="7" applyFont="1" applyBorder="1" applyAlignment="1">
      <alignment horizontal="center" vertical="center" wrapText="1"/>
    </xf>
    <xf numFmtId="44" fontId="12" fillId="0" borderId="11" xfId="0" applyNumberFormat="1" applyFont="1" applyFill="1" applyBorder="1" applyAlignment="1">
      <alignment horizontal="center" vertical="center" wrapText="1"/>
    </xf>
    <xf numFmtId="44" fontId="12" fillId="0" borderId="10" xfId="0" applyNumberFormat="1" applyFont="1" applyFill="1" applyBorder="1" applyAlignment="1">
      <alignment horizontal="center" vertical="center" wrapText="1"/>
    </xf>
    <xf numFmtId="44" fontId="12" fillId="0" borderId="3" xfId="0" applyNumberFormat="1" applyFont="1" applyFill="1" applyBorder="1" applyAlignment="1">
      <alignment horizontal="center" vertical="center" wrapText="1"/>
    </xf>
    <xf numFmtId="0" fontId="15" fillId="0" borderId="11" xfId="0" applyFont="1" applyBorder="1" applyAlignment="1">
      <alignment horizontal="center"/>
    </xf>
    <xf numFmtId="0" fontId="15" fillId="0" borderId="10" xfId="0" applyFont="1" applyBorder="1" applyAlignment="1">
      <alignment horizontal="center"/>
    </xf>
    <xf numFmtId="0" fontId="15" fillId="0" borderId="3" xfId="0" applyFont="1" applyBorder="1" applyAlignment="1">
      <alignment horizontal="center"/>
    </xf>
    <xf numFmtId="0" fontId="12" fillId="2" borderId="11"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10" xfId="2" applyFont="1" applyFill="1" applyBorder="1" applyAlignment="1">
      <alignment horizontal="center" vertical="center" wrapText="1"/>
    </xf>
    <xf numFmtId="0" fontId="12" fillId="2" borderId="3" xfId="2" applyFont="1" applyFill="1" applyBorder="1" applyAlignment="1">
      <alignment horizontal="center" vertical="center" wrapText="1"/>
    </xf>
    <xf numFmtId="0" fontId="11" fillId="2" borderId="11" xfId="2" applyFont="1" applyFill="1" applyBorder="1" applyAlignment="1">
      <alignment horizontal="center" vertical="center" wrapText="1"/>
    </xf>
    <xf numFmtId="0" fontId="11" fillId="2" borderId="10" xfId="2" applyFont="1" applyFill="1" applyBorder="1" applyAlignment="1">
      <alignment horizontal="center" vertical="center" wrapText="1"/>
    </xf>
    <xf numFmtId="0" fontId="11" fillId="2" borderId="3" xfId="2" applyFont="1" applyFill="1" applyBorder="1" applyAlignment="1">
      <alignment horizontal="center" vertical="center" wrapText="1"/>
    </xf>
    <xf numFmtId="4" fontId="12" fillId="0" borderId="11" xfId="0" applyNumberFormat="1" applyFont="1" applyFill="1" applyBorder="1" applyAlignment="1" applyProtection="1">
      <alignment horizontal="center" vertical="center" wrapText="1"/>
    </xf>
    <xf numFmtId="4" fontId="12" fillId="0" borderId="10" xfId="0" applyNumberFormat="1" applyFont="1" applyFill="1" applyBorder="1" applyAlignment="1" applyProtection="1">
      <alignment horizontal="center" vertical="center" wrapText="1"/>
    </xf>
    <xf numFmtId="4" fontId="12" fillId="0" borderId="3" xfId="0" applyNumberFormat="1" applyFont="1" applyFill="1" applyBorder="1" applyAlignment="1" applyProtection="1">
      <alignment horizontal="center" vertical="center" wrapText="1"/>
    </xf>
    <xf numFmtId="0" fontId="12" fillId="0" borderId="11"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11"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2" borderId="10" xfId="2" applyFont="1" applyFill="1" applyBorder="1" applyAlignment="1">
      <alignment vertical="center" wrapText="1"/>
    </xf>
    <xf numFmtId="0" fontId="12" fillId="2" borderId="3" xfId="2" applyFont="1" applyFill="1" applyBorder="1" applyAlignment="1">
      <alignment vertical="center" wrapText="1"/>
    </xf>
    <xf numFmtId="9" fontId="12" fillId="0" borderId="11" xfId="0" applyNumberFormat="1" applyFont="1" applyFill="1" applyBorder="1" applyAlignment="1">
      <alignment horizontal="center" vertical="center"/>
    </xf>
    <xf numFmtId="9" fontId="12" fillId="0" borderId="10" xfId="0" applyNumberFormat="1" applyFont="1" applyFill="1" applyBorder="1" applyAlignment="1">
      <alignment horizontal="center" vertical="center"/>
    </xf>
    <xf numFmtId="9" fontId="12" fillId="0" borderId="3" xfId="0" applyNumberFormat="1" applyFont="1" applyFill="1" applyBorder="1" applyAlignment="1">
      <alignment horizontal="center" vertical="center"/>
    </xf>
    <xf numFmtId="44" fontId="12" fillId="2" borderId="11" xfId="5" applyNumberFormat="1" applyFont="1" applyFill="1" applyBorder="1" applyAlignment="1">
      <alignment horizontal="center" vertical="center"/>
    </xf>
    <xf numFmtId="44" fontId="12" fillId="2" borderId="10" xfId="5" applyNumberFormat="1" applyFont="1" applyFill="1" applyBorder="1" applyAlignment="1">
      <alignment horizontal="center" vertical="center"/>
    </xf>
    <xf numFmtId="44" fontId="12" fillId="2" borderId="3" xfId="5" applyNumberFormat="1" applyFont="1" applyFill="1" applyBorder="1" applyAlignment="1">
      <alignment horizontal="center" vertical="center"/>
    </xf>
    <xf numFmtId="0" fontId="11" fillId="0" borderId="0" xfId="4" applyFont="1" applyFill="1" applyBorder="1" applyAlignment="1">
      <alignment horizontal="center"/>
    </xf>
    <xf numFmtId="4" fontId="11" fillId="0" borderId="3" xfId="0" applyNumberFormat="1" applyFont="1" applyFill="1" applyBorder="1" applyAlignment="1" applyProtection="1">
      <alignment horizontal="center" vertical="center" wrapText="1"/>
    </xf>
    <xf numFmtId="4" fontId="11" fillId="0" borderId="1"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11" fillId="0" borderId="4" xfId="0" applyNumberFormat="1" applyFont="1" applyFill="1" applyBorder="1" applyAlignment="1" applyProtection="1">
      <alignment horizontal="center" vertical="center" wrapText="1"/>
    </xf>
    <xf numFmtId="44" fontId="12" fillId="0" borderId="11" xfId="1" applyNumberFormat="1" applyFont="1" applyFill="1" applyBorder="1" applyAlignment="1" applyProtection="1">
      <alignment horizontal="center" vertical="center"/>
    </xf>
    <xf numFmtId="44" fontId="12" fillId="0" borderId="10" xfId="1" applyNumberFormat="1" applyFont="1" applyFill="1" applyBorder="1" applyAlignment="1" applyProtection="1">
      <alignment horizontal="center" vertical="center"/>
    </xf>
    <xf numFmtId="44" fontId="12" fillId="0" borderId="3" xfId="1" applyNumberFormat="1" applyFont="1" applyFill="1" applyBorder="1" applyAlignment="1" applyProtection="1">
      <alignment horizontal="center" vertical="center"/>
    </xf>
    <xf numFmtId="44" fontId="12" fillId="0" borderId="11" xfId="0" applyNumberFormat="1" applyFont="1" applyFill="1" applyBorder="1" applyAlignment="1">
      <alignment horizontal="center" vertical="center"/>
    </xf>
    <xf numFmtId="44" fontId="12" fillId="0" borderId="10" xfId="0" applyNumberFormat="1" applyFont="1" applyFill="1" applyBorder="1" applyAlignment="1">
      <alignment horizontal="center" vertical="center"/>
    </xf>
    <xf numFmtId="44" fontId="12" fillId="0" borderId="3" xfId="0" applyNumberFormat="1" applyFont="1" applyFill="1" applyBorder="1" applyAlignment="1">
      <alignment horizontal="center" vertical="center"/>
    </xf>
    <xf numFmtId="4" fontId="11" fillId="0" borderId="12" xfId="0" applyNumberFormat="1" applyFont="1" applyFill="1" applyBorder="1" applyAlignment="1" applyProtection="1">
      <alignment horizontal="center" vertical="center" wrapText="1"/>
    </xf>
    <xf numFmtId="4" fontId="11" fillId="0" borderId="13" xfId="0" applyNumberFormat="1" applyFont="1" applyFill="1" applyBorder="1" applyAlignment="1" applyProtection="1">
      <alignment horizontal="center" vertical="center" wrapText="1"/>
    </xf>
    <xf numFmtId="4" fontId="11" fillId="0" borderId="3" xfId="7" applyNumberFormat="1" applyFont="1" applyBorder="1" applyAlignment="1" applyProtection="1">
      <alignment horizontal="center" vertical="center" wrapText="1"/>
    </xf>
  </cellXfs>
  <cellStyles count="22">
    <cellStyle name="Dziesiętny" xfId="1" builtinId="3"/>
    <cellStyle name="Dziesiętny 2" xfId="8"/>
    <cellStyle name="Dziesiętny 3" xfId="12"/>
    <cellStyle name="Excel Built-in Comma" xfId="20"/>
    <cellStyle name="Excel Built-in Normal" xfId="19"/>
    <cellStyle name="Excel Built-in Percent" xfId="21"/>
    <cellStyle name="Normalny" xfId="0" builtinId="0"/>
    <cellStyle name="Normalny 10" xfId="18"/>
    <cellStyle name="Normalny 2" xfId="7"/>
    <cellStyle name="Normalny 2 2" xfId="16"/>
    <cellStyle name="Normalny 3" xfId="6"/>
    <cellStyle name="Normalny 3 2" xfId="2"/>
    <cellStyle name="Normalny 3 3" xfId="10"/>
    <cellStyle name="Normalny 3 4" xfId="17"/>
    <cellStyle name="Normalny 4" xfId="3"/>
    <cellStyle name="Normalny 5" xfId="11"/>
    <cellStyle name="Normalny 8" xfId="15"/>
    <cellStyle name="Normalny_pakiet cewniki" xfId="4"/>
    <cellStyle name="Normalny_Wycena stawka VAT" xfId="5"/>
    <cellStyle name="Procentowy 2" xfId="14"/>
    <cellStyle name="Tekst objaśnienia 2" xfId="9"/>
    <cellStyle name="Walutowy 2" xfId="13"/>
  </cellStyles>
  <dxfs count="0"/>
  <tableStyles count="0" defaultTableStyle="TableStyleMedium2" defaultPivotStyle="PivotStyleMedium9"/>
  <colors>
    <mruColors>
      <color rgb="FF33CC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6"/>
  <sheetViews>
    <sheetView tabSelected="1" topLeftCell="A171" zoomScale="70" zoomScaleNormal="70" zoomScaleSheetLayoutView="71" workbookViewId="0">
      <selection activeCell="B175" sqref="B175"/>
    </sheetView>
  </sheetViews>
  <sheetFormatPr defaultRowHeight="14.25" x14ac:dyDescent="0.2"/>
  <cols>
    <col min="1" max="1" width="12.5703125" style="161" customWidth="1"/>
    <col min="2" max="2" width="111.140625" style="16" customWidth="1"/>
    <col min="3" max="3" width="29.140625" style="161" customWidth="1"/>
    <col min="4" max="4" width="23.85546875" style="16" customWidth="1"/>
    <col min="5" max="5" width="15.7109375" style="16" customWidth="1"/>
    <col min="6" max="6" width="9.42578125" style="16" customWidth="1"/>
    <col min="7" max="7" width="9.140625" style="72" customWidth="1"/>
    <col min="8" max="8" width="16.7109375" style="113" customWidth="1"/>
    <col min="9" max="9" width="17.5703125" style="16" customWidth="1"/>
    <col min="10" max="10" width="10.140625" style="40" bestFit="1" customWidth="1"/>
    <col min="11" max="11" width="17" style="132" customWidth="1"/>
    <col min="12" max="12" width="15.28515625" style="132" bestFit="1" customWidth="1"/>
    <col min="13" max="13" width="18.5703125" style="141" customWidth="1"/>
    <col min="14" max="14" width="9.140625" style="16"/>
    <col min="15" max="16384" width="9.140625" style="1"/>
  </cols>
  <sheetData>
    <row r="1" spans="1:14" ht="15" x14ac:dyDescent="0.2">
      <c r="A1" s="29" t="s">
        <v>190</v>
      </c>
      <c r="B1" s="11"/>
      <c r="C1" s="26"/>
      <c r="D1" s="26"/>
      <c r="E1" s="26"/>
      <c r="F1" s="26"/>
      <c r="G1" s="57"/>
      <c r="H1" s="112"/>
      <c r="I1" s="27"/>
      <c r="J1" s="28"/>
      <c r="K1" s="150"/>
      <c r="L1" s="130"/>
      <c r="M1" s="140"/>
    </row>
    <row r="2" spans="1:14" ht="15" x14ac:dyDescent="0.25">
      <c r="A2" s="29"/>
      <c r="B2" s="12"/>
      <c r="C2" s="12"/>
      <c r="D2" s="26"/>
      <c r="E2" s="26"/>
      <c r="F2" s="26"/>
      <c r="G2" s="57"/>
      <c r="H2" s="112"/>
      <c r="I2" s="27"/>
      <c r="J2" s="28"/>
      <c r="K2" s="150"/>
      <c r="L2" s="130"/>
      <c r="M2" s="140"/>
    </row>
    <row r="3" spans="1:14" ht="15" x14ac:dyDescent="0.25">
      <c r="A3" s="29"/>
      <c r="B3" s="12"/>
      <c r="C3" s="12"/>
      <c r="D3" s="255" t="s">
        <v>240</v>
      </c>
      <c r="E3" s="255"/>
      <c r="F3" s="255"/>
      <c r="G3" s="255"/>
      <c r="H3" s="112"/>
      <c r="I3" s="27"/>
      <c r="J3" s="28"/>
      <c r="K3" s="150"/>
      <c r="L3" s="131"/>
      <c r="M3" s="140"/>
    </row>
    <row r="4" spans="1:14" ht="15" x14ac:dyDescent="0.25">
      <c r="A4" s="29"/>
      <c r="B4" s="255" t="s">
        <v>107</v>
      </c>
      <c r="C4" s="255"/>
      <c r="D4" s="255"/>
      <c r="E4" s="30"/>
      <c r="F4" s="13"/>
      <c r="G4" s="57"/>
      <c r="H4" s="112"/>
      <c r="I4" s="27"/>
      <c r="J4" s="28"/>
      <c r="K4" s="150"/>
      <c r="L4" s="130"/>
      <c r="M4" s="140"/>
    </row>
    <row r="5" spans="1:14" ht="15" x14ac:dyDescent="0.2">
      <c r="A5" s="29"/>
      <c r="B5" s="13"/>
      <c r="C5" s="13"/>
      <c r="D5" s="13"/>
      <c r="E5" s="13"/>
      <c r="F5" s="13"/>
      <c r="G5" s="57"/>
      <c r="H5" s="112"/>
      <c r="I5" s="27"/>
      <c r="J5" s="28"/>
      <c r="K5" s="150"/>
      <c r="L5" s="130"/>
      <c r="M5" s="140"/>
    </row>
    <row r="7" spans="1:14" ht="15" x14ac:dyDescent="0.25">
      <c r="A7" s="160" t="s">
        <v>70</v>
      </c>
      <c r="B7" s="14"/>
      <c r="C7" s="160"/>
    </row>
    <row r="8" spans="1:14" ht="60" x14ac:dyDescent="0.2">
      <c r="A8" s="15" t="s">
        <v>0</v>
      </c>
      <c r="B8" s="15" t="s">
        <v>11</v>
      </c>
      <c r="C8" s="15" t="s">
        <v>56</v>
      </c>
      <c r="D8" s="171" t="s">
        <v>12</v>
      </c>
      <c r="E8" s="171" t="s">
        <v>50</v>
      </c>
      <c r="F8" s="15" t="s">
        <v>6</v>
      </c>
      <c r="G8" s="31" t="s">
        <v>8</v>
      </c>
      <c r="H8" s="121" t="s">
        <v>9</v>
      </c>
      <c r="I8" s="32" t="s">
        <v>10</v>
      </c>
      <c r="J8" s="33" t="s">
        <v>1</v>
      </c>
      <c r="K8" s="151" t="s">
        <v>2</v>
      </c>
      <c r="L8" s="114" t="s">
        <v>3</v>
      </c>
      <c r="M8" s="114" t="s">
        <v>4</v>
      </c>
      <c r="N8" s="34" t="s">
        <v>65</v>
      </c>
    </row>
    <row r="9" spans="1:14" ht="57" x14ac:dyDescent="0.2">
      <c r="A9" s="62">
        <v>1</v>
      </c>
      <c r="B9" s="6" t="s">
        <v>124</v>
      </c>
      <c r="C9" s="6" t="s">
        <v>132</v>
      </c>
      <c r="D9" s="44"/>
      <c r="E9" s="44"/>
      <c r="F9" s="35" t="s">
        <v>7</v>
      </c>
      <c r="G9" s="36">
        <v>42</v>
      </c>
      <c r="H9" s="115"/>
      <c r="I9" s="37"/>
      <c r="J9" s="38"/>
      <c r="K9" s="128">
        <f>G9*H9</f>
        <v>0</v>
      </c>
      <c r="L9" s="127">
        <f>M9-K9</f>
        <v>0</v>
      </c>
      <c r="M9" s="142">
        <f>G9*I9</f>
        <v>0</v>
      </c>
      <c r="N9" s="39" t="s">
        <v>66</v>
      </c>
    </row>
    <row r="10" spans="1:14" ht="57" x14ac:dyDescent="0.2">
      <c r="A10" s="62">
        <v>2</v>
      </c>
      <c r="B10" s="6" t="s">
        <v>125</v>
      </c>
      <c r="C10" s="6"/>
      <c r="D10" s="44"/>
      <c r="E10" s="44"/>
      <c r="F10" s="35" t="s">
        <v>7</v>
      </c>
      <c r="G10" s="36">
        <v>9</v>
      </c>
      <c r="H10" s="115"/>
      <c r="I10" s="37"/>
      <c r="J10" s="38"/>
      <c r="K10" s="128">
        <f t="shared" ref="K10:K16" si="0">G10*H10</f>
        <v>0</v>
      </c>
      <c r="L10" s="127">
        <f t="shared" ref="L10:L16" si="1">M10-K10</f>
        <v>0</v>
      </c>
      <c r="M10" s="142">
        <f t="shared" ref="M10:M16" si="2">G10*I10</f>
        <v>0</v>
      </c>
      <c r="N10" s="39"/>
    </row>
    <row r="11" spans="1:14" s="80" customFormat="1" ht="42.75" x14ac:dyDescent="0.2">
      <c r="A11" s="62">
        <v>3</v>
      </c>
      <c r="B11" s="6" t="s">
        <v>126</v>
      </c>
      <c r="C11" s="6"/>
      <c r="D11" s="44"/>
      <c r="E11" s="44"/>
      <c r="F11" s="35" t="s">
        <v>7</v>
      </c>
      <c r="G11" s="36">
        <v>6</v>
      </c>
      <c r="H11" s="115"/>
      <c r="I11" s="37"/>
      <c r="J11" s="38"/>
      <c r="K11" s="128">
        <f t="shared" si="0"/>
        <v>0</v>
      </c>
      <c r="L11" s="127">
        <f t="shared" si="1"/>
        <v>0</v>
      </c>
      <c r="M11" s="142">
        <f t="shared" si="2"/>
        <v>0</v>
      </c>
      <c r="N11" s="39"/>
    </row>
    <row r="12" spans="1:14" s="80" customFormat="1" ht="57" x14ac:dyDescent="0.2">
      <c r="A12" s="62">
        <v>4</v>
      </c>
      <c r="B12" s="6" t="s">
        <v>127</v>
      </c>
      <c r="C12" s="6"/>
      <c r="D12" s="44"/>
      <c r="E12" s="44"/>
      <c r="F12" s="35" t="s">
        <v>7</v>
      </c>
      <c r="G12" s="36">
        <v>6</v>
      </c>
      <c r="H12" s="115"/>
      <c r="I12" s="37"/>
      <c r="J12" s="38"/>
      <c r="K12" s="128">
        <f t="shared" si="0"/>
        <v>0</v>
      </c>
      <c r="L12" s="127">
        <f t="shared" si="1"/>
        <v>0</v>
      </c>
      <c r="M12" s="142">
        <f t="shared" si="2"/>
        <v>0</v>
      </c>
      <c r="N12" s="39"/>
    </row>
    <row r="13" spans="1:14" s="80" customFormat="1" ht="57" x14ac:dyDescent="0.2">
      <c r="A13" s="62">
        <v>5</v>
      </c>
      <c r="B13" s="6" t="s">
        <v>128</v>
      </c>
      <c r="C13" s="6"/>
      <c r="D13" s="44"/>
      <c r="E13" s="44"/>
      <c r="F13" s="35" t="s">
        <v>7</v>
      </c>
      <c r="G13" s="36">
        <v>6</v>
      </c>
      <c r="H13" s="115"/>
      <c r="I13" s="37"/>
      <c r="J13" s="38"/>
      <c r="K13" s="128">
        <f t="shared" si="0"/>
        <v>0</v>
      </c>
      <c r="L13" s="127">
        <f t="shared" si="1"/>
        <v>0</v>
      </c>
      <c r="M13" s="142">
        <f t="shared" si="2"/>
        <v>0</v>
      </c>
      <c r="N13" s="39"/>
    </row>
    <row r="14" spans="1:14" s="80" customFormat="1" ht="42.75" x14ac:dyDescent="0.2">
      <c r="A14" s="62">
        <v>6</v>
      </c>
      <c r="B14" s="6" t="s">
        <v>129</v>
      </c>
      <c r="C14" s="6"/>
      <c r="D14" s="44"/>
      <c r="E14" s="44"/>
      <c r="F14" s="35" t="s">
        <v>7</v>
      </c>
      <c r="G14" s="36">
        <v>6</v>
      </c>
      <c r="H14" s="115"/>
      <c r="I14" s="37"/>
      <c r="J14" s="38"/>
      <c r="K14" s="128">
        <f t="shared" si="0"/>
        <v>0</v>
      </c>
      <c r="L14" s="127">
        <f t="shared" si="1"/>
        <v>0</v>
      </c>
      <c r="M14" s="142">
        <f t="shared" si="2"/>
        <v>0</v>
      </c>
      <c r="N14" s="39"/>
    </row>
    <row r="15" spans="1:14" s="80" customFormat="1" ht="57" x14ac:dyDescent="0.2">
      <c r="A15" s="62">
        <v>7</v>
      </c>
      <c r="B15" s="6" t="s">
        <v>130</v>
      </c>
      <c r="C15" s="6"/>
      <c r="D15" s="44"/>
      <c r="E15" s="44"/>
      <c r="F15" s="35" t="s">
        <v>7</v>
      </c>
      <c r="G15" s="36">
        <v>6</v>
      </c>
      <c r="H15" s="115"/>
      <c r="I15" s="37"/>
      <c r="J15" s="38"/>
      <c r="K15" s="128">
        <f t="shared" si="0"/>
        <v>0</v>
      </c>
      <c r="L15" s="127">
        <f t="shared" si="1"/>
        <v>0</v>
      </c>
      <c r="M15" s="142">
        <f t="shared" si="2"/>
        <v>0</v>
      </c>
      <c r="N15" s="39"/>
    </row>
    <row r="16" spans="1:14" s="80" customFormat="1" ht="42.75" x14ac:dyDescent="0.2">
      <c r="A16" s="62">
        <v>8</v>
      </c>
      <c r="B16" s="6" t="s">
        <v>131</v>
      </c>
      <c r="C16" s="6"/>
      <c r="D16" s="44"/>
      <c r="E16" s="44"/>
      <c r="F16" s="35" t="s">
        <v>7</v>
      </c>
      <c r="G16" s="36">
        <v>6</v>
      </c>
      <c r="H16" s="115"/>
      <c r="I16" s="37"/>
      <c r="J16" s="38"/>
      <c r="K16" s="128">
        <f t="shared" si="0"/>
        <v>0</v>
      </c>
      <c r="L16" s="127">
        <f t="shared" si="1"/>
        <v>0</v>
      </c>
      <c r="M16" s="142">
        <f t="shared" si="2"/>
        <v>0</v>
      </c>
      <c r="N16" s="39"/>
    </row>
    <row r="17" spans="1:14" ht="15" x14ac:dyDescent="0.2">
      <c r="H17" s="173" t="s">
        <v>5</v>
      </c>
      <c r="I17" s="256"/>
      <c r="J17" s="256"/>
      <c r="K17" s="152">
        <f>SUM(K9:K16)</f>
        <v>0</v>
      </c>
      <c r="L17" s="133">
        <f>SUM(L9:L16)</f>
        <v>0</v>
      </c>
      <c r="M17" s="143">
        <f>SUM(M9:M16)</f>
        <v>0</v>
      </c>
    </row>
    <row r="18" spans="1:14" ht="15" x14ac:dyDescent="0.2">
      <c r="I18" s="27"/>
      <c r="J18" s="27"/>
      <c r="K18" s="135"/>
      <c r="L18" s="134"/>
      <c r="M18" s="144"/>
    </row>
    <row r="19" spans="1:14" ht="15" x14ac:dyDescent="0.2">
      <c r="I19" s="27"/>
      <c r="J19" s="27"/>
      <c r="K19" s="135"/>
      <c r="L19" s="135"/>
      <c r="M19" s="145"/>
    </row>
    <row r="20" spans="1:14" ht="15" x14ac:dyDescent="0.25">
      <c r="A20" s="160" t="s">
        <v>69</v>
      </c>
    </row>
    <row r="21" spans="1:14" ht="60" x14ac:dyDescent="0.2">
      <c r="A21" s="15" t="s">
        <v>0</v>
      </c>
      <c r="B21" s="15" t="s">
        <v>11</v>
      </c>
      <c r="C21" s="15" t="s">
        <v>56</v>
      </c>
      <c r="D21" s="171" t="s">
        <v>12</v>
      </c>
      <c r="E21" s="171" t="s">
        <v>50</v>
      </c>
      <c r="F21" s="15" t="s">
        <v>6</v>
      </c>
      <c r="G21" s="31" t="s">
        <v>8</v>
      </c>
      <c r="H21" s="121" t="s">
        <v>9</v>
      </c>
      <c r="I21" s="32" t="s">
        <v>10</v>
      </c>
      <c r="J21" s="33" t="s">
        <v>1</v>
      </c>
      <c r="K21" s="151" t="s">
        <v>2</v>
      </c>
      <c r="L21" s="114" t="s">
        <v>3</v>
      </c>
      <c r="M21" s="114" t="s">
        <v>4</v>
      </c>
      <c r="N21" s="34" t="s">
        <v>65</v>
      </c>
    </row>
    <row r="22" spans="1:14" ht="57" x14ac:dyDescent="0.2">
      <c r="A22" s="64" t="s">
        <v>13</v>
      </c>
      <c r="B22" s="18" t="s">
        <v>84</v>
      </c>
      <c r="C22" s="18"/>
      <c r="D22" s="46"/>
      <c r="E22" s="46"/>
      <c r="F22" s="47" t="s">
        <v>23</v>
      </c>
      <c r="G22" s="70">
        <v>10</v>
      </c>
      <c r="H22" s="122"/>
      <c r="I22" s="37"/>
      <c r="J22" s="38"/>
      <c r="K22" s="129">
        <f>G22*H22</f>
        <v>0</v>
      </c>
      <c r="L22" s="127">
        <f>M22-K22</f>
        <v>0</v>
      </c>
      <c r="M22" s="142">
        <f>G22*I22</f>
        <v>0</v>
      </c>
      <c r="N22" s="39"/>
    </row>
    <row r="23" spans="1:14" ht="28.5" x14ac:dyDescent="0.2">
      <c r="A23" s="64" t="s">
        <v>14</v>
      </c>
      <c r="B23" s="18" t="s">
        <v>82</v>
      </c>
      <c r="C23" s="18"/>
      <c r="D23" s="46"/>
      <c r="E23" s="46"/>
      <c r="F23" s="47" t="s">
        <v>23</v>
      </c>
      <c r="G23" s="70">
        <v>10</v>
      </c>
      <c r="H23" s="122"/>
      <c r="I23" s="37"/>
      <c r="J23" s="38"/>
      <c r="K23" s="129">
        <f t="shared" ref="K23:K31" si="3">G23*H23</f>
        <v>0</v>
      </c>
      <c r="L23" s="127">
        <f t="shared" ref="L23:L31" si="4">M23-K23</f>
        <v>0</v>
      </c>
      <c r="M23" s="142">
        <f t="shared" ref="M23:M31" si="5">G23*I23</f>
        <v>0</v>
      </c>
      <c r="N23" s="45"/>
    </row>
    <row r="24" spans="1:14" ht="85.5" x14ac:dyDescent="0.2">
      <c r="A24" s="64" t="s">
        <v>15</v>
      </c>
      <c r="B24" s="18" t="s">
        <v>164</v>
      </c>
      <c r="C24" s="18"/>
      <c r="D24" s="44"/>
      <c r="E24" s="44"/>
      <c r="F24" s="48" t="s">
        <v>23</v>
      </c>
      <c r="G24" s="49">
        <v>4</v>
      </c>
      <c r="H24" s="123"/>
      <c r="I24" s="37"/>
      <c r="J24" s="38"/>
      <c r="K24" s="129">
        <f t="shared" si="3"/>
        <v>0</v>
      </c>
      <c r="L24" s="127">
        <f t="shared" si="4"/>
        <v>0</v>
      </c>
      <c r="M24" s="142">
        <f t="shared" si="5"/>
        <v>0</v>
      </c>
      <c r="N24" s="45"/>
    </row>
    <row r="25" spans="1:14" ht="71.25" x14ac:dyDescent="0.2">
      <c r="A25" s="64" t="s">
        <v>16</v>
      </c>
      <c r="B25" s="18" t="s">
        <v>85</v>
      </c>
      <c r="C25" s="18"/>
      <c r="D25" s="46"/>
      <c r="E25" s="46"/>
      <c r="F25" s="47" t="s">
        <v>23</v>
      </c>
      <c r="G25" s="70">
        <v>50</v>
      </c>
      <c r="H25" s="122"/>
      <c r="I25" s="37"/>
      <c r="J25" s="38"/>
      <c r="K25" s="129">
        <f t="shared" si="3"/>
        <v>0</v>
      </c>
      <c r="L25" s="127">
        <f t="shared" si="4"/>
        <v>0</v>
      </c>
      <c r="M25" s="142">
        <f t="shared" si="5"/>
        <v>0</v>
      </c>
      <c r="N25" s="45"/>
    </row>
    <row r="26" spans="1:14" ht="28.5" x14ac:dyDescent="0.2">
      <c r="A26" s="64" t="s">
        <v>17</v>
      </c>
      <c r="B26" s="18" t="s">
        <v>82</v>
      </c>
      <c r="C26" s="18"/>
      <c r="D26" s="46"/>
      <c r="E26" s="46"/>
      <c r="F26" s="47" t="s">
        <v>7</v>
      </c>
      <c r="G26" s="70">
        <v>10</v>
      </c>
      <c r="H26" s="122"/>
      <c r="I26" s="37"/>
      <c r="J26" s="38"/>
      <c r="K26" s="129">
        <f t="shared" si="3"/>
        <v>0</v>
      </c>
      <c r="L26" s="127">
        <f t="shared" si="4"/>
        <v>0</v>
      </c>
      <c r="M26" s="142">
        <f t="shared" si="5"/>
        <v>0</v>
      </c>
      <c r="N26" s="45"/>
    </row>
    <row r="27" spans="1:14" ht="71.25" x14ac:dyDescent="0.2">
      <c r="A27" s="64" t="s">
        <v>18</v>
      </c>
      <c r="B27" s="18" t="s">
        <v>83</v>
      </c>
      <c r="C27" s="18"/>
      <c r="D27" s="46"/>
      <c r="E27" s="46"/>
      <c r="F27" s="47" t="s">
        <v>7</v>
      </c>
      <c r="G27" s="70">
        <v>30</v>
      </c>
      <c r="H27" s="122"/>
      <c r="I27" s="37"/>
      <c r="J27" s="38"/>
      <c r="K27" s="129">
        <f t="shared" si="3"/>
        <v>0</v>
      </c>
      <c r="L27" s="127">
        <f t="shared" si="4"/>
        <v>0</v>
      </c>
      <c r="M27" s="142">
        <f t="shared" si="5"/>
        <v>0</v>
      </c>
      <c r="N27" s="45"/>
    </row>
    <row r="28" spans="1:14" ht="85.5" x14ac:dyDescent="0.2">
      <c r="A28" s="64" t="s">
        <v>19</v>
      </c>
      <c r="B28" s="18" t="s">
        <v>123</v>
      </c>
      <c r="C28" s="18" t="s">
        <v>192</v>
      </c>
      <c r="D28" s="46"/>
      <c r="E28" s="46"/>
      <c r="F28" s="47" t="s">
        <v>7</v>
      </c>
      <c r="G28" s="70">
        <v>1</v>
      </c>
      <c r="H28" s="122"/>
      <c r="I28" s="37"/>
      <c r="J28" s="38"/>
      <c r="K28" s="129">
        <f t="shared" si="3"/>
        <v>0</v>
      </c>
      <c r="L28" s="127">
        <f t="shared" si="4"/>
        <v>0</v>
      </c>
      <c r="M28" s="142">
        <f t="shared" si="5"/>
        <v>0</v>
      </c>
      <c r="N28" s="45"/>
    </row>
    <row r="29" spans="1:14" ht="57" x14ac:dyDescent="0.2">
      <c r="A29" s="64" t="s">
        <v>20</v>
      </c>
      <c r="B29" s="18" t="s">
        <v>86</v>
      </c>
      <c r="C29" s="18"/>
      <c r="D29" s="46"/>
      <c r="E29" s="46"/>
      <c r="F29" s="47" t="s">
        <v>7</v>
      </c>
      <c r="G29" s="70">
        <v>8</v>
      </c>
      <c r="H29" s="122"/>
      <c r="I29" s="37"/>
      <c r="J29" s="38"/>
      <c r="K29" s="129">
        <f t="shared" si="3"/>
        <v>0</v>
      </c>
      <c r="L29" s="127">
        <f t="shared" si="4"/>
        <v>0</v>
      </c>
      <c r="M29" s="142">
        <f t="shared" si="5"/>
        <v>0</v>
      </c>
      <c r="N29" s="45"/>
    </row>
    <row r="30" spans="1:14" ht="42.75" x14ac:dyDescent="0.2">
      <c r="A30" s="64" t="s">
        <v>21</v>
      </c>
      <c r="B30" s="18" t="s">
        <v>87</v>
      </c>
      <c r="C30" s="18"/>
      <c r="D30" s="50"/>
      <c r="E30" s="50"/>
      <c r="F30" s="47" t="s">
        <v>23</v>
      </c>
      <c r="G30" s="70">
        <v>10</v>
      </c>
      <c r="H30" s="122"/>
      <c r="I30" s="37"/>
      <c r="J30" s="38"/>
      <c r="K30" s="129">
        <f t="shared" si="3"/>
        <v>0</v>
      </c>
      <c r="L30" s="127">
        <f t="shared" si="4"/>
        <v>0</v>
      </c>
      <c r="M30" s="142">
        <f t="shared" si="5"/>
        <v>0</v>
      </c>
      <c r="N30" s="45"/>
    </row>
    <row r="31" spans="1:14" ht="57" x14ac:dyDescent="0.2">
      <c r="A31" s="64" t="s">
        <v>22</v>
      </c>
      <c r="B31" s="18" t="s">
        <v>88</v>
      </c>
      <c r="C31" s="18"/>
      <c r="D31" s="50"/>
      <c r="E31" s="50"/>
      <c r="F31" s="47" t="s">
        <v>23</v>
      </c>
      <c r="G31" s="70">
        <v>20</v>
      </c>
      <c r="H31" s="122"/>
      <c r="I31" s="37"/>
      <c r="J31" s="38"/>
      <c r="K31" s="129">
        <f t="shared" si="3"/>
        <v>0</v>
      </c>
      <c r="L31" s="127">
        <f t="shared" si="4"/>
        <v>0</v>
      </c>
      <c r="M31" s="142">
        <f t="shared" si="5"/>
        <v>0</v>
      </c>
      <c r="N31" s="45"/>
    </row>
    <row r="32" spans="1:14" ht="15" x14ac:dyDescent="0.2">
      <c r="H32" s="173" t="s">
        <v>5</v>
      </c>
      <c r="I32" s="257"/>
      <c r="J32" s="257"/>
      <c r="K32" s="153">
        <f>SUM(K22:K31)</f>
        <v>0</v>
      </c>
      <c r="L32" s="120">
        <f t="shared" ref="L32" si="6">M32-K32</f>
        <v>0</v>
      </c>
      <c r="M32" s="146">
        <f t="shared" ref="M32" si="7">K32*1.08</f>
        <v>0</v>
      </c>
    </row>
    <row r="34" spans="1:15" ht="15" x14ac:dyDescent="0.25">
      <c r="A34" s="160" t="s">
        <v>89</v>
      </c>
    </row>
    <row r="35" spans="1:15" ht="60" x14ac:dyDescent="0.2">
      <c r="A35" s="15" t="s">
        <v>0</v>
      </c>
      <c r="B35" s="15" t="s">
        <v>11</v>
      </c>
      <c r="C35" s="15" t="s">
        <v>56</v>
      </c>
      <c r="D35" s="171" t="s">
        <v>12</v>
      </c>
      <c r="E35" s="171" t="s">
        <v>50</v>
      </c>
      <c r="F35" s="15" t="s">
        <v>6</v>
      </c>
      <c r="G35" s="31" t="s">
        <v>8</v>
      </c>
      <c r="H35" s="121" t="s">
        <v>9</v>
      </c>
      <c r="I35" s="32" t="s">
        <v>10</v>
      </c>
      <c r="J35" s="33" t="s">
        <v>1</v>
      </c>
      <c r="K35" s="151" t="s">
        <v>2</v>
      </c>
      <c r="L35" s="114" t="s">
        <v>3</v>
      </c>
      <c r="M35" s="114" t="s">
        <v>4</v>
      </c>
      <c r="N35" s="34" t="s">
        <v>65</v>
      </c>
    </row>
    <row r="36" spans="1:15" ht="28.5" x14ac:dyDescent="0.2">
      <c r="A36" s="65" t="s">
        <v>13</v>
      </c>
      <c r="B36" s="19" t="s">
        <v>136</v>
      </c>
      <c r="C36" s="19"/>
      <c r="D36" s="51"/>
      <c r="E36" s="51"/>
      <c r="F36" s="51" t="s">
        <v>7</v>
      </c>
      <c r="G36" s="52">
        <v>240</v>
      </c>
      <c r="H36" s="123"/>
      <c r="I36" s="37"/>
      <c r="J36" s="38"/>
      <c r="K36" s="129">
        <f>G36*H36</f>
        <v>0</v>
      </c>
      <c r="L36" s="127">
        <f>M36-K36</f>
        <v>0</v>
      </c>
      <c r="M36" s="142">
        <f>G36*I36</f>
        <v>0</v>
      </c>
      <c r="N36" s="39" t="s">
        <v>66</v>
      </c>
    </row>
    <row r="37" spans="1:15" ht="28.5" x14ac:dyDescent="0.2">
      <c r="A37" s="65" t="s">
        <v>14</v>
      </c>
      <c r="B37" s="19" t="s">
        <v>137</v>
      </c>
      <c r="C37" s="19"/>
      <c r="D37" s="51"/>
      <c r="E37" s="51"/>
      <c r="F37" s="51" t="s">
        <v>7</v>
      </c>
      <c r="G37" s="52">
        <v>2400</v>
      </c>
      <c r="H37" s="123"/>
      <c r="I37" s="37"/>
      <c r="J37" s="38"/>
      <c r="K37" s="129">
        <f t="shared" ref="K37:K42" si="8">G37*H37</f>
        <v>0</v>
      </c>
      <c r="L37" s="127">
        <f t="shared" ref="L37:L42" si="9">M37-K37</f>
        <v>0</v>
      </c>
      <c r="M37" s="142">
        <f t="shared" ref="M37:M42" si="10">G37*I37</f>
        <v>0</v>
      </c>
      <c r="N37" s="45"/>
    </row>
    <row r="38" spans="1:15" ht="42.75" x14ac:dyDescent="0.2">
      <c r="A38" s="65" t="s">
        <v>15</v>
      </c>
      <c r="B38" s="19" t="s">
        <v>138</v>
      </c>
      <c r="C38" s="19"/>
      <c r="D38" s="51"/>
      <c r="E38" s="51"/>
      <c r="F38" s="51" t="s">
        <v>7</v>
      </c>
      <c r="G38" s="52">
        <v>480</v>
      </c>
      <c r="H38" s="123"/>
      <c r="I38" s="37"/>
      <c r="J38" s="38"/>
      <c r="K38" s="129">
        <f t="shared" si="8"/>
        <v>0</v>
      </c>
      <c r="L38" s="127">
        <f t="shared" si="9"/>
        <v>0</v>
      </c>
      <c r="M38" s="142">
        <f t="shared" si="10"/>
        <v>0</v>
      </c>
      <c r="N38" s="45"/>
    </row>
    <row r="39" spans="1:15" ht="42.75" x14ac:dyDescent="0.2">
      <c r="A39" s="65" t="s">
        <v>16</v>
      </c>
      <c r="B39" s="19" t="s">
        <v>139</v>
      </c>
      <c r="C39" s="19"/>
      <c r="D39" s="51"/>
      <c r="E39" s="51"/>
      <c r="F39" s="51" t="s">
        <v>7</v>
      </c>
      <c r="G39" s="51">
        <v>4000</v>
      </c>
      <c r="H39" s="123"/>
      <c r="I39" s="37"/>
      <c r="J39" s="38"/>
      <c r="K39" s="129">
        <f t="shared" si="8"/>
        <v>0</v>
      </c>
      <c r="L39" s="127">
        <f t="shared" si="9"/>
        <v>0</v>
      </c>
      <c r="M39" s="142">
        <f t="shared" si="10"/>
        <v>0</v>
      </c>
      <c r="N39" s="45"/>
    </row>
    <row r="40" spans="1:15" ht="28.5" x14ac:dyDescent="0.2">
      <c r="A40" s="65" t="s">
        <v>17</v>
      </c>
      <c r="B40" s="19" t="s">
        <v>133</v>
      </c>
      <c r="C40" s="19" t="s">
        <v>74</v>
      </c>
      <c r="D40" s="51"/>
      <c r="E40" s="51"/>
      <c r="F40" s="51" t="s">
        <v>7</v>
      </c>
      <c r="G40" s="51">
        <v>1</v>
      </c>
      <c r="H40" s="123"/>
      <c r="I40" s="37"/>
      <c r="J40" s="38"/>
      <c r="K40" s="129">
        <f t="shared" si="8"/>
        <v>0</v>
      </c>
      <c r="L40" s="127">
        <f t="shared" si="9"/>
        <v>0</v>
      </c>
      <c r="M40" s="142">
        <f t="shared" si="10"/>
        <v>0</v>
      </c>
      <c r="N40" s="45"/>
    </row>
    <row r="41" spans="1:15" ht="42.75" x14ac:dyDescent="0.2">
      <c r="A41" s="65" t="s">
        <v>18</v>
      </c>
      <c r="B41" s="19" t="s">
        <v>134</v>
      </c>
      <c r="C41" s="19" t="s">
        <v>195</v>
      </c>
      <c r="D41" s="51"/>
      <c r="E41" s="51"/>
      <c r="F41" s="51" t="s">
        <v>7</v>
      </c>
      <c r="G41" s="51">
        <v>3</v>
      </c>
      <c r="H41" s="123"/>
      <c r="I41" s="37"/>
      <c r="J41" s="38"/>
      <c r="K41" s="129">
        <f t="shared" si="8"/>
        <v>0</v>
      </c>
      <c r="L41" s="127">
        <f t="shared" si="9"/>
        <v>0</v>
      </c>
      <c r="M41" s="142">
        <f t="shared" si="10"/>
        <v>0</v>
      </c>
      <c r="N41" s="45"/>
    </row>
    <row r="42" spans="1:15" ht="42.75" x14ac:dyDescent="0.2">
      <c r="A42" s="65" t="s">
        <v>19</v>
      </c>
      <c r="B42" s="19" t="s">
        <v>135</v>
      </c>
      <c r="C42" s="19"/>
      <c r="D42" s="51"/>
      <c r="E42" s="51"/>
      <c r="F42" s="51" t="s">
        <v>7</v>
      </c>
      <c r="G42" s="51">
        <v>1</v>
      </c>
      <c r="H42" s="123"/>
      <c r="I42" s="37"/>
      <c r="J42" s="38"/>
      <c r="K42" s="129">
        <f t="shared" si="8"/>
        <v>0</v>
      </c>
      <c r="L42" s="127">
        <f t="shared" si="9"/>
        <v>0</v>
      </c>
      <c r="M42" s="142">
        <f t="shared" si="10"/>
        <v>0</v>
      </c>
      <c r="N42" s="45"/>
      <c r="O42" s="1" t="s">
        <v>182</v>
      </c>
    </row>
    <row r="43" spans="1:15" ht="15" x14ac:dyDescent="0.2">
      <c r="H43" s="173" t="s">
        <v>5</v>
      </c>
      <c r="I43" s="257"/>
      <c r="J43" s="257"/>
      <c r="K43" s="153">
        <f>SUM(K36:K42)</f>
        <v>0</v>
      </c>
      <c r="L43" s="120">
        <f>SUM(L36:L42)</f>
        <v>0</v>
      </c>
      <c r="M43" s="146">
        <f>SUM(M36:M42)</f>
        <v>0</v>
      </c>
    </row>
    <row r="44" spans="1:15" ht="15" x14ac:dyDescent="0.25">
      <c r="B44" s="4" t="s">
        <v>196</v>
      </c>
      <c r="C44" s="4"/>
      <c r="D44" s="53"/>
      <c r="E44" s="53"/>
      <c r="F44" s="53"/>
      <c r="G44" s="73"/>
    </row>
    <row r="45" spans="1:15" ht="15" x14ac:dyDescent="0.25">
      <c r="B45" s="4" t="s">
        <v>75</v>
      </c>
      <c r="C45" s="4"/>
      <c r="D45" s="53"/>
      <c r="E45" s="53"/>
      <c r="F45" s="53"/>
      <c r="G45" s="73"/>
    </row>
    <row r="48" spans="1:15" ht="15" x14ac:dyDescent="0.25">
      <c r="A48" s="160" t="s">
        <v>162</v>
      </c>
    </row>
    <row r="49" spans="1:14" ht="60" x14ac:dyDescent="0.2">
      <c r="A49" s="15" t="s">
        <v>0</v>
      </c>
      <c r="B49" s="15" t="s">
        <v>11</v>
      </c>
      <c r="C49" s="15" t="s">
        <v>56</v>
      </c>
      <c r="D49" s="171" t="s">
        <v>12</v>
      </c>
      <c r="E49" s="171" t="s">
        <v>50</v>
      </c>
      <c r="F49" s="15" t="s">
        <v>6</v>
      </c>
      <c r="G49" s="31" t="s">
        <v>8</v>
      </c>
      <c r="H49" s="121" t="s">
        <v>9</v>
      </c>
      <c r="I49" s="32" t="s">
        <v>10</v>
      </c>
      <c r="J49" s="33" t="s">
        <v>1</v>
      </c>
      <c r="K49" s="151" t="s">
        <v>2</v>
      </c>
      <c r="L49" s="114" t="s">
        <v>3</v>
      </c>
      <c r="M49" s="114" t="s">
        <v>4</v>
      </c>
      <c r="N49" s="34" t="s">
        <v>65</v>
      </c>
    </row>
    <row r="50" spans="1:14" ht="15" x14ac:dyDescent="0.2">
      <c r="A50" s="66" t="s">
        <v>13</v>
      </c>
      <c r="B50" s="6" t="s">
        <v>24</v>
      </c>
      <c r="C50" s="6"/>
      <c r="D50" s="44"/>
      <c r="E50" s="44"/>
      <c r="F50" s="48" t="s">
        <v>23</v>
      </c>
      <c r="G50" s="49">
        <v>2800</v>
      </c>
      <c r="H50" s="123"/>
      <c r="I50" s="37"/>
      <c r="J50" s="38"/>
      <c r="K50" s="129">
        <f>G50*H50</f>
        <v>0</v>
      </c>
      <c r="L50" s="127">
        <f>M50-K50</f>
        <v>0</v>
      </c>
      <c r="M50" s="142">
        <f>G50*I50</f>
        <v>0</v>
      </c>
      <c r="N50" s="39" t="s">
        <v>66</v>
      </c>
    </row>
    <row r="51" spans="1:14" ht="15" x14ac:dyDescent="0.2">
      <c r="A51" s="66" t="s">
        <v>14</v>
      </c>
      <c r="B51" s="6" t="s">
        <v>181</v>
      </c>
      <c r="C51" s="6"/>
      <c r="D51" s="44"/>
      <c r="E51" s="44"/>
      <c r="F51" s="48" t="s">
        <v>23</v>
      </c>
      <c r="G51" s="49">
        <v>5</v>
      </c>
      <c r="H51" s="123"/>
      <c r="I51" s="37"/>
      <c r="J51" s="38"/>
      <c r="K51" s="129">
        <f t="shared" ref="K51:K70" si="11">G51*H51</f>
        <v>0</v>
      </c>
      <c r="L51" s="127">
        <f t="shared" ref="L51:L70" si="12">M51-K51</f>
        <v>0</v>
      </c>
      <c r="M51" s="142">
        <f t="shared" ref="M51:M70" si="13">G51*I51</f>
        <v>0</v>
      </c>
      <c r="N51" s="45"/>
    </row>
    <row r="52" spans="1:14" ht="15" x14ac:dyDescent="0.2">
      <c r="A52" s="66" t="s">
        <v>15</v>
      </c>
      <c r="B52" s="6" t="s">
        <v>25</v>
      </c>
      <c r="C52" s="6"/>
      <c r="D52" s="44"/>
      <c r="E52" s="44"/>
      <c r="F52" s="48" t="s">
        <v>23</v>
      </c>
      <c r="G52" s="49">
        <v>10</v>
      </c>
      <c r="H52" s="123"/>
      <c r="I52" s="37"/>
      <c r="J52" s="38"/>
      <c r="K52" s="129">
        <f t="shared" si="11"/>
        <v>0</v>
      </c>
      <c r="L52" s="127">
        <f t="shared" si="12"/>
        <v>0</v>
      </c>
      <c r="M52" s="142">
        <f t="shared" si="13"/>
        <v>0</v>
      </c>
      <c r="N52" s="45"/>
    </row>
    <row r="53" spans="1:14" ht="15" x14ac:dyDescent="0.2">
      <c r="A53" s="66" t="s">
        <v>16</v>
      </c>
      <c r="B53" s="6" t="s">
        <v>26</v>
      </c>
      <c r="C53" s="6"/>
      <c r="D53" s="44"/>
      <c r="E53" s="44"/>
      <c r="F53" s="48" t="s">
        <v>23</v>
      </c>
      <c r="G53" s="49">
        <v>5</v>
      </c>
      <c r="H53" s="123"/>
      <c r="I53" s="37"/>
      <c r="J53" s="38"/>
      <c r="K53" s="129">
        <f t="shared" si="11"/>
        <v>0</v>
      </c>
      <c r="L53" s="127">
        <f t="shared" si="12"/>
        <v>0</v>
      </c>
      <c r="M53" s="142">
        <f t="shared" si="13"/>
        <v>0</v>
      </c>
      <c r="N53" s="45"/>
    </row>
    <row r="54" spans="1:14" ht="15" x14ac:dyDescent="0.2">
      <c r="A54" s="66" t="s">
        <v>17</v>
      </c>
      <c r="B54" s="6" t="s">
        <v>27</v>
      </c>
      <c r="C54" s="6"/>
      <c r="D54" s="44"/>
      <c r="E54" s="44"/>
      <c r="F54" s="48" t="s">
        <v>23</v>
      </c>
      <c r="G54" s="49">
        <v>5</v>
      </c>
      <c r="H54" s="123"/>
      <c r="I54" s="37"/>
      <c r="J54" s="38"/>
      <c r="K54" s="129">
        <f t="shared" si="11"/>
        <v>0</v>
      </c>
      <c r="L54" s="127">
        <f t="shared" si="12"/>
        <v>0</v>
      </c>
      <c r="M54" s="142">
        <f t="shared" si="13"/>
        <v>0</v>
      </c>
      <c r="N54" s="45"/>
    </row>
    <row r="55" spans="1:14" ht="42.75" x14ac:dyDescent="0.2">
      <c r="A55" s="66" t="s">
        <v>18</v>
      </c>
      <c r="B55" s="22" t="s">
        <v>28</v>
      </c>
      <c r="C55" s="20"/>
      <c r="D55" s="44"/>
      <c r="E55" s="44"/>
      <c r="F55" s="48" t="s">
        <v>23</v>
      </c>
      <c r="G55" s="49">
        <v>2</v>
      </c>
      <c r="H55" s="123"/>
      <c r="I55" s="37"/>
      <c r="J55" s="38"/>
      <c r="K55" s="129">
        <f t="shared" si="11"/>
        <v>0</v>
      </c>
      <c r="L55" s="127">
        <f t="shared" si="12"/>
        <v>0</v>
      </c>
      <c r="M55" s="142">
        <f t="shared" si="13"/>
        <v>0</v>
      </c>
      <c r="N55" s="45"/>
    </row>
    <row r="56" spans="1:14" ht="28.5" x14ac:dyDescent="0.2">
      <c r="A56" s="66" t="s">
        <v>19</v>
      </c>
      <c r="B56" s="6" t="s">
        <v>29</v>
      </c>
      <c r="C56" s="6"/>
      <c r="D56" s="44"/>
      <c r="E56" s="44"/>
      <c r="F56" s="48" t="s">
        <v>23</v>
      </c>
      <c r="G56" s="49">
        <v>2</v>
      </c>
      <c r="H56" s="123"/>
      <c r="I56" s="37"/>
      <c r="J56" s="38"/>
      <c r="K56" s="129">
        <f t="shared" si="11"/>
        <v>0</v>
      </c>
      <c r="L56" s="127">
        <f t="shared" si="12"/>
        <v>0</v>
      </c>
      <c r="M56" s="142">
        <f t="shared" si="13"/>
        <v>0</v>
      </c>
      <c r="N56" s="45"/>
    </row>
    <row r="57" spans="1:14" ht="28.5" x14ac:dyDescent="0.2">
      <c r="A57" s="66" t="s">
        <v>20</v>
      </c>
      <c r="B57" s="6" t="s">
        <v>163</v>
      </c>
      <c r="C57" s="6" t="s">
        <v>241</v>
      </c>
      <c r="D57" s="44"/>
      <c r="E57" s="44"/>
      <c r="F57" s="48" t="s">
        <v>23</v>
      </c>
      <c r="G57" s="49">
        <v>5</v>
      </c>
      <c r="H57" s="123"/>
      <c r="I57" s="37"/>
      <c r="J57" s="38"/>
      <c r="K57" s="129">
        <f t="shared" si="11"/>
        <v>0</v>
      </c>
      <c r="L57" s="127">
        <f t="shared" si="12"/>
        <v>0</v>
      </c>
      <c r="M57" s="142">
        <f t="shared" si="13"/>
        <v>0</v>
      </c>
      <c r="N57" s="45"/>
    </row>
    <row r="58" spans="1:14" ht="28.5" x14ac:dyDescent="0.2">
      <c r="A58" s="66" t="s">
        <v>21</v>
      </c>
      <c r="B58" s="6" t="s">
        <v>30</v>
      </c>
      <c r="C58" s="6"/>
      <c r="D58" s="44"/>
      <c r="E58" s="44"/>
      <c r="F58" s="48" t="s">
        <v>23</v>
      </c>
      <c r="G58" s="49">
        <v>5</v>
      </c>
      <c r="H58" s="123"/>
      <c r="I58" s="37"/>
      <c r="J58" s="38"/>
      <c r="K58" s="129">
        <f t="shared" si="11"/>
        <v>0</v>
      </c>
      <c r="L58" s="127">
        <f t="shared" si="12"/>
        <v>0</v>
      </c>
      <c r="M58" s="142">
        <f t="shared" si="13"/>
        <v>0</v>
      </c>
      <c r="N58" s="45"/>
    </row>
    <row r="59" spans="1:14" ht="42.75" x14ac:dyDescent="0.2">
      <c r="A59" s="66" t="s">
        <v>22</v>
      </c>
      <c r="B59" s="6" t="s">
        <v>31</v>
      </c>
      <c r="C59" s="6" t="s">
        <v>57</v>
      </c>
      <c r="D59" s="44"/>
      <c r="E59" s="44"/>
      <c r="F59" s="48" t="s">
        <v>23</v>
      </c>
      <c r="G59" s="49">
        <v>2</v>
      </c>
      <c r="H59" s="123"/>
      <c r="I59" s="37"/>
      <c r="J59" s="38"/>
      <c r="K59" s="129">
        <f t="shared" si="11"/>
        <v>0</v>
      </c>
      <c r="L59" s="127">
        <f t="shared" si="12"/>
        <v>0</v>
      </c>
      <c r="M59" s="142">
        <f t="shared" si="13"/>
        <v>0</v>
      </c>
      <c r="N59" s="45"/>
    </row>
    <row r="60" spans="1:14" ht="42.75" x14ac:dyDescent="0.2">
      <c r="A60" s="66" t="s">
        <v>38</v>
      </c>
      <c r="B60" s="6" t="s">
        <v>32</v>
      </c>
      <c r="C60" s="6" t="s">
        <v>57</v>
      </c>
      <c r="D60" s="44"/>
      <c r="E60" s="44"/>
      <c r="F60" s="48" t="s">
        <v>23</v>
      </c>
      <c r="G60" s="49">
        <v>4</v>
      </c>
      <c r="H60" s="123"/>
      <c r="I60" s="37"/>
      <c r="J60" s="38"/>
      <c r="K60" s="129">
        <f t="shared" si="11"/>
        <v>0</v>
      </c>
      <c r="L60" s="127">
        <f t="shared" si="12"/>
        <v>0</v>
      </c>
      <c r="M60" s="142">
        <f t="shared" si="13"/>
        <v>0</v>
      </c>
      <c r="N60" s="45"/>
    </row>
    <row r="61" spans="1:14" ht="15" x14ac:dyDescent="0.2">
      <c r="A61" s="66" t="s">
        <v>39</v>
      </c>
      <c r="B61" s="6" t="s">
        <v>33</v>
      </c>
      <c r="C61" s="6"/>
      <c r="D61" s="44"/>
      <c r="E61" s="44"/>
      <c r="F61" s="48" t="s">
        <v>23</v>
      </c>
      <c r="G61" s="49">
        <v>1</v>
      </c>
      <c r="H61" s="123"/>
      <c r="I61" s="37"/>
      <c r="J61" s="38"/>
      <c r="K61" s="129">
        <f t="shared" si="11"/>
        <v>0</v>
      </c>
      <c r="L61" s="127">
        <f t="shared" si="12"/>
        <v>0</v>
      </c>
      <c r="M61" s="142">
        <f t="shared" si="13"/>
        <v>0</v>
      </c>
      <c r="N61" s="45"/>
    </row>
    <row r="62" spans="1:14" ht="28.5" x14ac:dyDescent="0.2">
      <c r="A62" s="66" t="s">
        <v>40</v>
      </c>
      <c r="B62" s="6" t="s">
        <v>150</v>
      </c>
      <c r="C62" s="6"/>
      <c r="D62" s="44"/>
      <c r="E62" s="44"/>
      <c r="F62" s="48" t="s">
        <v>23</v>
      </c>
      <c r="G62" s="49">
        <v>1</v>
      </c>
      <c r="H62" s="123"/>
      <c r="I62" s="37"/>
      <c r="J62" s="38"/>
      <c r="K62" s="129">
        <f t="shared" si="11"/>
        <v>0</v>
      </c>
      <c r="L62" s="127">
        <f t="shared" si="12"/>
        <v>0</v>
      </c>
      <c r="M62" s="142">
        <f t="shared" si="13"/>
        <v>0</v>
      </c>
      <c r="N62" s="45"/>
    </row>
    <row r="63" spans="1:14" s="2" customFormat="1" ht="15" x14ac:dyDescent="0.2">
      <c r="A63" s="65" t="s">
        <v>41</v>
      </c>
      <c r="B63" s="21" t="s">
        <v>34</v>
      </c>
      <c r="C63" s="21"/>
      <c r="D63" s="51"/>
      <c r="E63" s="51"/>
      <c r="F63" s="54" t="s">
        <v>23</v>
      </c>
      <c r="G63" s="55">
        <v>3</v>
      </c>
      <c r="H63" s="124"/>
      <c r="I63" s="37"/>
      <c r="J63" s="38"/>
      <c r="K63" s="129">
        <f t="shared" si="11"/>
        <v>0</v>
      </c>
      <c r="L63" s="127">
        <f t="shared" si="12"/>
        <v>0</v>
      </c>
      <c r="M63" s="142">
        <f t="shared" si="13"/>
        <v>0</v>
      </c>
      <c r="N63" s="56"/>
    </row>
    <row r="64" spans="1:14" s="2" customFormat="1" ht="15" x14ac:dyDescent="0.2">
      <c r="A64" s="66" t="s">
        <v>42</v>
      </c>
      <c r="B64" s="22" t="s">
        <v>35</v>
      </c>
      <c r="C64" s="22"/>
      <c r="D64" s="44"/>
      <c r="E64" s="44"/>
      <c r="F64" s="48" t="s">
        <v>23</v>
      </c>
      <c r="G64" s="49">
        <v>2</v>
      </c>
      <c r="H64" s="123"/>
      <c r="I64" s="37"/>
      <c r="J64" s="38"/>
      <c r="K64" s="129">
        <f t="shared" si="11"/>
        <v>0</v>
      </c>
      <c r="L64" s="127">
        <f t="shared" si="12"/>
        <v>0</v>
      </c>
      <c r="M64" s="142">
        <f t="shared" si="13"/>
        <v>0</v>
      </c>
      <c r="N64" s="56"/>
    </row>
    <row r="65" spans="1:21" s="2" customFormat="1" ht="15" x14ac:dyDescent="0.2">
      <c r="A65" s="66" t="s">
        <v>43</v>
      </c>
      <c r="B65" s="22" t="s">
        <v>36</v>
      </c>
      <c r="C65" s="22"/>
      <c r="D65" s="44"/>
      <c r="E65" s="44"/>
      <c r="F65" s="48" t="s">
        <v>23</v>
      </c>
      <c r="G65" s="49">
        <v>5</v>
      </c>
      <c r="H65" s="123"/>
      <c r="I65" s="37"/>
      <c r="J65" s="38"/>
      <c r="K65" s="129">
        <f t="shared" si="11"/>
        <v>0</v>
      </c>
      <c r="L65" s="127">
        <f t="shared" si="12"/>
        <v>0</v>
      </c>
      <c r="M65" s="142">
        <f t="shared" si="13"/>
        <v>0</v>
      </c>
      <c r="N65" s="56"/>
    </row>
    <row r="66" spans="1:21" s="2" customFormat="1" ht="15" x14ac:dyDescent="0.2">
      <c r="A66" s="66" t="s">
        <v>44</v>
      </c>
      <c r="B66" s="22" t="s">
        <v>37</v>
      </c>
      <c r="C66" s="22"/>
      <c r="D66" s="44"/>
      <c r="E66" s="44"/>
      <c r="F66" s="48" t="s">
        <v>23</v>
      </c>
      <c r="G66" s="49">
        <v>5</v>
      </c>
      <c r="H66" s="123"/>
      <c r="I66" s="37"/>
      <c r="J66" s="38"/>
      <c r="K66" s="129">
        <f t="shared" si="11"/>
        <v>0</v>
      </c>
      <c r="L66" s="127">
        <f t="shared" si="12"/>
        <v>0</v>
      </c>
      <c r="M66" s="142">
        <f t="shared" si="13"/>
        <v>0</v>
      </c>
      <c r="N66" s="56"/>
    </row>
    <row r="67" spans="1:21" s="2" customFormat="1" ht="15" x14ac:dyDescent="0.2">
      <c r="A67" s="65" t="s">
        <v>52</v>
      </c>
      <c r="B67" s="19" t="s">
        <v>105</v>
      </c>
      <c r="C67" s="19"/>
      <c r="D67" s="51"/>
      <c r="E67" s="51"/>
      <c r="F67" s="54" t="s">
        <v>23</v>
      </c>
      <c r="G67" s="55">
        <v>1</v>
      </c>
      <c r="H67" s="124"/>
      <c r="I67" s="37"/>
      <c r="J67" s="38"/>
      <c r="K67" s="129">
        <f t="shared" si="11"/>
        <v>0</v>
      </c>
      <c r="L67" s="127">
        <f t="shared" si="12"/>
        <v>0</v>
      </c>
      <c r="M67" s="142">
        <f t="shared" si="13"/>
        <v>0</v>
      </c>
      <c r="N67" s="56"/>
    </row>
    <row r="68" spans="1:21" s="2" customFormat="1" ht="15" x14ac:dyDescent="0.2">
      <c r="A68" s="65" t="s">
        <v>53</v>
      </c>
      <c r="B68" s="19" t="s">
        <v>106</v>
      </c>
      <c r="C68" s="19"/>
      <c r="D68" s="51"/>
      <c r="E68" s="51"/>
      <c r="F68" s="54" t="s">
        <v>23</v>
      </c>
      <c r="G68" s="55">
        <v>1</v>
      </c>
      <c r="H68" s="124"/>
      <c r="I68" s="37"/>
      <c r="J68" s="38"/>
      <c r="K68" s="129">
        <f t="shared" si="11"/>
        <v>0</v>
      </c>
      <c r="L68" s="127">
        <f t="shared" si="12"/>
        <v>0</v>
      </c>
      <c r="M68" s="142">
        <f t="shared" si="13"/>
        <v>0</v>
      </c>
      <c r="N68" s="56"/>
    </row>
    <row r="69" spans="1:21" s="2" customFormat="1" ht="15" x14ac:dyDescent="0.2">
      <c r="A69" s="65" t="s">
        <v>54</v>
      </c>
      <c r="B69" s="19" t="s">
        <v>51</v>
      </c>
      <c r="C69" s="19"/>
      <c r="D69" s="51"/>
      <c r="E69" s="51"/>
      <c r="F69" s="54" t="s">
        <v>7</v>
      </c>
      <c r="G69" s="55">
        <v>100</v>
      </c>
      <c r="H69" s="124"/>
      <c r="I69" s="37"/>
      <c r="J69" s="38"/>
      <c r="K69" s="129">
        <f t="shared" si="11"/>
        <v>0</v>
      </c>
      <c r="L69" s="127">
        <f t="shared" si="12"/>
        <v>0</v>
      </c>
      <c r="M69" s="142">
        <f t="shared" si="13"/>
        <v>0</v>
      </c>
      <c r="N69" s="56"/>
    </row>
    <row r="70" spans="1:21" s="2" customFormat="1" ht="15" x14ac:dyDescent="0.2">
      <c r="A70" s="65" t="s">
        <v>72</v>
      </c>
      <c r="B70" s="19" t="s">
        <v>73</v>
      </c>
      <c r="C70" s="19"/>
      <c r="D70" s="51"/>
      <c r="E70" s="51"/>
      <c r="F70" s="54" t="s">
        <v>7</v>
      </c>
      <c r="G70" s="55">
        <v>125</v>
      </c>
      <c r="H70" s="124"/>
      <c r="I70" s="37"/>
      <c r="J70" s="38"/>
      <c r="K70" s="129">
        <f t="shared" si="11"/>
        <v>0</v>
      </c>
      <c r="L70" s="127">
        <f t="shared" si="12"/>
        <v>0</v>
      </c>
      <c r="M70" s="142">
        <f t="shared" si="13"/>
        <v>0</v>
      </c>
      <c r="N70" s="56"/>
    </row>
    <row r="71" spans="1:21" ht="15" x14ac:dyDescent="0.2">
      <c r="A71" s="29"/>
      <c r="B71" s="7"/>
      <c r="C71" s="7"/>
      <c r="D71" s="29"/>
      <c r="E71" s="29"/>
      <c r="F71" s="57"/>
      <c r="G71" s="71"/>
      <c r="H71" s="173" t="s">
        <v>5</v>
      </c>
      <c r="I71" s="258"/>
      <c r="J71" s="259"/>
      <c r="K71" s="153">
        <f>SUM(K50:K70)</f>
        <v>0</v>
      </c>
      <c r="L71" s="120">
        <f>SUM(L50:L70)</f>
        <v>0</v>
      </c>
      <c r="M71" s="146">
        <f>SUM(M50:M70)</f>
        <v>0</v>
      </c>
    </row>
    <row r="72" spans="1:21" s="80" customFormat="1" ht="15" x14ac:dyDescent="0.2">
      <c r="A72" s="29"/>
      <c r="B72" s="7"/>
      <c r="C72" s="7"/>
      <c r="D72" s="29"/>
      <c r="E72" s="29"/>
      <c r="F72" s="57"/>
      <c r="G72" s="71"/>
      <c r="H72" s="112"/>
      <c r="I72" s="27"/>
      <c r="J72" s="27"/>
      <c r="K72" s="135"/>
      <c r="L72" s="134"/>
      <c r="M72" s="144"/>
      <c r="N72" s="16"/>
    </row>
    <row r="73" spans="1:21" s="80" customFormat="1" ht="15" x14ac:dyDescent="0.2">
      <c r="A73" s="29"/>
      <c r="B73" s="7"/>
      <c r="C73" s="7"/>
      <c r="D73" s="29"/>
      <c r="E73" s="29"/>
      <c r="F73" s="57"/>
      <c r="G73" s="71"/>
      <c r="H73" s="112"/>
      <c r="I73" s="27"/>
      <c r="J73" s="27"/>
      <c r="K73" s="135"/>
      <c r="L73" s="134"/>
      <c r="M73" s="144"/>
      <c r="N73" s="16"/>
    </row>
    <row r="74" spans="1:21" s="80" customFormat="1" ht="15" x14ac:dyDescent="0.2">
      <c r="A74" s="29"/>
      <c r="B74" s="7"/>
      <c r="C74" s="7"/>
      <c r="D74" s="29"/>
      <c r="E74" s="29"/>
      <c r="F74" s="57"/>
      <c r="G74" s="71"/>
      <c r="H74" s="112"/>
      <c r="I74" s="27"/>
      <c r="J74" s="27"/>
      <c r="K74" s="135"/>
      <c r="L74" s="134"/>
      <c r="M74" s="144"/>
      <c r="N74" s="16"/>
    </row>
    <row r="75" spans="1:21" ht="15" x14ac:dyDescent="0.25">
      <c r="A75" s="160" t="s">
        <v>177</v>
      </c>
    </row>
    <row r="76" spans="1:21" ht="60" x14ac:dyDescent="0.2">
      <c r="A76" s="15" t="s">
        <v>0</v>
      </c>
      <c r="B76" s="15" t="s">
        <v>11</v>
      </c>
      <c r="C76" s="15" t="s">
        <v>56</v>
      </c>
      <c r="D76" s="171" t="s">
        <v>12</v>
      </c>
      <c r="E76" s="171" t="s">
        <v>50</v>
      </c>
      <c r="F76" s="15" t="s">
        <v>6</v>
      </c>
      <c r="G76" s="31" t="s">
        <v>8</v>
      </c>
      <c r="H76" s="121" t="s">
        <v>9</v>
      </c>
      <c r="I76" s="32" t="s">
        <v>10</v>
      </c>
      <c r="J76" s="33" t="s">
        <v>1</v>
      </c>
      <c r="K76" s="151" t="s">
        <v>2</v>
      </c>
      <c r="L76" s="114" t="s">
        <v>3</v>
      </c>
      <c r="M76" s="114" t="s">
        <v>4</v>
      </c>
      <c r="N76" s="34" t="s">
        <v>65</v>
      </c>
    </row>
    <row r="77" spans="1:21" x14ac:dyDescent="0.2">
      <c r="A77" s="230" t="s">
        <v>13</v>
      </c>
      <c r="B77" s="241" t="s">
        <v>191</v>
      </c>
      <c r="C77" s="244"/>
      <c r="D77" s="99"/>
      <c r="E77" s="99"/>
      <c r="F77" s="235" t="s">
        <v>7</v>
      </c>
      <c r="G77" s="235">
        <v>10</v>
      </c>
      <c r="H77" s="252"/>
      <c r="I77" s="238"/>
      <c r="J77" s="249"/>
      <c r="K77" s="260">
        <f>G77*H77</f>
        <v>0</v>
      </c>
      <c r="L77" s="263">
        <f>M77-K77</f>
        <v>0</v>
      </c>
      <c r="M77" s="224">
        <f>G77*I77</f>
        <v>0</v>
      </c>
      <c r="N77" s="227"/>
    </row>
    <row r="78" spans="1:21" s="80" customFormat="1" x14ac:dyDescent="0.2">
      <c r="A78" s="231"/>
      <c r="B78" s="242"/>
      <c r="C78" s="245"/>
      <c r="D78" s="100"/>
      <c r="E78" s="233"/>
      <c r="F78" s="236"/>
      <c r="G78" s="236"/>
      <c r="H78" s="253"/>
      <c r="I78" s="239"/>
      <c r="J78" s="250"/>
      <c r="K78" s="261"/>
      <c r="L78" s="264"/>
      <c r="M78" s="225"/>
      <c r="N78" s="228"/>
      <c r="U78" s="101"/>
    </row>
    <row r="79" spans="1:21" s="80" customFormat="1" ht="12" customHeight="1" x14ac:dyDescent="0.2">
      <c r="A79" s="231"/>
      <c r="B79" s="242"/>
      <c r="C79" s="245"/>
      <c r="D79" s="247"/>
      <c r="E79" s="233"/>
      <c r="F79" s="236"/>
      <c r="G79" s="236"/>
      <c r="H79" s="253"/>
      <c r="I79" s="239"/>
      <c r="J79" s="250"/>
      <c r="K79" s="261"/>
      <c r="L79" s="264"/>
      <c r="M79" s="225"/>
      <c r="N79" s="228"/>
    </row>
    <row r="80" spans="1:21" s="80" customFormat="1" ht="12" customHeight="1" x14ac:dyDescent="0.2">
      <c r="A80" s="232"/>
      <c r="B80" s="243"/>
      <c r="C80" s="246"/>
      <c r="D80" s="248"/>
      <c r="E80" s="234"/>
      <c r="F80" s="237"/>
      <c r="G80" s="237"/>
      <c r="H80" s="254"/>
      <c r="I80" s="240"/>
      <c r="J80" s="251"/>
      <c r="K80" s="262"/>
      <c r="L80" s="265"/>
      <c r="M80" s="226"/>
      <c r="N80" s="229"/>
    </row>
    <row r="81" spans="1:14" ht="15" x14ac:dyDescent="0.2">
      <c r="A81" s="64" t="s">
        <v>14</v>
      </c>
      <c r="B81" s="18" t="s">
        <v>165</v>
      </c>
      <c r="C81" s="18"/>
      <c r="D81" s="46"/>
      <c r="E81" s="46"/>
      <c r="F81" s="47" t="s">
        <v>23</v>
      </c>
      <c r="G81" s="70">
        <v>10</v>
      </c>
      <c r="H81" s="122"/>
      <c r="I81" s="37"/>
      <c r="J81" s="38"/>
      <c r="K81" s="129">
        <f>G81*H81</f>
        <v>0</v>
      </c>
      <c r="L81" s="127">
        <f>M81-K81</f>
        <v>0</v>
      </c>
      <c r="M81" s="142">
        <f>G81*I81</f>
        <v>0</v>
      </c>
      <c r="N81" s="45"/>
    </row>
    <row r="82" spans="1:14" ht="15" x14ac:dyDescent="0.2">
      <c r="A82" s="64" t="s">
        <v>15</v>
      </c>
      <c r="B82" s="23" t="s">
        <v>166</v>
      </c>
      <c r="C82" s="23"/>
      <c r="D82" s="44"/>
      <c r="E82" s="44"/>
      <c r="F82" s="48" t="s">
        <v>23</v>
      </c>
      <c r="G82" s="49">
        <v>30</v>
      </c>
      <c r="H82" s="123"/>
      <c r="I82" s="37"/>
      <c r="J82" s="38"/>
      <c r="K82" s="129">
        <f t="shared" ref="K82:K93" si="14">G82*H82</f>
        <v>0</v>
      </c>
      <c r="L82" s="127">
        <f t="shared" ref="L82:L93" si="15">M82-K82</f>
        <v>0</v>
      </c>
      <c r="M82" s="142">
        <f t="shared" ref="M82:M93" si="16">G82*I82</f>
        <v>0</v>
      </c>
      <c r="N82" s="45"/>
    </row>
    <row r="83" spans="1:14" ht="15" x14ac:dyDescent="0.2">
      <c r="A83" s="64" t="s">
        <v>16</v>
      </c>
      <c r="B83" s="23" t="s">
        <v>167</v>
      </c>
      <c r="C83" s="23"/>
      <c r="D83" s="46"/>
      <c r="E83" s="46"/>
      <c r="F83" s="47" t="s">
        <v>23</v>
      </c>
      <c r="G83" s="70">
        <v>10</v>
      </c>
      <c r="H83" s="122"/>
      <c r="I83" s="37"/>
      <c r="J83" s="38"/>
      <c r="K83" s="129">
        <f t="shared" si="14"/>
        <v>0</v>
      </c>
      <c r="L83" s="127">
        <f t="shared" si="15"/>
        <v>0</v>
      </c>
      <c r="M83" s="142">
        <f t="shared" si="16"/>
        <v>0</v>
      </c>
      <c r="N83" s="45"/>
    </row>
    <row r="84" spans="1:14" ht="15" x14ac:dyDescent="0.2">
      <c r="A84" s="64" t="s">
        <v>17</v>
      </c>
      <c r="B84" s="23" t="s">
        <v>168</v>
      </c>
      <c r="C84" s="23"/>
      <c r="D84" s="46"/>
      <c r="E84" s="46"/>
      <c r="F84" s="47" t="s">
        <v>23</v>
      </c>
      <c r="G84" s="70">
        <v>10</v>
      </c>
      <c r="H84" s="122"/>
      <c r="I84" s="37"/>
      <c r="J84" s="38"/>
      <c r="K84" s="129">
        <f t="shared" si="14"/>
        <v>0</v>
      </c>
      <c r="L84" s="127">
        <f t="shared" si="15"/>
        <v>0</v>
      </c>
      <c r="M84" s="142">
        <f t="shared" si="16"/>
        <v>0</v>
      </c>
      <c r="N84" s="45"/>
    </row>
    <row r="85" spans="1:14" ht="185.25" x14ac:dyDescent="0.2">
      <c r="A85" s="64" t="s">
        <v>18</v>
      </c>
      <c r="B85" s="23" t="s">
        <v>169</v>
      </c>
      <c r="C85" s="23"/>
      <c r="D85" s="46"/>
      <c r="E85" s="46"/>
      <c r="F85" s="47" t="s">
        <v>23</v>
      </c>
      <c r="G85" s="70">
        <v>10</v>
      </c>
      <c r="H85" s="122"/>
      <c r="I85" s="37"/>
      <c r="J85" s="38"/>
      <c r="K85" s="129">
        <f t="shared" si="14"/>
        <v>0</v>
      </c>
      <c r="L85" s="127">
        <f t="shared" si="15"/>
        <v>0</v>
      </c>
      <c r="M85" s="142">
        <f t="shared" si="16"/>
        <v>0</v>
      </c>
      <c r="N85" s="45"/>
    </row>
    <row r="86" spans="1:14" ht="185.25" x14ac:dyDescent="0.2">
      <c r="A86" s="64" t="s">
        <v>19</v>
      </c>
      <c r="B86" s="23" t="s">
        <v>170</v>
      </c>
      <c r="C86" s="23"/>
      <c r="D86" s="50"/>
      <c r="E86" s="50"/>
      <c r="F86" s="47" t="s">
        <v>23</v>
      </c>
      <c r="G86" s="70">
        <v>20</v>
      </c>
      <c r="H86" s="122"/>
      <c r="I86" s="37"/>
      <c r="J86" s="38"/>
      <c r="K86" s="129">
        <f t="shared" si="14"/>
        <v>0</v>
      </c>
      <c r="L86" s="127">
        <f t="shared" si="15"/>
        <v>0</v>
      </c>
      <c r="M86" s="142">
        <f t="shared" si="16"/>
        <v>0</v>
      </c>
      <c r="N86" s="45"/>
    </row>
    <row r="87" spans="1:14" ht="57" x14ac:dyDescent="0.2">
      <c r="A87" s="64" t="s">
        <v>20</v>
      </c>
      <c r="B87" s="18" t="s">
        <v>171</v>
      </c>
      <c r="C87" s="18"/>
      <c r="D87" s="50"/>
      <c r="E87" s="50"/>
      <c r="F87" s="47" t="s">
        <v>23</v>
      </c>
      <c r="G87" s="70">
        <v>20</v>
      </c>
      <c r="H87" s="122"/>
      <c r="I87" s="37"/>
      <c r="J87" s="38"/>
      <c r="K87" s="129">
        <f t="shared" si="14"/>
        <v>0</v>
      </c>
      <c r="L87" s="127">
        <f t="shared" si="15"/>
        <v>0</v>
      </c>
      <c r="M87" s="142">
        <f t="shared" si="16"/>
        <v>0</v>
      </c>
      <c r="N87" s="39"/>
    </row>
    <row r="88" spans="1:14" ht="142.5" x14ac:dyDescent="0.2">
      <c r="A88" s="64">
        <v>9</v>
      </c>
      <c r="B88" s="23" t="s">
        <v>172</v>
      </c>
      <c r="C88" s="18" t="s">
        <v>197</v>
      </c>
      <c r="D88" s="50"/>
      <c r="E88" s="50"/>
      <c r="F88" s="47" t="s">
        <v>23</v>
      </c>
      <c r="G88" s="70">
        <v>10</v>
      </c>
      <c r="H88" s="122"/>
      <c r="I88" s="37"/>
      <c r="J88" s="38"/>
      <c r="K88" s="129">
        <f t="shared" si="14"/>
        <v>0</v>
      </c>
      <c r="L88" s="127">
        <f t="shared" si="15"/>
        <v>0</v>
      </c>
      <c r="M88" s="142">
        <f t="shared" si="16"/>
        <v>0</v>
      </c>
      <c r="N88" s="39" t="s">
        <v>68</v>
      </c>
    </row>
    <row r="89" spans="1:14" s="80" customFormat="1" ht="85.5" x14ac:dyDescent="0.2">
      <c r="A89" s="64">
        <v>10</v>
      </c>
      <c r="B89" s="23" t="s">
        <v>173</v>
      </c>
      <c r="C89" s="23"/>
      <c r="D89" s="50"/>
      <c r="E89" s="50"/>
      <c r="F89" s="47" t="s">
        <v>23</v>
      </c>
      <c r="G89" s="47">
        <v>10</v>
      </c>
      <c r="H89" s="122"/>
      <c r="I89" s="37"/>
      <c r="J89" s="38"/>
      <c r="K89" s="129">
        <f t="shared" si="14"/>
        <v>0</v>
      </c>
      <c r="L89" s="127">
        <f t="shared" si="15"/>
        <v>0</v>
      </c>
      <c r="M89" s="142">
        <f t="shared" si="16"/>
        <v>0</v>
      </c>
      <c r="N89" s="45"/>
    </row>
    <row r="90" spans="1:14" s="80" customFormat="1" ht="85.5" x14ac:dyDescent="0.2">
      <c r="A90" s="64">
        <v>11</v>
      </c>
      <c r="B90" s="23" t="s">
        <v>174</v>
      </c>
      <c r="C90" s="23"/>
      <c r="D90" s="50"/>
      <c r="E90" s="50"/>
      <c r="F90" s="47" t="s">
        <v>23</v>
      </c>
      <c r="G90" s="47">
        <v>10</v>
      </c>
      <c r="H90" s="122"/>
      <c r="I90" s="37"/>
      <c r="J90" s="38"/>
      <c r="K90" s="129">
        <f t="shared" si="14"/>
        <v>0</v>
      </c>
      <c r="L90" s="127">
        <f t="shared" si="15"/>
        <v>0</v>
      </c>
      <c r="M90" s="142">
        <f t="shared" si="16"/>
        <v>0</v>
      </c>
      <c r="N90" s="45"/>
    </row>
    <row r="91" spans="1:14" s="80" customFormat="1" ht="85.5" x14ac:dyDescent="0.2">
      <c r="A91" s="64">
        <v>12</v>
      </c>
      <c r="B91" s="23" t="s">
        <v>175</v>
      </c>
      <c r="C91" s="23"/>
      <c r="D91" s="50"/>
      <c r="E91" s="50"/>
      <c r="F91" s="47" t="s">
        <v>23</v>
      </c>
      <c r="G91" s="47">
        <v>10</v>
      </c>
      <c r="H91" s="122"/>
      <c r="I91" s="37"/>
      <c r="J91" s="38"/>
      <c r="K91" s="129">
        <f t="shared" si="14"/>
        <v>0</v>
      </c>
      <c r="L91" s="127">
        <f t="shared" si="15"/>
        <v>0</v>
      </c>
      <c r="M91" s="142">
        <f t="shared" si="16"/>
        <v>0</v>
      </c>
      <c r="N91" s="45"/>
    </row>
    <row r="92" spans="1:14" s="80" customFormat="1" ht="128.25" x14ac:dyDescent="0.2">
      <c r="A92" s="64">
        <v>13</v>
      </c>
      <c r="B92" s="85" t="s">
        <v>211</v>
      </c>
      <c r="C92" s="23"/>
      <c r="D92" s="50"/>
      <c r="E92" s="50"/>
      <c r="F92" s="47" t="s">
        <v>23</v>
      </c>
      <c r="G92" s="47">
        <v>10</v>
      </c>
      <c r="H92" s="122"/>
      <c r="I92" s="37"/>
      <c r="J92" s="38"/>
      <c r="K92" s="129">
        <f t="shared" si="14"/>
        <v>0</v>
      </c>
      <c r="L92" s="127">
        <f t="shared" si="15"/>
        <v>0</v>
      </c>
      <c r="M92" s="142">
        <f t="shared" si="16"/>
        <v>0</v>
      </c>
      <c r="N92" s="45"/>
    </row>
    <row r="93" spans="1:14" s="80" customFormat="1" ht="57" x14ac:dyDescent="0.2">
      <c r="A93" s="64">
        <v>14</v>
      </c>
      <c r="B93" s="84" t="s">
        <v>176</v>
      </c>
      <c r="C93" s="23"/>
      <c r="D93" s="50"/>
      <c r="E93" s="50"/>
      <c r="F93" s="47" t="s">
        <v>23</v>
      </c>
      <c r="G93" s="47">
        <v>25</v>
      </c>
      <c r="H93" s="122"/>
      <c r="I93" s="37"/>
      <c r="J93" s="38"/>
      <c r="K93" s="129">
        <f t="shared" si="14"/>
        <v>0</v>
      </c>
      <c r="L93" s="127">
        <f t="shared" si="15"/>
        <v>0</v>
      </c>
      <c r="M93" s="142">
        <f t="shared" si="16"/>
        <v>0</v>
      </c>
      <c r="N93" s="45"/>
    </row>
    <row r="94" spans="1:14" ht="15" x14ac:dyDescent="0.2">
      <c r="H94" s="173" t="s">
        <v>5</v>
      </c>
      <c r="I94" s="266"/>
      <c r="J94" s="267"/>
      <c r="K94" s="152">
        <f>SUM(K77:K93)</f>
        <v>0</v>
      </c>
      <c r="L94" s="133">
        <f>SUM(L77:L93)</f>
        <v>0</v>
      </c>
      <c r="M94" s="143">
        <f>SUM(M77:M93)</f>
        <v>0</v>
      </c>
    </row>
    <row r="95" spans="1:14" s="80" customFormat="1" ht="15" x14ac:dyDescent="0.2">
      <c r="A95" s="161"/>
      <c r="B95" s="16"/>
      <c r="C95" s="161"/>
      <c r="D95" s="16"/>
      <c r="E95" s="16"/>
      <c r="F95" s="16"/>
      <c r="G95" s="72"/>
      <c r="H95" s="113"/>
      <c r="I95" s="27"/>
      <c r="J95" s="27"/>
      <c r="K95" s="135"/>
      <c r="L95" s="134"/>
      <c r="M95" s="144"/>
      <c r="N95" s="16"/>
    </row>
    <row r="96" spans="1:14" ht="15" x14ac:dyDescent="0.2">
      <c r="I96" s="27"/>
      <c r="J96" s="27"/>
      <c r="K96" s="135"/>
      <c r="L96" s="134"/>
      <c r="M96" s="144"/>
    </row>
    <row r="97" spans="1:14" ht="15" x14ac:dyDescent="0.25">
      <c r="A97" s="160" t="s">
        <v>178</v>
      </c>
      <c r="B97" s="14"/>
      <c r="C97" s="160"/>
    </row>
    <row r="98" spans="1:14" ht="60" x14ac:dyDescent="0.2">
      <c r="A98" s="15" t="s">
        <v>0</v>
      </c>
      <c r="B98" s="15" t="s">
        <v>11</v>
      </c>
      <c r="C98" s="15" t="s">
        <v>56</v>
      </c>
      <c r="D98" s="171" t="s">
        <v>12</v>
      </c>
      <c r="E98" s="171" t="s">
        <v>50</v>
      </c>
      <c r="F98" s="15" t="s">
        <v>6</v>
      </c>
      <c r="G98" s="31" t="s">
        <v>8</v>
      </c>
      <c r="H98" s="121" t="s">
        <v>9</v>
      </c>
      <c r="I98" s="32" t="s">
        <v>10</v>
      </c>
      <c r="J98" s="33" t="s">
        <v>1</v>
      </c>
      <c r="K98" s="151" t="s">
        <v>2</v>
      </c>
      <c r="L98" s="114" t="s">
        <v>3</v>
      </c>
      <c r="M98" s="114" t="s">
        <v>4</v>
      </c>
      <c r="N98" s="34" t="s">
        <v>65</v>
      </c>
    </row>
    <row r="99" spans="1:14" x14ac:dyDescent="0.2">
      <c r="A99" s="63" t="s">
        <v>13</v>
      </c>
      <c r="B99" s="17" t="s">
        <v>78</v>
      </c>
      <c r="C99" s="17"/>
      <c r="D99" s="41"/>
      <c r="E99" s="41"/>
      <c r="F99" s="42" t="s">
        <v>23</v>
      </c>
      <c r="G99" s="43">
        <v>20</v>
      </c>
      <c r="H99" s="116"/>
      <c r="I99" s="37"/>
      <c r="J99" s="38"/>
      <c r="K99" s="129">
        <f>G99*H99</f>
        <v>0</v>
      </c>
      <c r="L99" s="127">
        <f>M99-K99</f>
        <v>0</v>
      </c>
      <c r="M99" s="142">
        <f>G99*I99</f>
        <v>0</v>
      </c>
      <c r="N99" s="39"/>
    </row>
    <row r="100" spans="1:14" x14ac:dyDescent="0.2">
      <c r="A100" s="62" t="s">
        <v>14</v>
      </c>
      <c r="B100" s="6" t="s">
        <v>79</v>
      </c>
      <c r="C100" s="6"/>
      <c r="D100" s="44"/>
      <c r="E100" s="44"/>
      <c r="F100" s="35" t="s">
        <v>23</v>
      </c>
      <c r="G100" s="36">
        <v>48</v>
      </c>
      <c r="H100" s="115"/>
      <c r="I100" s="37"/>
      <c r="J100" s="38"/>
      <c r="K100" s="129">
        <f t="shared" ref="K100:K102" si="17">G100*H100</f>
        <v>0</v>
      </c>
      <c r="L100" s="127">
        <f t="shared" ref="L100:L102" si="18">M100-K100</f>
        <v>0</v>
      </c>
      <c r="M100" s="142">
        <f t="shared" ref="M100:M102" si="19">G100*I100</f>
        <v>0</v>
      </c>
      <c r="N100" s="39"/>
    </row>
    <row r="101" spans="1:14" ht="71.25" x14ac:dyDescent="0.2">
      <c r="A101" s="62" t="s">
        <v>15</v>
      </c>
      <c r="B101" s="6" t="s">
        <v>121</v>
      </c>
      <c r="C101" s="6" t="s">
        <v>198</v>
      </c>
      <c r="D101" s="44"/>
      <c r="E101" s="44"/>
      <c r="F101" s="35" t="s">
        <v>23</v>
      </c>
      <c r="G101" s="36">
        <v>24</v>
      </c>
      <c r="H101" s="115"/>
      <c r="I101" s="37"/>
      <c r="J101" s="38"/>
      <c r="K101" s="129">
        <f t="shared" si="17"/>
        <v>0</v>
      </c>
      <c r="L101" s="127">
        <f t="shared" si="18"/>
        <v>0</v>
      </c>
      <c r="M101" s="142">
        <f t="shared" si="19"/>
        <v>0</v>
      </c>
      <c r="N101" s="39" t="s">
        <v>68</v>
      </c>
    </row>
    <row r="102" spans="1:14" ht="28.5" x14ac:dyDescent="0.2">
      <c r="A102" s="62" t="s">
        <v>16</v>
      </c>
      <c r="B102" s="6" t="s">
        <v>122</v>
      </c>
      <c r="C102" s="6"/>
      <c r="D102" s="44"/>
      <c r="E102" s="44"/>
      <c r="F102" s="35" t="s">
        <v>23</v>
      </c>
      <c r="G102" s="36">
        <v>20</v>
      </c>
      <c r="H102" s="115"/>
      <c r="I102" s="37"/>
      <c r="J102" s="38"/>
      <c r="K102" s="129">
        <f t="shared" si="17"/>
        <v>0</v>
      </c>
      <c r="L102" s="127">
        <f t="shared" si="18"/>
        <v>0</v>
      </c>
      <c r="M102" s="142">
        <f t="shared" si="19"/>
        <v>0</v>
      </c>
      <c r="N102" s="39"/>
    </row>
    <row r="103" spans="1:14" ht="15" x14ac:dyDescent="0.2">
      <c r="H103" s="173" t="s">
        <v>5</v>
      </c>
      <c r="I103" s="257"/>
      <c r="J103" s="257"/>
      <c r="K103" s="153">
        <f>SUM(K99:K102)</f>
        <v>0</v>
      </c>
      <c r="L103" s="120">
        <f>SUM(L99:L102)</f>
        <v>0</v>
      </c>
      <c r="M103" s="146">
        <f>SUM(M99:M102)</f>
        <v>0</v>
      </c>
    </row>
    <row r="106" spans="1:14" ht="15" x14ac:dyDescent="0.25">
      <c r="A106" s="160" t="s">
        <v>179</v>
      </c>
    </row>
    <row r="107" spans="1:14" ht="60" x14ac:dyDescent="0.2">
      <c r="A107" s="15" t="s">
        <v>0</v>
      </c>
      <c r="B107" s="15" t="s">
        <v>11</v>
      </c>
      <c r="C107" s="15" t="s">
        <v>56</v>
      </c>
      <c r="D107" s="171" t="s">
        <v>12</v>
      </c>
      <c r="E107" s="171" t="s">
        <v>50</v>
      </c>
      <c r="F107" s="15" t="s">
        <v>6</v>
      </c>
      <c r="G107" s="31" t="s">
        <v>8</v>
      </c>
      <c r="H107" s="121" t="s">
        <v>9</v>
      </c>
      <c r="I107" s="32" t="s">
        <v>10</v>
      </c>
      <c r="J107" s="33" t="s">
        <v>1</v>
      </c>
      <c r="K107" s="151" t="s">
        <v>2</v>
      </c>
      <c r="L107" s="114" t="s">
        <v>3</v>
      </c>
      <c r="M107" s="114" t="s">
        <v>4</v>
      </c>
      <c r="N107" s="34" t="s">
        <v>65</v>
      </c>
    </row>
    <row r="108" spans="1:14" ht="71.25" x14ac:dyDescent="0.2">
      <c r="A108" s="64" t="s">
        <v>13</v>
      </c>
      <c r="B108" s="6" t="s">
        <v>144</v>
      </c>
      <c r="C108" s="6" t="s">
        <v>199</v>
      </c>
      <c r="D108" s="48"/>
      <c r="E108" s="58"/>
      <c r="F108" s="58" t="s">
        <v>7</v>
      </c>
      <c r="G108" s="49">
        <v>3</v>
      </c>
      <c r="H108" s="123"/>
      <c r="I108" s="37"/>
      <c r="J108" s="38"/>
      <c r="K108" s="129">
        <f>G108*H108</f>
        <v>0</v>
      </c>
      <c r="L108" s="127">
        <f>M108-K108</f>
        <v>0</v>
      </c>
      <c r="M108" s="142">
        <f>G108*I108</f>
        <v>0</v>
      </c>
      <c r="N108" s="39"/>
    </row>
    <row r="109" spans="1:14" ht="71.25" x14ac:dyDescent="0.2">
      <c r="A109" s="64" t="s">
        <v>14</v>
      </c>
      <c r="B109" s="6" t="s">
        <v>145</v>
      </c>
      <c r="C109" s="6"/>
      <c r="D109" s="48"/>
      <c r="E109" s="58"/>
      <c r="F109" s="58" t="s">
        <v>7</v>
      </c>
      <c r="G109" s="49">
        <v>2</v>
      </c>
      <c r="H109" s="123"/>
      <c r="I109" s="37"/>
      <c r="J109" s="38"/>
      <c r="K109" s="129">
        <f t="shared" ref="K109:K113" si="20">G109*H109</f>
        <v>0</v>
      </c>
      <c r="L109" s="127">
        <f t="shared" ref="L109:L113" si="21">M109-K109</f>
        <v>0</v>
      </c>
      <c r="M109" s="142">
        <f t="shared" ref="M109:M113" si="22">G109*I109</f>
        <v>0</v>
      </c>
      <c r="N109" s="45"/>
    </row>
    <row r="110" spans="1:14" ht="71.25" x14ac:dyDescent="0.2">
      <c r="A110" s="64" t="s">
        <v>15</v>
      </c>
      <c r="B110" s="6" t="s">
        <v>146</v>
      </c>
      <c r="C110" s="6"/>
      <c r="D110" s="48"/>
      <c r="E110" s="58"/>
      <c r="F110" s="58" t="s">
        <v>7</v>
      </c>
      <c r="G110" s="49">
        <v>1</v>
      </c>
      <c r="H110" s="123"/>
      <c r="I110" s="37"/>
      <c r="J110" s="38"/>
      <c r="K110" s="129">
        <f t="shared" si="20"/>
        <v>0</v>
      </c>
      <c r="L110" s="127">
        <f t="shared" si="21"/>
        <v>0</v>
      </c>
      <c r="M110" s="142">
        <f t="shared" si="22"/>
        <v>0</v>
      </c>
      <c r="N110" s="45"/>
    </row>
    <row r="111" spans="1:14" s="80" customFormat="1" ht="15" x14ac:dyDescent="0.2">
      <c r="A111" s="64" t="s">
        <v>16</v>
      </c>
      <c r="B111" s="6" t="s">
        <v>147</v>
      </c>
      <c r="C111" s="6"/>
      <c r="D111" s="48"/>
      <c r="E111" s="48"/>
      <c r="F111" s="58" t="s">
        <v>7</v>
      </c>
      <c r="G111" s="48">
        <v>1</v>
      </c>
      <c r="H111" s="123"/>
      <c r="I111" s="37"/>
      <c r="J111" s="38"/>
      <c r="K111" s="129">
        <f t="shared" si="20"/>
        <v>0</v>
      </c>
      <c r="L111" s="127">
        <f t="shared" si="21"/>
        <v>0</v>
      </c>
      <c r="M111" s="142">
        <f t="shared" si="22"/>
        <v>0</v>
      </c>
      <c r="N111" s="45"/>
    </row>
    <row r="112" spans="1:14" s="80" customFormat="1" ht="71.25" x14ac:dyDescent="0.2">
      <c r="A112" s="64" t="s">
        <v>17</v>
      </c>
      <c r="B112" s="6" t="s">
        <v>148</v>
      </c>
      <c r="C112" s="6"/>
      <c r="D112" s="48"/>
      <c r="E112" s="48"/>
      <c r="F112" s="58" t="s">
        <v>7</v>
      </c>
      <c r="G112" s="48">
        <v>20</v>
      </c>
      <c r="H112" s="123"/>
      <c r="I112" s="37"/>
      <c r="J112" s="38"/>
      <c r="K112" s="129">
        <f t="shared" si="20"/>
        <v>0</v>
      </c>
      <c r="L112" s="127">
        <f t="shared" si="21"/>
        <v>0</v>
      </c>
      <c r="M112" s="142">
        <f t="shared" si="22"/>
        <v>0</v>
      </c>
      <c r="N112" s="45"/>
    </row>
    <row r="113" spans="1:14" s="80" customFormat="1" ht="242.25" x14ac:dyDescent="0.2">
      <c r="A113" s="64" t="s">
        <v>18</v>
      </c>
      <c r="B113" s="6" t="s">
        <v>149</v>
      </c>
      <c r="C113" s="6"/>
      <c r="D113" s="48"/>
      <c r="E113" s="48"/>
      <c r="F113" s="58" t="s">
        <v>7</v>
      </c>
      <c r="G113" s="48">
        <v>5</v>
      </c>
      <c r="H113" s="123"/>
      <c r="I113" s="37"/>
      <c r="J113" s="38"/>
      <c r="K113" s="129">
        <f t="shared" si="20"/>
        <v>0</v>
      </c>
      <c r="L113" s="127">
        <f t="shared" si="21"/>
        <v>0</v>
      </c>
      <c r="M113" s="142">
        <f t="shared" si="22"/>
        <v>0</v>
      </c>
      <c r="N113" s="45"/>
    </row>
    <row r="114" spans="1:14" ht="15" x14ac:dyDescent="0.2">
      <c r="H114" s="173" t="s">
        <v>5</v>
      </c>
      <c r="I114" s="257"/>
      <c r="J114" s="257"/>
      <c r="K114" s="153">
        <f>SUM(K108:K113)</f>
        <v>0</v>
      </c>
      <c r="L114" s="120">
        <f t="shared" ref="L114" si="23">M114-K114</f>
        <v>0</v>
      </c>
      <c r="M114" s="146">
        <f t="shared" ref="M114" si="24">K114*1.08</f>
        <v>0</v>
      </c>
    </row>
    <row r="117" spans="1:14" ht="15" x14ac:dyDescent="0.25">
      <c r="A117" s="160" t="s">
        <v>180</v>
      </c>
    </row>
    <row r="118" spans="1:14" ht="60" x14ac:dyDescent="0.2">
      <c r="A118" s="15" t="s">
        <v>0</v>
      </c>
      <c r="B118" s="15" t="s">
        <v>11</v>
      </c>
      <c r="C118" s="15" t="s">
        <v>56</v>
      </c>
      <c r="D118" s="171" t="s">
        <v>12</v>
      </c>
      <c r="E118" s="171" t="s">
        <v>50</v>
      </c>
      <c r="F118" s="15" t="s">
        <v>6</v>
      </c>
      <c r="G118" s="31" t="s">
        <v>8</v>
      </c>
      <c r="H118" s="121" t="s">
        <v>9</v>
      </c>
      <c r="I118" s="32" t="s">
        <v>10</v>
      </c>
      <c r="J118" s="33" t="s">
        <v>1</v>
      </c>
      <c r="K118" s="151" t="s">
        <v>2</v>
      </c>
      <c r="L118" s="114" t="s">
        <v>3</v>
      </c>
      <c r="M118" s="114" t="s">
        <v>4</v>
      </c>
      <c r="N118" s="34" t="s">
        <v>65</v>
      </c>
    </row>
    <row r="119" spans="1:14" ht="128.25" x14ac:dyDescent="0.2">
      <c r="A119" s="64" t="s">
        <v>13</v>
      </c>
      <c r="B119" s="24" t="s">
        <v>142</v>
      </c>
      <c r="C119" s="24" t="s">
        <v>143</v>
      </c>
      <c r="D119" s="59"/>
      <c r="E119" s="59"/>
      <c r="F119" s="60" t="s">
        <v>7</v>
      </c>
      <c r="G119" s="74">
        <v>4000</v>
      </c>
      <c r="H119" s="125"/>
      <c r="I119" s="37"/>
      <c r="J119" s="38"/>
      <c r="K119" s="129">
        <f>G119*H119</f>
        <v>0</v>
      </c>
      <c r="L119" s="127">
        <f>M119-K119</f>
        <v>0</v>
      </c>
      <c r="M119" s="142">
        <f>G119*I119</f>
        <v>0</v>
      </c>
      <c r="N119" s="39" t="s">
        <v>66</v>
      </c>
    </row>
    <row r="120" spans="1:14" ht="57" x14ac:dyDescent="0.2">
      <c r="A120" s="64" t="s">
        <v>14</v>
      </c>
      <c r="B120" s="24" t="s">
        <v>183</v>
      </c>
      <c r="C120" s="24"/>
      <c r="D120" s="59"/>
      <c r="E120" s="59"/>
      <c r="F120" s="60" t="s">
        <v>7</v>
      </c>
      <c r="G120" s="74">
        <v>800</v>
      </c>
      <c r="H120" s="125"/>
      <c r="I120" s="37"/>
      <c r="J120" s="38"/>
      <c r="K120" s="129">
        <f t="shared" ref="K120:K122" si="25">G120*H120</f>
        <v>0</v>
      </c>
      <c r="L120" s="127">
        <f t="shared" ref="L120:L122" si="26">M120-K120</f>
        <v>0</v>
      </c>
      <c r="M120" s="142">
        <f t="shared" ref="M120:M122" si="27">G120*I120</f>
        <v>0</v>
      </c>
      <c r="N120" s="39" t="s">
        <v>67</v>
      </c>
    </row>
    <row r="121" spans="1:14" ht="28.5" x14ac:dyDescent="0.2">
      <c r="A121" s="64" t="s">
        <v>15</v>
      </c>
      <c r="B121" s="24" t="s">
        <v>140</v>
      </c>
      <c r="C121" s="24"/>
      <c r="D121" s="59"/>
      <c r="E121" s="59"/>
      <c r="F121" s="60" t="s">
        <v>7</v>
      </c>
      <c r="G121" s="74">
        <v>650</v>
      </c>
      <c r="H121" s="125"/>
      <c r="I121" s="37"/>
      <c r="J121" s="38"/>
      <c r="K121" s="129">
        <f t="shared" si="25"/>
        <v>0</v>
      </c>
      <c r="L121" s="127">
        <f t="shared" si="26"/>
        <v>0</v>
      </c>
      <c r="M121" s="142">
        <f t="shared" si="27"/>
        <v>0</v>
      </c>
      <c r="N121" s="39" t="s">
        <v>68</v>
      </c>
    </row>
    <row r="122" spans="1:14" s="80" customFormat="1" ht="57" x14ac:dyDescent="0.2">
      <c r="A122" s="64" t="s">
        <v>16</v>
      </c>
      <c r="B122" s="24" t="s">
        <v>141</v>
      </c>
      <c r="C122" s="24"/>
      <c r="D122" s="59"/>
      <c r="E122" s="59"/>
      <c r="F122" s="60" t="s">
        <v>7</v>
      </c>
      <c r="G122" s="74">
        <v>100</v>
      </c>
      <c r="H122" s="125"/>
      <c r="I122" s="37"/>
      <c r="J122" s="38"/>
      <c r="K122" s="129">
        <f t="shared" si="25"/>
        <v>0</v>
      </c>
      <c r="L122" s="127">
        <f t="shared" si="26"/>
        <v>0</v>
      </c>
      <c r="M122" s="142">
        <f t="shared" si="27"/>
        <v>0</v>
      </c>
      <c r="N122" s="39" t="s">
        <v>68</v>
      </c>
    </row>
    <row r="123" spans="1:14" ht="15" x14ac:dyDescent="0.2">
      <c r="H123" s="173" t="s">
        <v>5</v>
      </c>
      <c r="I123" s="256"/>
      <c r="J123" s="256"/>
      <c r="K123" s="152">
        <f>SUM(K119:K122)</f>
        <v>0</v>
      </c>
      <c r="L123" s="133">
        <f>SUM(L119:L122)</f>
        <v>0</v>
      </c>
      <c r="M123" s="143">
        <f>SUM(M119:M122)</f>
        <v>0</v>
      </c>
    </row>
    <row r="124" spans="1:14" s="80" customFormat="1" ht="15" x14ac:dyDescent="0.2">
      <c r="A124" s="161"/>
      <c r="B124" s="16"/>
      <c r="C124" s="161"/>
      <c r="D124" s="16"/>
      <c r="E124" s="16"/>
      <c r="F124" s="16"/>
      <c r="G124" s="72"/>
      <c r="H124" s="113"/>
      <c r="I124" s="27"/>
      <c r="J124" s="27"/>
      <c r="K124" s="135"/>
      <c r="L124" s="134"/>
      <c r="M124" s="144"/>
      <c r="N124" s="16"/>
    </row>
    <row r="126" spans="1:14" ht="15" x14ac:dyDescent="0.25">
      <c r="A126" s="160" t="s">
        <v>90</v>
      </c>
    </row>
    <row r="127" spans="1:14" ht="60" x14ac:dyDescent="0.2">
      <c r="A127" s="15" t="s">
        <v>0</v>
      </c>
      <c r="B127" s="15" t="s">
        <v>11</v>
      </c>
      <c r="C127" s="15" t="s">
        <v>56</v>
      </c>
      <c r="D127" s="171" t="s">
        <v>12</v>
      </c>
      <c r="E127" s="171" t="s">
        <v>50</v>
      </c>
      <c r="F127" s="15" t="s">
        <v>6</v>
      </c>
      <c r="G127" s="31" t="s">
        <v>8</v>
      </c>
      <c r="H127" s="121" t="s">
        <v>9</v>
      </c>
      <c r="I127" s="32" t="s">
        <v>10</v>
      </c>
      <c r="J127" s="33" t="s">
        <v>1</v>
      </c>
      <c r="K127" s="151" t="s">
        <v>2</v>
      </c>
      <c r="L127" s="114" t="s">
        <v>3</v>
      </c>
      <c r="M127" s="114" t="s">
        <v>4</v>
      </c>
      <c r="N127" s="34" t="s">
        <v>65</v>
      </c>
    </row>
    <row r="128" spans="1:14" ht="85.5" x14ac:dyDescent="0.2">
      <c r="A128" s="64" t="s">
        <v>13</v>
      </c>
      <c r="B128" s="24" t="s">
        <v>60</v>
      </c>
      <c r="C128" s="24"/>
      <c r="D128" s="59"/>
      <c r="E128" s="59"/>
      <c r="F128" s="60" t="s">
        <v>7</v>
      </c>
      <c r="G128" s="74">
        <v>10</v>
      </c>
      <c r="H128" s="125"/>
      <c r="I128" s="37"/>
      <c r="J128" s="38"/>
      <c r="K128" s="129">
        <f>G128*H128</f>
        <v>0</v>
      </c>
      <c r="L128" s="127">
        <f>M128-K128</f>
        <v>0</v>
      </c>
      <c r="M128" s="142">
        <f>G128*I128</f>
        <v>0</v>
      </c>
      <c r="N128" s="45"/>
    </row>
    <row r="129" spans="1:14" ht="128.25" x14ac:dyDescent="0.2">
      <c r="A129" s="64" t="s">
        <v>14</v>
      </c>
      <c r="B129" s="24" t="s">
        <v>61</v>
      </c>
      <c r="C129" s="24" t="s">
        <v>200</v>
      </c>
      <c r="D129" s="59"/>
      <c r="E129" s="59"/>
      <c r="F129" s="60" t="s">
        <v>7</v>
      </c>
      <c r="G129" s="74">
        <v>30</v>
      </c>
      <c r="H129" s="125"/>
      <c r="I129" s="37"/>
      <c r="J129" s="38"/>
      <c r="K129" s="129">
        <f t="shared" ref="K129:K131" si="28">G129*H129</f>
        <v>0</v>
      </c>
      <c r="L129" s="127">
        <f t="shared" ref="L129:L131" si="29">M129-K129</f>
        <v>0</v>
      </c>
      <c r="M129" s="142">
        <f t="shared" ref="M129:M131" si="30">G129*I129</f>
        <v>0</v>
      </c>
      <c r="N129" s="45"/>
    </row>
    <row r="130" spans="1:14" ht="28.5" x14ac:dyDescent="0.2">
      <c r="A130" s="64" t="s">
        <v>15</v>
      </c>
      <c r="B130" s="24" t="s">
        <v>62</v>
      </c>
      <c r="C130" s="24"/>
      <c r="D130" s="59"/>
      <c r="E130" s="59"/>
      <c r="F130" s="60" t="s">
        <v>7</v>
      </c>
      <c r="G130" s="74">
        <v>5</v>
      </c>
      <c r="H130" s="125"/>
      <c r="I130" s="37"/>
      <c r="J130" s="38"/>
      <c r="K130" s="129">
        <f t="shared" si="28"/>
        <v>0</v>
      </c>
      <c r="L130" s="127">
        <f t="shared" si="29"/>
        <v>0</v>
      </c>
      <c r="M130" s="142">
        <f t="shared" si="30"/>
        <v>0</v>
      </c>
      <c r="N130" s="45"/>
    </row>
    <row r="131" spans="1:14" ht="71.25" x14ac:dyDescent="0.2">
      <c r="A131" s="64" t="s">
        <v>16</v>
      </c>
      <c r="B131" s="24" t="s">
        <v>63</v>
      </c>
      <c r="C131" s="24"/>
      <c r="D131" s="59"/>
      <c r="E131" s="59"/>
      <c r="F131" s="60" t="s">
        <v>7</v>
      </c>
      <c r="G131" s="74">
        <v>5</v>
      </c>
      <c r="H131" s="125"/>
      <c r="I131" s="37"/>
      <c r="J131" s="38"/>
      <c r="K131" s="129">
        <f t="shared" si="28"/>
        <v>0</v>
      </c>
      <c r="L131" s="127">
        <f t="shared" si="29"/>
        <v>0</v>
      </c>
      <c r="M131" s="142">
        <f t="shared" si="30"/>
        <v>0</v>
      </c>
      <c r="N131" s="45"/>
    </row>
    <row r="132" spans="1:14" ht="15" x14ac:dyDescent="0.2">
      <c r="H132" s="173" t="s">
        <v>5</v>
      </c>
      <c r="I132" s="257"/>
      <c r="J132" s="257"/>
      <c r="K132" s="153">
        <f>SUM(K128:K131)</f>
        <v>0</v>
      </c>
      <c r="L132" s="120">
        <f>SUM(L128:L131)</f>
        <v>0</v>
      </c>
      <c r="M132" s="146">
        <f>SUM(M128:M131)</f>
        <v>0</v>
      </c>
    </row>
    <row r="133" spans="1:14" ht="15" x14ac:dyDescent="0.25">
      <c r="B133" s="3"/>
      <c r="C133" s="162"/>
      <c r="D133" s="53"/>
      <c r="E133" s="53"/>
      <c r="F133" s="53"/>
      <c r="G133" s="73"/>
      <c r="H133" s="117"/>
    </row>
    <row r="134" spans="1:14" ht="15" x14ac:dyDescent="0.25">
      <c r="A134" s="160" t="s">
        <v>71</v>
      </c>
    </row>
    <row r="135" spans="1:14" ht="60" x14ac:dyDescent="0.2">
      <c r="A135" s="15" t="s">
        <v>0</v>
      </c>
      <c r="B135" s="15" t="s">
        <v>11</v>
      </c>
      <c r="C135" s="15" t="s">
        <v>56</v>
      </c>
      <c r="D135" s="171" t="s">
        <v>12</v>
      </c>
      <c r="E135" s="171" t="s">
        <v>50</v>
      </c>
      <c r="F135" s="15" t="s">
        <v>6</v>
      </c>
      <c r="G135" s="31" t="s">
        <v>8</v>
      </c>
      <c r="H135" s="121" t="s">
        <v>9</v>
      </c>
      <c r="I135" s="32" t="s">
        <v>10</v>
      </c>
      <c r="J135" s="33" t="s">
        <v>1</v>
      </c>
      <c r="K135" s="151" t="s">
        <v>2</v>
      </c>
      <c r="L135" s="114" t="s">
        <v>3</v>
      </c>
      <c r="M135" s="114" t="s">
        <v>4</v>
      </c>
      <c r="N135" s="34" t="s">
        <v>65</v>
      </c>
    </row>
    <row r="136" spans="1:14" ht="42.75" x14ac:dyDescent="0.2">
      <c r="A136" s="64">
        <v>1</v>
      </c>
      <c r="B136" s="6" t="s">
        <v>64</v>
      </c>
      <c r="C136" s="6"/>
      <c r="D136" s="44"/>
      <c r="E136" s="44"/>
      <c r="F136" s="48" t="s">
        <v>7</v>
      </c>
      <c r="G136" s="49">
        <v>500</v>
      </c>
      <c r="H136" s="123"/>
      <c r="I136" s="37"/>
      <c r="J136" s="38"/>
      <c r="K136" s="129">
        <f>G136*H136</f>
        <v>0</v>
      </c>
      <c r="L136" s="127">
        <f>M136-K136</f>
        <v>0</v>
      </c>
      <c r="M136" s="142">
        <f>G136*I136</f>
        <v>0</v>
      </c>
      <c r="N136" s="39" t="s">
        <v>68</v>
      </c>
    </row>
    <row r="137" spans="1:14" ht="42.75" x14ac:dyDescent="0.2">
      <c r="A137" s="64">
        <v>2</v>
      </c>
      <c r="B137" s="6" t="s">
        <v>58</v>
      </c>
      <c r="C137" s="6" t="s">
        <v>184</v>
      </c>
      <c r="D137" s="44"/>
      <c r="E137" s="44"/>
      <c r="F137" s="48" t="s">
        <v>7</v>
      </c>
      <c r="G137" s="49">
        <v>400</v>
      </c>
      <c r="H137" s="123"/>
      <c r="I137" s="37"/>
      <c r="J137" s="38"/>
      <c r="K137" s="129">
        <f>G137*H137</f>
        <v>0</v>
      </c>
      <c r="L137" s="127">
        <f>M137-K137</f>
        <v>0</v>
      </c>
      <c r="M137" s="142">
        <f>G137*I137</f>
        <v>0</v>
      </c>
      <c r="N137" s="39" t="s">
        <v>68</v>
      </c>
    </row>
    <row r="138" spans="1:14" ht="15" x14ac:dyDescent="0.2">
      <c r="H138" s="173" t="s">
        <v>5</v>
      </c>
      <c r="I138" s="257"/>
      <c r="J138" s="257"/>
      <c r="K138" s="153">
        <f>SUM(K136:K137)</f>
        <v>0</v>
      </c>
      <c r="L138" s="120">
        <f>SUM(L136:L137)</f>
        <v>0</v>
      </c>
      <c r="M138" s="146">
        <f>SUM(M136:M137)</f>
        <v>0</v>
      </c>
    </row>
    <row r="139" spans="1:14" ht="15" x14ac:dyDescent="0.2">
      <c r="I139" s="27"/>
      <c r="J139" s="28"/>
      <c r="K139" s="135"/>
      <c r="L139" s="134"/>
      <c r="M139" s="144"/>
    </row>
    <row r="140" spans="1:14" ht="15" x14ac:dyDescent="0.25">
      <c r="A140" s="160" t="s">
        <v>91</v>
      </c>
    </row>
    <row r="141" spans="1:14" ht="60" x14ac:dyDescent="0.2">
      <c r="A141" s="15" t="s">
        <v>0</v>
      </c>
      <c r="B141" s="15" t="s">
        <v>11</v>
      </c>
      <c r="C141" s="15" t="s">
        <v>56</v>
      </c>
      <c r="D141" s="171" t="s">
        <v>12</v>
      </c>
      <c r="E141" s="171" t="s">
        <v>50</v>
      </c>
      <c r="F141" s="15" t="s">
        <v>6</v>
      </c>
      <c r="G141" s="31" t="s">
        <v>8</v>
      </c>
      <c r="H141" s="121" t="s">
        <v>9</v>
      </c>
      <c r="I141" s="32" t="s">
        <v>10</v>
      </c>
      <c r="J141" s="33" t="s">
        <v>1</v>
      </c>
      <c r="K141" s="151" t="s">
        <v>2</v>
      </c>
      <c r="L141" s="114" t="s">
        <v>3</v>
      </c>
      <c r="M141" s="114" t="s">
        <v>4</v>
      </c>
      <c r="N141" s="34" t="s">
        <v>65</v>
      </c>
    </row>
    <row r="142" spans="1:14" ht="57.75" x14ac:dyDescent="0.2">
      <c r="A142" s="62">
        <v>1</v>
      </c>
      <c r="B142" s="8" t="s">
        <v>99</v>
      </c>
      <c r="C142" s="8"/>
      <c r="D142" s="35"/>
      <c r="E142" s="35"/>
      <c r="F142" s="35" t="s">
        <v>7</v>
      </c>
      <c r="G142" s="36">
        <v>50</v>
      </c>
      <c r="H142" s="115"/>
      <c r="I142" s="37"/>
      <c r="J142" s="38"/>
      <c r="K142" s="129">
        <f>G142*H142</f>
        <v>0</v>
      </c>
      <c r="L142" s="127">
        <f>M142-K142</f>
        <v>0</v>
      </c>
      <c r="M142" s="142">
        <f>G142*I142</f>
        <v>0</v>
      </c>
      <c r="N142" s="39"/>
    </row>
    <row r="143" spans="1:14" ht="72" x14ac:dyDescent="0.2">
      <c r="A143" s="62">
        <v>2</v>
      </c>
      <c r="B143" s="9" t="s">
        <v>100</v>
      </c>
      <c r="C143" s="9"/>
      <c r="D143" s="35"/>
      <c r="E143" s="35"/>
      <c r="F143" s="35" t="s">
        <v>7</v>
      </c>
      <c r="G143" s="36">
        <v>2000</v>
      </c>
      <c r="H143" s="115"/>
      <c r="I143" s="37"/>
      <c r="J143" s="38"/>
      <c r="K143" s="129">
        <f t="shared" ref="K143:K147" si="31">G143*H143</f>
        <v>0</v>
      </c>
      <c r="L143" s="127">
        <f t="shared" ref="L143:L147" si="32">M143-K143</f>
        <v>0</v>
      </c>
      <c r="M143" s="142">
        <f t="shared" ref="M143:M147" si="33">G143*I143</f>
        <v>0</v>
      </c>
      <c r="N143" s="194" t="s">
        <v>68</v>
      </c>
    </row>
    <row r="144" spans="1:14" ht="86.25" x14ac:dyDescent="0.2">
      <c r="A144" s="62">
        <v>3</v>
      </c>
      <c r="B144" s="8" t="s">
        <v>101</v>
      </c>
      <c r="C144" s="8" t="s">
        <v>201</v>
      </c>
      <c r="D144" s="35"/>
      <c r="E144" s="35"/>
      <c r="F144" s="35" t="s">
        <v>7</v>
      </c>
      <c r="G144" s="36">
        <v>100</v>
      </c>
      <c r="H144" s="115"/>
      <c r="I144" s="37"/>
      <c r="J144" s="38"/>
      <c r="K144" s="129">
        <f t="shared" si="31"/>
        <v>0</v>
      </c>
      <c r="L144" s="127">
        <f t="shared" si="32"/>
        <v>0</v>
      </c>
      <c r="M144" s="142">
        <f t="shared" si="33"/>
        <v>0</v>
      </c>
      <c r="N144" s="194" t="s">
        <v>68</v>
      </c>
    </row>
    <row r="145" spans="1:14" ht="43.5" x14ac:dyDescent="0.2">
      <c r="A145" s="62">
        <v>4</v>
      </c>
      <c r="B145" s="9" t="s">
        <v>102</v>
      </c>
      <c r="C145" s="8" t="s">
        <v>202</v>
      </c>
      <c r="D145" s="35"/>
      <c r="E145" s="35"/>
      <c r="F145" s="35" t="s">
        <v>7</v>
      </c>
      <c r="G145" s="36">
        <v>100</v>
      </c>
      <c r="H145" s="115"/>
      <c r="I145" s="37"/>
      <c r="J145" s="38"/>
      <c r="K145" s="129">
        <f t="shared" si="31"/>
        <v>0</v>
      </c>
      <c r="L145" s="127">
        <f t="shared" si="32"/>
        <v>0</v>
      </c>
      <c r="M145" s="142">
        <f t="shared" si="33"/>
        <v>0</v>
      </c>
      <c r="N145" s="39" t="s">
        <v>80</v>
      </c>
    </row>
    <row r="146" spans="1:14" ht="58.5" x14ac:dyDescent="0.25">
      <c r="A146" s="62">
        <v>5</v>
      </c>
      <c r="B146" s="10" t="s">
        <v>103</v>
      </c>
      <c r="C146" s="163"/>
      <c r="D146" s="35"/>
      <c r="E146" s="35"/>
      <c r="F146" s="35" t="s">
        <v>7</v>
      </c>
      <c r="G146" s="36">
        <v>100</v>
      </c>
      <c r="H146" s="115"/>
      <c r="I146" s="37"/>
      <c r="J146" s="38"/>
      <c r="K146" s="129">
        <f t="shared" si="31"/>
        <v>0</v>
      </c>
      <c r="L146" s="127">
        <f t="shared" si="32"/>
        <v>0</v>
      </c>
      <c r="M146" s="142">
        <f t="shared" si="33"/>
        <v>0</v>
      </c>
      <c r="N146" s="39"/>
    </row>
    <row r="147" spans="1:14" ht="72" x14ac:dyDescent="0.2">
      <c r="A147" s="62">
        <v>6</v>
      </c>
      <c r="B147" s="9" t="s">
        <v>104</v>
      </c>
      <c r="C147" s="9"/>
      <c r="D147" s="35"/>
      <c r="E147" s="35"/>
      <c r="F147" s="35" t="s">
        <v>7</v>
      </c>
      <c r="G147" s="36">
        <v>100</v>
      </c>
      <c r="H147" s="115"/>
      <c r="I147" s="37"/>
      <c r="J147" s="38"/>
      <c r="K147" s="129">
        <f t="shared" si="31"/>
        <v>0</v>
      </c>
      <c r="L147" s="127">
        <f t="shared" si="32"/>
        <v>0</v>
      </c>
      <c r="M147" s="142">
        <f t="shared" si="33"/>
        <v>0</v>
      </c>
      <c r="N147" s="39"/>
    </row>
    <row r="148" spans="1:14" ht="15" x14ac:dyDescent="0.2">
      <c r="H148" s="173" t="s">
        <v>5</v>
      </c>
      <c r="I148" s="258"/>
      <c r="J148" s="259"/>
      <c r="K148" s="153">
        <f>SUM(K142:K147)</f>
        <v>0</v>
      </c>
      <c r="L148" s="120">
        <f>SUM(L142:L147)</f>
        <v>0</v>
      </c>
      <c r="M148" s="146">
        <f>SUM(M142:M147)</f>
        <v>0</v>
      </c>
    </row>
    <row r="149" spans="1:14" ht="15" x14ac:dyDescent="0.2">
      <c r="I149" s="27"/>
      <c r="J149" s="28"/>
      <c r="K149" s="135"/>
      <c r="L149" s="134"/>
      <c r="M149" s="144"/>
    </row>
    <row r="150" spans="1:14" ht="15" x14ac:dyDescent="0.25">
      <c r="A150" s="160" t="s">
        <v>76</v>
      </c>
    </row>
    <row r="151" spans="1:14" ht="60" x14ac:dyDescent="0.2">
      <c r="A151" s="15" t="s">
        <v>0</v>
      </c>
      <c r="B151" s="15" t="s">
        <v>11</v>
      </c>
      <c r="C151" s="15" t="s">
        <v>56</v>
      </c>
      <c r="D151" s="171" t="s">
        <v>12</v>
      </c>
      <c r="E151" s="171" t="s">
        <v>50</v>
      </c>
      <c r="F151" s="15" t="s">
        <v>6</v>
      </c>
      <c r="G151" s="31" t="s">
        <v>8</v>
      </c>
      <c r="H151" s="121" t="s">
        <v>9</v>
      </c>
      <c r="I151" s="32" t="s">
        <v>10</v>
      </c>
      <c r="J151" s="33" t="s">
        <v>1</v>
      </c>
      <c r="K151" s="151" t="s">
        <v>2</v>
      </c>
      <c r="L151" s="114" t="s">
        <v>3</v>
      </c>
      <c r="M151" s="114" t="s">
        <v>4</v>
      </c>
      <c r="N151" s="34" t="s">
        <v>65</v>
      </c>
    </row>
    <row r="152" spans="1:14" ht="28.5" x14ac:dyDescent="0.2">
      <c r="A152" s="62">
        <v>1</v>
      </c>
      <c r="B152" s="6" t="s">
        <v>59</v>
      </c>
      <c r="C152" s="6" t="s">
        <v>203</v>
      </c>
      <c r="D152" s="35"/>
      <c r="E152" s="35"/>
      <c r="F152" s="35" t="s">
        <v>7</v>
      </c>
      <c r="G152" s="36">
        <v>3000</v>
      </c>
      <c r="H152" s="115"/>
      <c r="I152" s="37"/>
      <c r="J152" s="38"/>
      <c r="K152" s="129">
        <f>G152*H152</f>
        <v>0</v>
      </c>
      <c r="L152" s="127">
        <f>M152-K152</f>
        <v>0</v>
      </c>
      <c r="M152" s="142">
        <f>G152*I152</f>
        <v>0</v>
      </c>
      <c r="N152" s="45"/>
    </row>
    <row r="153" spans="1:14" ht="42.75" x14ac:dyDescent="0.2">
      <c r="A153" s="60">
        <v>2</v>
      </c>
      <c r="B153" s="6" t="s">
        <v>226</v>
      </c>
      <c r="C153" s="5"/>
      <c r="D153" s="35"/>
      <c r="E153" s="35"/>
      <c r="F153" s="35" t="s">
        <v>7</v>
      </c>
      <c r="G153" s="36">
        <v>50</v>
      </c>
      <c r="H153" s="118"/>
      <c r="I153" s="37"/>
      <c r="J153" s="38"/>
      <c r="K153" s="129">
        <f t="shared" ref="K153:K155" si="34">G153*H153</f>
        <v>0</v>
      </c>
      <c r="L153" s="127">
        <f t="shared" ref="L153:L155" si="35">M153-K153</f>
        <v>0</v>
      </c>
      <c r="M153" s="142">
        <f t="shared" ref="M153:M155" si="36">G153*I153</f>
        <v>0</v>
      </c>
      <c r="N153" s="159" t="s">
        <v>68</v>
      </c>
    </row>
    <row r="154" spans="1:14" s="80" customFormat="1" ht="42.75" x14ac:dyDescent="0.2">
      <c r="A154" s="60">
        <v>3</v>
      </c>
      <c r="B154" s="6" t="s">
        <v>227</v>
      </c>
      <c r="C154" s="5"/>
      <c r="D154" s="35"/>
      <c r="E154" s="35"/>
      <c r="F154" s="35" t="s">
        <v>7</v>
      </c>
      <c r="G154" s="36">
        <v>20</v>
      </c>
      <c r="H154" s="118"/>
      <c r="I154" s="37"/>
      <c r="J154" s="38"/>
      <c r="K154" s="129">
        <f t="shared" ref="K154" si="37">G154*H154</f>
        <v>0</v>
      </c>
      <c r="L154" s="127">
        <f t="shared" ref="L154" si="38">M154-K154</f>
        <v>0</v>
      </c>
      <c r="M154" s="142">
        <f t="shared" ref="M154" si="39">G154*I154</f>
        <v>0</v>
      </c>
      <c r="N154" s="159"/>
    </row>
    <row r="155" spans="1:14" x14ac:dyDescent="0.2">
      <c r="A155" s="62">
        <v>4</v>
      </c>
      <c r="B155" s="6" t="s">
        <v>81</v>
      </c>
      <c r="C155" s="6"/>
      <c r="D155" s="35"/>
      <c r="E155" s="35"/>
      <c r="F155" s="35" t="s">
        <v>7</v>
      </c>
      <c r="G155" s="36">
        <v>20</v>
      </c>
      <c r="H155" s="115"/>
      <c r="I155" s="37"/>
      <c r="J155" s="38"/>
      <c r="K155" s="129">
        <f t="shared" si="34"/>
        <v>0</v>
      </c>
      <c r="L155" s="127">
        <f t="shared" si="35"/>
        <v>0</v>
      </c>
      <c r="M155" s="142">
        <f t="shared" si="36"/>
        <v>0</v>
      </c>
      <c r="N155" s="45"/>
    </row>
    <row r="156" spans="1:14" ht="15" x14ac:dyDescent="0.2">
      <c r="A156" s="29"/>
      <c r="B156" s="7"/>
      <c r="C156" s="7"/>
      <c r="D156" s="29"/>
      <c r="E156" s="29"/>
      <c r="F156" s="57"/>
      <c r="G156" s="71"/>
      <c r="H156" s="173" t="s">
        <v>5</v>
      </c>
      <c r="I156" s="258"/>
      <c r="J156" s="259"/>
      <c r="K156" s="153">
        <f>SUM(K152:K155)</f>
        <v>0</v>
      </c>
      <c r="L156" s="120">
        <f>SUM(L152:L155)</f>
        <v>0</v>
      </c>
      <c r="M156" s="146">
        <f>SUM(M152:M155)</f>
        <v>0</v>
      </c>
    </row>
    <row r="157" spans="1:14" ht="15" x14ac:dyDescent="0.2">
      <c r="I157" s="27"/>
      <c r="J157" s="28"/>
      <c r="K157" s="135"/>
      <c r="L157" s="134"/>
      <c r="M157" s="144"/>
    </row>
    <row r="158" spans="1:14" ht="15" x14ac:dyDescent="0.25">
      <c r="A158" s="160" t="s">
        <v>77</v>
      </c>
      <c r="B158" s="161"/>
      <c r="D158" s="161"/>
      <c r="E158" s="161"/>
      <c r="F158" s="161"/>
      <c r="G158" s="185"/>
      <c r="H158" s="186"/>
      <c r="I158" s="161"/>
      <c r="J158" s="187"/>
      <c r="K158" s="188"/>
      <c r="L158" s="188"/>
      <c r="M158" s="189"/>
      <c r="N158" s="161"/>
    </row>
    <row r="159" spans="1:14" ht="60" x14ac:dyDescent="0.2">
      <c r="A159" s="15" t="s">
        <v>0</v>
      </c>
      <c r="B159" s="15" t="s">
        <v>11</v>
      </c>
      <c r="C159" s="15" t="s">
        <v>56</v>
      </c>
      <c r="D159" s="171" t="s">
        <v>12</v>
      </c>
      <c r="E159" s="171" t="s">
        <v>50</v>
      </c>
      <c r="F159" s="15" t="s">
        <v>6</v>
      </c>
      <c r="G159" s="31" t="s">
        <v>8</v>
      </c>
      <c r="H159" s="121" t="s">
        <v>9</v>
      </c>
      <c r="I159" s="32" t="s">
        <v>10</v>
      </c>
      <c r="J159" s="33" t="s">
        <v>1</v>
      </c>
      <c r="K159" s="151" t="s">
        <v>2</v>
      </c>
      <c r="L159" s="114" t="s">
        <v>3</v>
      </c>
      <c r="M159" s="114" t="s">
        <v>4</v>
      </c>
      <c r="N159" s="34" t="s">
        <v>65</v>
      </c>
    </row>
    <row r="160" spans="1:14" ht="99.75" x14ac:dyDescent="0.2">
      <c r="A160" s="195" t="s">
        <v>13</v>
      </c>
      <c r="B160" s="196" t="s">
        <v>93</v>
      </c>
      <c r="C160" s="197"/>
      <c r="D160" s="198"/>
      <c r="E160" s="198"/>
      <c r="F160" s="199" t="s">
        <v>94</v>
      </c>
      <c r="G160" s="200">
        <v>10</v>
      </c>
      <c r="H160" s="201"/>
      <c r="I160" s="37"/>
      <c r="J160" s="38"/>
      <c r="K160" s="129">
        <f>G160*H160</f>
        <v>0</v>
      </c>
      <c r="L160" s="127">
        <f>M160-K160</f>
        <v>0</v>
      </c>
      <c r="M160" s="142">
        <f>G160*I160</f>
        <v>0</v>
      </c>
      <c r="N160" s="159" t="s">
        <v>66</v>
      </c>
    </row>
    <row r="161" spans="1:14" ht="28.5" x14ac:dyDescent="0.2">
      <c r="A161" s="195" t="s">
        <v>14</v>
      </c>
      <c r="B161" s="196" t="s">
        <v>111</v>
      </c>
      <c r="C161" s="202"/>
      <c r="D161" s="203"/>
      <c r="E161" s="203"/>
      <c r="F161" s="204" t="s">
        <v>23</v>
      </c>
      <c r="G161" s="205">
        <v>200</v>
      </c>
      <c r="H161" s="201"/>
      <c r="I161" s="37"/>
      <c r="J161" s="38"/>
      <c r="K161" s="129">
        <f t="shared" ref="K161:K170" si="40">G161*H161</f>
        <v>0</v>
      </c>
      <c r="L161" s="127">
        <f t="shared" ref="L161:L170" si="41">M161-K161</f>
        <v>0</v>
      </c>
      <c r="M161" s="142">
        <f t="shared" ref="M161:M170" si="42">G161*I161</f>
        <v>0</v>
      </c>
      <c r="N161" s="193"/>
    </row>
    <row r="162" spans="1:14" ht="99.75" x14ac:dyDescent="0.2">
      <c r="A162" s="195" t="s">
        <v>15</v>
      </c>
      <c r="B162" s="196" t="s">
        <v>95</v>
      </c>
      <c r="C162" s="197"/>
      <c r="D162" s="198"/>
      <c r="E162" s="198"/>
      <c r="F162" s="199" t="s">
        <v>23</v>
      </c>
      <c r="G162" s="200">
        <v>100</v>
      </c>
      <c r="H162" s="201"/>
      <c r="I162" s="37"/>
      <c r="J162" s="38"/>
      <c r="K162" s="129">
        <f t="shared" si="40"/>
        <v>0</v>
      </c>
      <c r="L162" s="127">
        <f t="shared" si="41"/>
        <v>0</v>
      </c>
      <c r="M162" s="142">
        <f t="shared" si="42"/>
        <v>0</v>
      </c>
      <c r="N162" s="193"/>
    </row>
    <row r="163" spans="1:14" ht="71.25" x14ac:dyDescent="0.2">
      <c r="A163" s="195" t="s">
        <v>16</v>
      </c>
      <c r="B163" s="196" t="s">
        <v>96</v>
      </c>
      <c r="C163" s="202"/>
      <c r="D163" s="198"/>
      <c r="E163" s="198"/>
      <c r="F163" s="199" t="s">
        <v>23</v>
      </c>
      <c r="G163" s="200">
        <v>50</v>
      </c>
      <c r="H163" s="201"/>
      <c r="I163" s="37"/>
      <c r="J163" s="38"/>
      <c r="K163" s="129">
        <f t="shared" si="40"/>
        <v>0</v>
      </c>
      <c r="L163" s="127">
        <f t="shared" si="41"/>
        <v>0</v>
      </c>
      <c r="M163" s="142">
        <f t="shared" si="42"/>
        <v>0</v>
      </c>
      <c r="N163" s="193"/>
    </row>
    <row r="164" spans="1:14" ht="256.5" x14ac:dyDescent="0.2">
      <c r="A164" s="195" t="s">
        <v>17</v>
      </c>
      <c r="B164" s="196" t="s">
        <v>97</v>
      </c>
      <c r="C164" s="203"/>
      <c r="D164" s="203"/>
      <c r="E164" s="199"/>
      <c r="F164" s="199" t="s">
        <v>23</v>
      </c>
      <c r="G164" s="200">
        <v>100</v>
      </c>
      <c r="H164" s="201"/>
      <c r="I164" s="37"/>
      <c r="J164" s="38"/>
      <c r="K164" s="129">
        <f t="shared" si="40"/>
        <v>0</v>
      </c>
      <c r="L164" s="127">
        <f t="shared" si="41"/>
        <v>0</v>
      </c>
      <c r="M164" s="142">
        <f t="shared" si="42"/>
        <v>0</v>
      </c>
      <c r="N164" s="193"/>
    </row>
    <row r="165" spans="1:14" ht="356.25" x14ac:dyDescent="0.2">
      <c r="A165" s="195" t="s">
        <v>18</v>
      </c>
      <c r="B165" s="196" t="s">
        <v>98</v>
      </c>
      <c r="C165" s="203" t="s">
        <v>204</v>
      </c>
      <c r="D165" s="198"/>
      <c r="E165" s="199"/>
      <c r="F165" s="199" t="s">
        <v>7</v>
      </c>
      <c r="G165" s="200">
        <v>200</v>
      </c>
      <c r="H165" s="201"/>
      <c r="I165" s="37"/>
      <c r="J165" s="38"/>
      <c r="K165" s="129">
        <f t="shared" si="40"/>
        <v>0</v>
      </c>
      <c r="L165" s="127">
        <f t="shared" si="41"/>
        <v>0</v>
      </c>
      <c r="M165" s="142">
        <f t="shared" si="42"/>
        <v>0</v>
      </c>
      <c r="N165" s="193"/>
    </row>
    <row r="166" spans="1:14" ht="28.5" x14ac:dyDescent="0.2">
      <c r="A166" s="195" t="s">
        <v>19</v>
      </c>
      <c r="B166" s="196" t="s">
        <v>112</v>
      </c>
      <c r="C166" s="203"/>
      <c r="D166" s="198"/>
      <c r="E166" s="199"/>
      <c r="F166" s="199" t="s">
        <v>7</v>
      </c>
      <c r="G166" s="199">
        <v>60</v>
      </c>
      <c r="H166" s="201"/>
      <c r="I166" s="37"/>
      <c r="J166" s="38"/>
      <c r="K166" s="129">
        <f t="shared" si="40"/>
        <v>0</v>
      </c>
      <c r="L166" s="127">
        <f t="shared" si="41"/>
        <v>0</v>
      </c>
      <c r="M166" s="142">
        <f t="shared" si="42"/>
        <v>0</v>
      </c>
      <c r="N166" s="193"/>
    </row>
    <row r="167" spans="1:14" ht="28.5" x14ac:dyDescent="0.2">
      <c r="A167" s="195" t="s">
        <v>20</v>
      </c>
      <c r="B167" s="196" t="s">
        <v>113</v>
      </c>
      <c r="C167" s="203"/>
      <c r="D167" s="198"/>
      <c r="E167" s="199"/>
      <c r="F167" s="199" t="s">
        <v>7</v>
      </c>
      <c r="G167" s="199">
        <v>50</v>
      </c>
      <c r="H167" s="201"/>
      <c r="I167" s="37"/>
      <c r="J167" s="38"/>
      <c r="K167" s="129">
        <f t="shared" si="40"/>
        <v>0</v>
      </c>
      <c r="L167" s="127">
        <f t="shared" si="41"/>
        <v>0</v>
      </c>
      <c r="M167" s="142">
        <f t="shared" si="42"/>
        <v>0</v>
      </c>
      <c r="N167" s="193"/>
    </row>
    <row r="168" spans="1:14" ht="57" x14ac:dyDescent="0.2">
      <c r="A168" s="195" t="s">
        <v>21</v>
      </c>
      <c r="B168" s="196" t="s">
        <v>114</v>
      </c>
      <c r="C168" s="203"/>
      <c r="D168" s="198"/>
      <c r="E168" s="199"/>
      <c r="F168" s="199" t="s">
        <v>7</v>
      </c>
      <c r="G168" s="199">
        <v>200</v>
      </c>
      <c r="H168" s="201"/>
      <c r="I168" s="37"/>
      <c r="J168" s="38"/>
      <c r="K168" s="129">
        <f t="shared" si="40"/>
        <v>0</v>
      </c>
      <c r="L168" s="127">
        <f t="shared" si="41"/>
        <v>0</v>
      </c>
      <c r="M168" s="142">
        <f t="shared" si="42"/>
        <v>0</v>
      </c>
      <c r="N168" s="193"/>
    </row>
    <row r="169" spans="1:14" ht="71.25" x14ac:dyDescent="0.2">
      <c r="A169" s="195" t="s">
        <v>22</v>
      </c>
      <c r="B169" s="196" t="s">
        <v>115</v>
      </c>
      <c r="C169" s="203"/>
      <c r="D169" s="198"/>
      <c r="E169" s="199"/>
      <c r="F169" s="199" t="s">
        <v>7</v>
      </c>
      <c r="G169" s="199">
        <v>300</v>
      </c>
      <c r="H169" s="201"/>
      <c r="I169" s="37"/>
      <c r="J169" s="38"/>
      <c r="K169" s="129">
        <f t="shared" si="40"/>
        <v>0</v>
      </c>
      <c r="L169" s="127">
        <f t="shared" si="41"/>
        <v>0</v>
      </c>
      <c r="M169" s="142">
        <f t="shared" si="42"/>
        <v>0</v>
      </c>
      <c r="N169" s="193"/>
    </row>
    <row r="170" spans="1:14" ht="85.5" x14ac:dyDescent="0.25">
      <c r="A170" s="206" t="s">
        <v>38</v>
      </c>
      <c r="B170" s="207" t="s">
        <v>116</v>
      </c>
      <c r="C170" s="208"/>
      <c r="D170" s="208"/>
      <c r="E170" s="209"/>
      <c r="F170" s="199" t="s">
        <v>7</v>
      </c>
      <c r="G170" s="210">
        <v>5000</v>
      </c>
      <c r="H170" s="211"/>
      <c r="I170" s="37"/>
      <c r="J170" s="38"/>
      <c r="K170" s="129">
        <f t="shared" si="40"/>
        <v>0</v>
      </c>
      <c r="L170" s="127">
        <f t="shared" si="41"/>
        <v>0</v>
      </c>
      <c r="M170" s="142">
        <f t="shared" si="42"/>
        <v>0</v>
      </c>
      <c r="N170" s="193"/>
    </row>
    <row r="171" spans="1:14" s="79" customFormat="1" ht="15" x14ac:dyDescent="0.25">
      <c r="A171" s="164"/>
      <c r="B171" s="212"/>
      <c r="C171" s="164"/>
      <c r="D171" s="164"/>
      <c r="E171" s="213"/>
      <c r="F171" s="213"/>
      <c r="G171" s="214"/>
      <c r="H171" s="173" t="s">
        <v>5</v>
      </c>
      <c r="I171" s="268"/>
      <c r="J171" s="268"/>
      <c r="K171" s="215">
        <f>SUM(K160:K170)</f>
        <v>0</v>
      </c>
      <c r="L171" s="216">
        <f>SUM(L160:L170)</f>
        <v>0</v>
      </c>
      <c r="M171" s="217">
        <f>SUM(M160:M170)</f>
        <v>0</v>
      </c>
      <c r="N171" s="218"/>
    </row>
    <row r="172" spans="1:14" s="80" customFormat="1" ht="15" x14ac:dyDescent="0.25">
      <c r="A172" s="164"/>
      <c r="B172" s="212"/>
      <c r="C172" s="164"/>
      <c r="D172" s="164"/>
      <c r="E172" s="213"/>
      <c r="F172" s="213"/>
      <c r="G172" s="214"/>
      <c r="H172" s="183"/>
      <c r="I172" s="67"/>
      <c r="J172" s="67"/>
      <c r="K172" s="154"/>
      <c r="L172" s="136"/>
      <c r="M172" s="147"/>
      <c r="N172" s="166"/>
    </row>
    <row r="173" spans="1:14" s="80" customFormat="1" ht="15" x14ac:dyDescent="0.25">
      <c r="A173" s="160" t="s">
        <v>259</v>
      </c>
      <c r="B173" s="161"/>
      <c r="C173" s="161"/>
      <c r="D173" s="161"/>
      <c r="E173" s="161"/>
      <c r="F173" s="161"/>
      <c r="G173" s="185"/>
      <c r="H173" s="186"/>
      <c r="I173" s="161"/>
      <c r="J173" s="187"/>
      <c r="K173" s="188"/>
      <c r="L173" s="188"/>
      <c r="M173" s="189"/>
      <c r="N173" s="161"/>
    </row>
    <row r="174" spans="1:14" s="80" customFormat="1" ht="60" x14ac:dyDescent="0.2">
      <c r="A174" s="15" t="s">
        <v>0</v>
      </c>
      <c r="B174" s="15" t="s">
        <v>11</v>
      </c>
      <c r="C174" s="15" t="s">
        <v>56</v>
      </c>
      <c r="D174" s="171" t="s">
        <v>12</v>
      </c>
      <c r="E174" s="171" t="s">
        <v>50</v>
      </c>
      <c r="F174" s="15" t="s">
        <v>6</v>
      </c>
      <c r="G174" s="31" t="s">
        <v>8</v>
      </c>
      <c r="H174" s="121" t="s">
        <v>9</v>
      </c>
      <c r="I174" s="32" t="s">
        <v>10</v>
      </c>
      <c r="J174" s="33" t="s">
        <v>1</v>
      </c>
      <c r="K174" s="151" t="s">
        <v>2</v>
      </c>
      <c r="L174" s="114" t="s">
        <v>3</v>
      </c>
      <c r="M174" s="114" t="s">
        <v>4</v>
      </c>
      <c r="N174" s="34" t="s">
        <v>65</v>
      </c>
    </row>
    <row r="175" spans="1:14" s="80" customFormat="1" ht="99.75" x14ac:dyDescent="0.25">
      <c r="A175" s="206" t="s">
        <v>39</v>
      </c>
      <c r="B175" s="207" t="s">
        <v>117</v>
      </c>
      <c r="C175" s="221" t="s">
        <v>262</v>
      </c>
      <c r="D175" s="208"/>
      <c r="E175" s="209"/>
      <c r="F175" s="219" t="s">
        <v>7</v>
      </c>
      <c r="G175" s="210">
        <v>50</v>
      </c>
      <c r="H175" s="220"/>
      <c r="I175" s="37"/>
      <c r="J175" s="38"/>
      <c r="K175" s="129">
        <f t="shared" ref="K175:K178" si="43">G175*H175</f>
        <v>0</v>
      </c>
      <c r="L175" s="127">
        <f t="shared" ref="L175:L178" si="44">M175-K175</f>
        <v>0</v>
      </c>
      <c r="M175" s="142">
        <f t="shared" ref="M175:M178" si="45">G175*I175</f>
        <v>0</v>
      </c>
      <c r="N175" s="193"/>
    </row>
    <row r="176" spans="1:14" s="80" customFormat="1" ht="57" x14ac:dyDescent="0.25">
      <c r="A176" s="206" t="s">
        <v>40</v>
      </c>
      <c r="B176" s="207" t="s">
        <v>118</v>
      </c>
      <c r="C176" s="222"/>
      <c r="D176" s="208"/>
      <c r="E176" s="209"/>
      <c r="F176" s="219" t="s">
        <v>7</v>
      </c>
      <c r="G176" s="210">
        <v>2</v>
      </c>
      <c r="H176" s="211"/>
      <c r="I176" s="37"/>
      <c r="J176" s="38"/>
      <c r="K176" s="129">
        <f t="shared" si="43"/>
        <v>0</v>
      </c>
      <c r="L176" s="127">
        <f t="shared" si="44"/>
        <v>0</v>
      </c>
      <c r="M176" s="142">
        <f t="shared" si="45"/>
        <v>0</v>
      </c>
      <c r="N176" s="193"/>
    </row>
    <row r="177" spans="1:14" s="80" customFormat="1" ht="71.25" x14ac:dyDescent="0.25">
      <c r="A177" s="206" t="s">
        <v>41</v>
      </c>
      <c r="B177" s="207" t="s">
        <v>119</v>
      </c>
      <c r="C177" s="222"/>
      <c r="D177" s="208"/>
      <c r="E177" s="209"/>
      <c r="F177" s="219" t="s">
        <v>7</v>
      </c>
      <c r="G177" s="210">
        <v>30</v>
      </c>
      <c r="H177" s="211"/>
      <c r="I177" s="37"/>
      <c r="J177" s="38"/>
      <c r="K177" s="129">
        <f t="shared" si="43"/>
        <v>0</v>
      </c>
      <c r="L177" s="127">
        <f t="shared" si="44"/>
        <v>0</v>
      </c>
      <c r="M177" s="142">
        <f t="shared" si="45"/>
        <v>0</v>
      </c>
      <c r="N177" s="193"/>
    </row>
    <row r="178" spans="1:14" s="80" customFormat="1" ht="71.25" x14ac:dyDescent="0.25">
      <c r="A178" s="206" t="s">
        <v>42</v>
      </c>
      <c r="B178" s="207" t="s">
        <v>120</v>
      </c>
      <c r="C178" s="223"/>
      <c r="D178" s="208"/>
      <c r="E178" s="209"/>
      <c r="F178" s="219" t="s">
        <v>7</v>
      </c>
      <c r="G178" s="210">
        <v>50</v>
      </c>
      <c r="H178" s="211"/>
      <c r="I178" s="37"/>
      <c r="J178" s="38"/>
      <c r="K178" s="129">
        <f t="shared" si="43"/>
        <v>0</v>
      </c>
      <c r="L178" s="127">
        <f t="shared" si="44"/>
        <v>0</v>
      </c>
      <c r="M178" s="142">
        <f t="shared" si="45"/>
        <v>0</v>
      </c>
      <c r="N178" s="193"/>
    </row>
    <row r="179" spans="1:14" s="80" customFormat="1" ht="15" x14ac:dyDescent="0.25">
      <c r="A179" s="164"/>
      <c r="B179" s="212"/>
      <c r="C179" s="164"/>
      <c r="D179" s="164"/>
      <c r="E179" s="213"/>
      <c r="F179" s="213"/>
      <c r="G179" s="214"/>
      <c r="H179" s="173" t="s">
        <v>5</v>
      </c>
      <c r="I179" s="268"/>
      <c r="J179" s="268"/>
      <c r="K179" s="215">
        <f>SUM(K175:K178)</f>
        <v>0</v>
      </c>
      <c r="L179" s="216">
        <f>SUM(L175:L178)</f>
        <v>0</v>
      </c>
      <c r="M179" s="217">
        <f>SUM(M175:M178)</f>
        <v>0</v>
      </c>
      <c r="N179" s="218"/>
    </row>
    <row r="180" spans="1:14" s="80" customFormat="1" ht="15" x14ac:dyDescent="0.25">
      <c r="A180" s="164"/>
      <c r="B180" s="78"/>
      <c r="C180" s="164"/>
      <c r="D180" s="25"/>
      <c r="E180" s="61"/>
      <c r="F180" s="61"/>
      <c r="G180" s="75"/>
      <c r="H180" s="183"/>
      <c r="I180" s="67"/>
      <c r="J180" s="67"/>
      <c r="K180" s="154"/>
      <c r="L180" s="136"/>
      <c r="M180" s="147"/>
      <c r="N180" s="68"/>
    </row>
    <row r="181" spans="1:14" ht="15" x14ac:dyDescent="0.25">
      <c r="A181" s="160" t="s">
        <v>92</v>
      </c>
      <c r="B181" s="76"/>
    </row>
    <row r="182" spans="1:14" ht="60" x14ac:dyDescent="0.2">
      <c r="A182" s="15" t="s">
        <v>0</v>
      </c>
      <c r="B182" s="15" t="s">
        <v>11</v>
      </c>
      <c r="C182" s="15" t="s">
        <v>56</v>
      </c>
      <c r="D182" s="171" t="s">
        <v>12</v>
      </c>
      <c r="E182" s="171" t="s">
        <v>50</v>
      </c>
      <c r="F182" s="15" t="s">
        <v>6</v>
      </c>
      <c r="G182" s="31" t="s">
        <v>8</v>
      </c>
      <c r="H182" s="121" t="s">
        <v>9</v>
      </c>
      <c r="I182" s="32" t="s">
        <v>10</v>
      </c>
      <c r="J182" s="33" t="s">
        <v>1</v>
      </c>
      <c r="K182" s="151" t="s">
        <v>2</v>
      </c>
      <c r="L182" s="114" t="s">
        <v>3</v>
      </c>
      <c r="M182" s="114" t="s">
        <v>4</v>
      </c>
      <c r="N182" s="34" t="s">
        <v>65</v>
      </c>
    </row>
    <row r="183" spans="1:14" ht="270.75" x14ac:dyDescent="0.2">
      <c r="A183" s="62" t="s">
        <v>13</v>
      </c>
      <c r="B183" s="6" t="s">
        <v>108</v>
      </c>
      <c r="C183" s="5"/>
      <c r="D183" s="35"/>
      <c r="E183" s="35"/>
      <c r="F183" s="35" t="s">
        <v>7</v>
      </c>
      <c r="G183" s="36">
        <v>200</v>
      </c>
      <c r="H183" s="115"/>
      <c r="I183" s="37"/>
      <c r="J183" s="38"/>
      <c r="K183" s="129">
        <f>G183*H183</f>
        <v>0</v>
      </c>
      <c r="L183" s="127">
        <f>M183-K183</f>
        <v>0</v>
      </c>
      <c r="M183" s="142">
        <f>G183*I183</f>
        <v>0</v>
      </c>
      <c r="N183" s="45"/>
    </row>
    <row r="184" spans="1:14" ht="71.25" x14ac:dyDescent="0.2">
      <c r="A184" s="62" t="s">
        <v>14</v>
      </c>
      <c r="B184" s="6" t="s">
        <v>109</v>
      </c>
      <c r="C184" s="35" t="s">
        <v>206</v>
      </c>
      <c r="D184" s="35"/>
      <c r="E184" s="35"/>
      <c r="F184" s="35" t="s">
        <v>7</v>
      </c>
      <c r="G184" s="36">
        <v>2000</v>
      </c>
      <c r="H184" s="118"/>
      <c r="I184" s="37"/>
      <c r="J184" s="38"/>
      <c r="K184" s="129">
        <f t="shared" ref="K184:K185" si="46">G184*H184</f>
        <v>0</v>
      </c>
      <c r="L184" s="127">
        <f t="shared" ref="L184:L185" si="47">M184-K184</f>
        <v>0</v>
      </c>
      <c r="M184" s="142">
        <f t="shared" ref="M184:M185" si="48">G184*I184</f>
        <v>0</v>
      </c>
      <c r="N184" s="69"/>
    </row>
    <row r="185" spans="1:14" ht="57" x14ac:dyDescent="0.2">
      <c r="A185" s="62" t="s">
        <v>15</v>
      </c>
      <c r="B185" s="6" t="s">
        <v>110</v>
      </c>
      <c r="C185" s="6"/>
      <c r="D185" s="35"/>
      <c r="E185" s="35"/>
      <c r="F185" s="35" t="s">
        <v>7</v>
      </c>
      <c r="G185" s="36">
        <v>2500</v>
      </c>
      <c r="H185" s="115"/>
      <c r="I185" s="37"/>
      <c r="J185" s="38"/>
      <c r="K185" s="129">
        <f t="shared" si="46"/>
        <v>0</v>
      </c>
      <c r="L185" s="127">
        <f t="shared" si="47"/>
        <v>0</v>
      </c>
      <c r="M185" s="142">
        <f t="shared" si="48"/>
        <v>0</v>
      </c>
      <c r="N185" s="45"/>
    </row>
    <row r="186" spans="1:14" ht="15" x14ac:dyDescent="0.2">
      <c r="A186" s="29"/>
      <c r="B186" s="7"/>
      <c r="C186" s="7"/>
      <c r="D186" s="29"/>
      <c r="E186" s="29"/>
      <c r="F186" s="57"/>
      <c r="G186" s="71"/>
      <c r="H186" s="173" t="s">
        <v>5</v>
      </c>
      <c r="I186" s="258"/>
      <c r="J186" s="259"/>
      <c r="K186" s="153">
        <f>SUM(K183:K185)</f>
        <v>0</v>
      </c>
      <c r="L186" s="120">
        <f>SUM(L183:L185)</f>
        <v>0</v>
      </c>
      <c r="M186" s="146">
        <f>SUM(M183:M185)</f>
        <v>0</v>
      </c>
    </row>
    <row r="189" spans="1:14" ht="15" x14ac:dyDescent="0.25">
      <c r="A189" s="160" t="s">
        <v>45</v>
      </c>
      <c r="B189" s="76"/>
    </row>
    <row r="190" spans="1:14" ht="72.75" customHeight="1" x14ac:dyDescent="0.2">
      <c r="A190" s="15" t="s">
        <v>0</v>
      </c>
      <c r="B190" s="15" t="s">
        <v>11</v>
      </c>
      <c r="C190" s="15" t="s">
        <v>56</v>
      </c>
      <c r="D190" s="171" t="s">
        <v>12</v>
      </c>
      <c r="E190" s="171" t="s">
        <v>50</v>
      </c>
      <c r="F190" s="15" t="s">
        <v>6</v>
      </c>
      <c r="G190" s="31" t="s">
        <v>8</v>
      </c>
      <c r="H190" s="121" t="s">
        <v>9</v>
      </c>
      <c r="I190" s="32" t="s">
        <v>10</v>
      </c>
      <c r="J190" s="33" t="s">
        <v>1</v>
      </c>
      <c r="K190" s="151" t="s">
        <v>2</v>
      </c>
      <c r="L190" s="114" t="s">
        <v>3</v>
      </c>
      <c r="M190" s="114" t="s">
        <v>4</v>
      </c>
      <c r="N190" s="34" t="s">
        <v>65</v>
      </c>
    </row>
    <row r="191" spans="1:14" ht="128.25" x14ac:dyDescent="0.2">
      <c r="A191" s="62">
        <v>1</v>
      </c>
      <c r="B191" s="6" t="s">
        <v>261</v>
      </c>
      <c r="C191" s="6" t="s">
        <v>205</v>
      </c>
      <c r="D191" s="35"/>
      <c r="E191" s="35"/>
      <c r="F191" s="35" t="s">
        <v>7</v>
      </c>
      <c r="G191" s="36">
        <v>30</v>
      </c>
      <c r="H191" s="115"/>
      <c r="I191" s="37"/>
      <c r="J191" s="38"/>
      <c r="K191" s="129">
        <f>G191*H191</f>
        <v>0</v>
      </c>
      <c r="L191" s="127">
        <f>M191-K191</f>
        <v>0</v>
      </c>
      <c r="M191" s="142">
        <f>G191*I191</f>
        <v>0</v>
      </c>
      <c r="N191" s="194" t="s">
        <v>68</v>
      </c>
    </row>
    <row r="192" spans="1:14" ht="15" x14ac:dyDescent="0.2">
      <c r="A192" s="29"/>
      <c r="B192" s="7"/>
      <c r="C192" s="7"/>
      <c r="D192" s="29"/>
      <c r="E192" s="29"/>
      <c r="F192" s="57"/>
      <c r="G192" s="71"/>
      <c r="H192" s="115" t="s">
        <v>5</v>
      </c>
      <c r="I192" s="258"/>
      <c r="J192" s="259"/>
      <c r="K192" s="153">
        <f>SUM(K191:K191)</f>
        <v>0</v>
      </c>
      <c r="L192" s="120">
        <f>SUM(L191:L191)</f>
        <v>0</v>
      </c>
      <c r="M192" s="146">
        <f>SUM(M191:M191)</f>
        <v>0</v>
      </c>
      <c r="N192" s="45"/>
    </row>
    <row r="196" spans="1:14" ht="15" x14ac:dyDescent="0.25">
      <c r="A196" s="160" t="s">
        <v>46</v>
      </c>
      <c r="B196" s="77"/>
    </row>
    <row r="197" spans="1:14" ht="60" x14ac:dyDescent="0.2">
      <c r="A197" s="15" t="s">
        <v>0</v>
      </c>
      <c r="B197" s="15" t="s">
        <v>11</v>
      </c>
      <c r="C197" s="15" t="s">
        <v>56</v>
      </c>
      <c r="D197" s="171" t="s">
        <v>12</v>
      </c>
      <c r="E197" s="171" t="s">
        <v>50</v>
      </c>
      <c r="F197" s="15" t="s">
        <v>6</v>
      </c>
      <c r="G197" s="31" t="s">
        <v>8</v>
      </c>
      <c r="H197" s="121" t="s">
        <v>9</v>
      </c>
      <c r="I197" s="32" t="s">
        <v>10</v>
      </c>
      <c r="J197" s="33" t="s">
        <v>1</v>
      </c>
      <c r="K197" s="151" t="s">
        <v>2</v>
      </c>
      <c r="L197" s="114" t="s">
        <v>3</v>
      </c>
      <c r="M197" s="114" t="s">
        <v>4</v>
      </c>
      <c r="N197" s="34" t="s">
        <v>65</v>
      </c>
    </row>
    <row r="198" spans="1:14" ht="15" customHeight="1" x14ac:dyDescent="0.2">
      <c r="A198" s="62">
        <v>1</v>
      </c>
      <c r="B198" s="6" t="s">
        <v>151</v>
      </c>
      <c r="C198" s="5"/>
      <c r="D198" s="35"/>
      <c r="E198" s="35"/>
      <c r="F198" s="35" t="s">
        <v>7</v>
      </c>
      <c r="G198" s="36">
        <v>10</v>
      </c>
      <c r="H198" s="115"/>
      <c r="I198" s="37"/>
      <c r="J198" s="38"/>
      <c r="K198" s="129">
        <f>G198*H198</f>
        <v>0</v>
      </c>
      <c r="L198" s="127">
        <f>M198-K198</f>
        <v>0</v>
      </c>
      <c r="M198" s="142">
        <f>G198*I198</f>
        <v>0</v>
      </c>
      <c r="N198" s="45"/>
    </row>
    <row r="199" spans="1:14" ht="15" customHeight="1" x14ac:dyDescent="0.2">
      <c r="A199" s="62">
        <v>2</v>
      </c>
      <c r="B199" s="6" t="s">
        <v>152</v>
      </c>
      <c r="C199" s="5"/>
      <c r="D199" s="35"/>
      <c r="E199" s="35"/>
      <c r="F199" s="35" t="s">
        <v>7</v>
      </c>
      <c r="G199" s="36">
        <v>5</v>
      </c>
      <c r="H199" s="118"/>
      <c r="I199" s="37"/>
      <c r="J199" s="38"/>
      <c r="K199" s="129">
        <f t="shared" ref="K199:K204" si="49">G199*H199</f>
        <v>0</v>
      </c>
      <c r="L199" s="127">
        <f t="shared" ref="L199:L204" si="50">M199-K199</f>
        <v>0</v>
      </c>
      <c r="M199" s="142">
        <f t="shared" ref="M199:M204" si="51">G199*I199</f>
        <v>0</v>
      </c>
      <c r="N199" s="69"/>
    </row>
    <row r="200" spans="1:14" ht="28.5" x14ac:dyDescent="0.2">
      <c r="A200" s="62">
        <v>3</v>
      </c>
      <c r="B200" s="6" t="s">
        <v>153</v>
      </c>
      <c r="C200" s="5"/>
      <c r="D200" s="35"/>
      <c r="E200" s="35"/>
      <c r="F200" s="35" t="s">
        <v>7</v>
      </c>
      <c r="G200" s="36">
        <v>10</v>
      </c>
      <c r="H200" s="115"/>
      <c r="I200" s="37"/>
      <c r="J200" s="38"/>
      <c r="K200" s="129">
        <f t="shared" si="49"/>
        <v>0</v>
      </c>
      <c r="L200" s="127">
        <f t="shared" si="50"/>
        <v>0</v>
      </c>
      <c r="M200" s="142">
        <f t="shared" si="51"/>
        <v>0</v>
      </c>
      <c r="N200" s="45"/>
    </row>
    <row r="201" spans="1:14" s="80" customFormat="1" ht="14.25" customHeight="1" x14ac:dyDescent="0.2">
      <c r="A201" s="62">
        <v>4</v>
      </c>
      <c r="B201" s="6" t="s">
        <v>154</v>
      </c>
      <c r="C201" s="5"/>
      <c r="D201" s="35"/>
      <c r="E201" s="35"/>
      <c r="F201" s="35" t="s">
        <v>7</v>
      </c>
      <c r="G201" s="36">
        <v>1000</v>
      </c>
      <c r="H201" s="115"/>
      <c r="I201" s="37"/>
      <c r="J201" s="38"/>
      <c r="K201" s="129">
        <f t="shared" si="49"/>
        <v>0</v>
      </c>
      <c r="L201" s="127">
        <f t="shared" si="50"/>
        <v>0</v>
      </c>
      <c r="M201" s="142">
        <f t="shared" si="51"/>
        <v>0</v>
      </c>
      <c r="N201" s="45" t="s">
        <v>68</v>
      </c>
    </row>
    <row r="202" spans="1:14" s="80" customFormat="1" ht="14.25" customHeight="1" x14ac:dyDescent="0.2">
      <c r="A202" s="62">
        <v>5</v>
      </c>
      <c r="B202" s="6" t="s">
        <v>155</v>
      </c>
      <c r="C202" s="5"/>
      <c r="D202" s="35"/>
      <c r="E202" s="35"/>
      <c r="F202" s="35" t="s">
        <v>7</v>
      </c>
      <c r="G202" s="36">
        <v>10</v>
      </c>
      <c r="H202" s="115"/>
      <c r="I202" s="37"/>
      <c r="J202" s="38"/>
      <c r="K202" s="129">
        <f t="shared" si="49"/>
        <v>0</v>
      </c>
      <c r="L202" s="127">
        <f t="shared" si="50"/>
        <v>0</v>
      </c>
      <c r="M202" s="142">
        <f t="shared" si="51"/>
        <v>0</v>
      </c>
      <c r="N202" s="45"/>
    </row>
    <row r="203" spans="1:14" ht="28.5" customHeight="1" x14ac:dyDescent="0.2">
      <c r="A203" s="81">
        <v>6</v>
      </c>
      <c r="B203" s="18" t="s">
        <v>243</v>
      </c>
      <c r="C203" s="6" t="s">
        <v>244</v>
      </c>
      <c r="D203" s="82"/>
      <c r="E203" s="82"/>
      <c r="F203" s="35" t="s">
        <v>7</v>
      </c>
      <c r="G203" s="83">
        <v>50</v>
      </c>
      <c r="H203" s="119"/>
      <c r="I203" s="37"/>
      <c r="J203" s="38"/>
      <c r="K203" s="129">
        <f t="shared" si="49"/>
        <v>0</v>
      </c>
      <c r="L203" s="127">
        <f t="shared" si="50"/>
        <v>0</v>
      </c>
      <c r="M203" s="142">
        <f t="shared" si="51"/>
        <v>0</v>
      </c>
      <c r="N203" s="45" t="s">
        <v>80</v>
      </c>
    </row>
    <row r="204" spans="1:14" s="80" customFormat="1" ht="14.25" customHeight="1" x14ac:dyDescent="0.2">
      <c r="A204" s="81">
        <v>7</v>
      </c>
      <c r="B204" s="45" t="s">
        <v>157</v>
      </c>
      <c r="C204" s="5"/>
      <c r="D204" s="82"/>
      <c r="E204" s="82"/>
      <c r="F204" s="35" t="s">
        <v>7</v>
      </c>
      <c r="G204" s="83">
        <v>300</v>
      </c>
      <c r="H204" s="119"/>
      <c r="I204" s="37"/>
      <c r="J204" s="38"/>
      <c r="K204" s="129">
        <f t="shared" si="49"/>
        <v>0</v>
      </c>
      <c r="L204" s="127">
        <f t="shared" si="50"/>
        <v>0</v>
      </c>
      <c r="M204" s="142">
        <f t="shared" si="51"/>
        <v>0</v>
      </c>
      <c r="N204" s="45"/>
    </row>
    <row r="205" spans="1:14" ht="15" x14ac:dyDescent="0.2">
      <c r="A205" s="169"/>
      <c r="B205" s="68"/>
      <c r="C205" s="166"/>
      <c r="D205" s="68"/>
      <c r="E205" s="68"/>
      <c r="F205" s="68"/>
      <c r="G205" s="167"/>
      <c r="H205" s="115" t="s">
        <v>5</v>
      </c>
      <c r="I205" s="257"/>
      <c r="J205" s="257"/>
      <c r="K205" s="153">
        <f>SUM(K199:K201)</f>
        <v>0</v>
      </c>
      <c r="L205" s="120">
        <f>SUM(L199:L201)</f>
        <v>0</v>
      </c>
      <c r="M205" s="146">
        <f>SUM(M199:M201)</f>
        <v>0</v>
      </c>
      <c r="N205" s="45"/>
    </row>
    <row r="206" spans="1:14" ht="15" x14ac:dyDescent="0.25">
      <c r="B206" s="168" t="s">
        <v>238</v>
      </c>
    </row>
    <row r="207" spans="1:14" ht="30" x14ac:dyDescent="0.2">
      <c r="B207" s="165" t="s">
        <v>156</v>
      </c>
    </row>
    <row r="209" spans="1:14" ht="15" x14ac:dyDescent="0.25">
      <c r="A209" s="160" t="s">
        <v>47</v>
      </c>
      <c r="B209" s="77"/>
    </row>
    <row r="210" spans="1:14" s="172" customFormat="1" ht="60" x14ac:dyDescent="0.25">
      <c r="A210" s="15" t="s">
        <v>0</v>
      </c>
      <c r="B210" s="15" t="s">
        <v>11</v>
      </c>
      <c r="C210" s="15" t="s">
        <v>56</v>
      </c>
      <c r="D210" s="171" t="s">
        <v>12</v>
      </c>
      <c r="E210" s="171" t="s">
        <v>50</v>
      </c>
      <c r="F210" s="15" t="s">
        <v>6</v>
      </c>
      <c r="G210" s="31" t="s">
        <v>8</v>
      </c>
      <c r="H210" s="121" t="s">
        <v>9</v>
      </c>
      <c r="I210" s="32" t="s">
        <v>10</v>
      </c>
      <c r="J210" s="33" t="s">
        <v>1</v>
      </c>
      <c r="K210" s="151" t="s">
        <v>2</v>
      </c>
      <c r="L210" s="114" t="s">
        <v>3</v>
      </c>
      <c r="M210" s="114" t="s">
        <v>4</v>
      </c>
      <c r="N210" s="34" t="s">
        <v>65</v>
      </c>
    </row>
    <row r="211" spans="1:14" ht="132.75" customHeight="1" x14ac:dyDescent="0.2">
      <c r="A211" s="62">
        <v>1</v>
      </c>
      <c r="B211" s="85" t="s">
        <v>158</v>
      </c>
      <c r="C211" s="102" t="s">
        <v>242</v>
      </c>
      <c r="D211" s="35"/>
      <c r="E211" s="35"/>
      <c r="F211" s="35" t="s">
        <v>7</v>
      </c>
      <c r="G211" s="36">
        <v>400</v>
      </c>
      <c r="H211" s="115"/>
      <c r="I211" s="37"/>
      <c r="J211" s="38"/>
      <c r="K211" s="129">
        <f>G211*H211</f>
        <v>0</v>
      </c>
      <c r="L211" s="127">
        <f>M211-K211</f>
        <v>0</v>
      </c>
      <c r="M211" s="142">
        <f>G211*I211</f>
        <v>0</v>
      </c>
      <c r="N211" s="45"/>
    </row>
    <row r="212" spans="1:14" s="80" customFormat="1" ht="57" x14ac:dyDescent="0.2">
      <c r="A212" s="62">
        <v>2</v>
      </c>
      <c r="B212" s="85" t="s">
        <v>160</v>
      </c>
      <c r="C212" s="92"/>
      <c r="D212" s="35"/>
      <c r="E212" s="35"/>
      <c r="F212" s="35" t="s">
        <v>7</v>
      </c>
      <c r="G212" s="36">
        <v>800</v>
      </c>
      <c r="H212" s="115"/>
      <c r="I212" s="37"/>
      <c r="J212" s="38"/>
      <c r="K212" s="129">
        <f t="shared" ref="K212:K213" si="52">G212*H212</f>
        <v>0</v>
      </c>
      <c r="L212" s="127">
        <f t="shared" ref="L212:L213" si="53">M212-K212</f>
        <v>0</v>
      </c>
      <c r="M212" s="142">
        <f t="shared" ref="M212:M213" si="54">G212*I212</f>
        <v>0</v>
      </c>
      <c r="N212" s="39" t="s">
        <v>68</v>
      </c>
    </row>
    <row r="213" spans="1:14" ht="28.5" x14ac:dyDescent="0.2">
      <c r="A213" s="62">
        <v>2</v>
      </c>
      <c r="B213" s="84" t="s">
        <v>159</v>
      </c>
      <c r="C213" s="5"/>
      <c r="D213" s="35"/>
      <c r="E213" s="35"/>
      <c r="F213" s="35" t="s">
        <v>7</v>
      </c>
      <c r="G213" s="36">
        <v>5000</v>
      </c>
      <c r="H213" s="118"/>
      <c r="I213" s="37"/>
      <c r="J213" s="38"/>
      <c r="K213" s="129">
        <f t="shared" si="52"/>
        <v>0</v>
      </c>
      <c r="L213" s="127">
        <f t="shared" si="53"/>
        <v>0</v>
      </c>
      <c r="M213" s="142">
        <f t="shared" si="54"/>
        <v>0</v>
      </c>
      <c r="N213" s="69"/>
    </row>
    <row r="214" spans="1:14" ht="15" x14ac:dyDescent="0.2">
      <c r="A214" s="29"/>
      <c r="B214" s="7"/>
      <c r="C214" s="7"/>
      <c r="D214" s="29"/>
      <c r="E214" s="29"/>
      <c r="F214" s="57"/>
      <c r="G214" s="71"/>
      <c r="H214" s="115" t="s">
        <v>5</v>
      </c>
      <c r="I214" s="258"/>
      <c r="J214" s="259"/>
      <c r="K214" s="153">
        <f>SUM(K211:K213)</f>
        <v>0</v>
      </c>
      <c r="L214" s="120">
        <f>SUM(L211:L213)</f>
        <v>0</v>
      </c>
      <c r="M214" s="146">
        <f>SUM(M211:M213)</f>
        <v>0</v>
      </c>
    </row>
    <row r="217" spans="1:14" ht="12.75" x14ac:dyDescent="0.2">
      <c r="A217" s="170" t="s">
        <v>210</v>
      </c>
      <c r="B217" s="87"/>
      <c r="C217" s="87"/>
      <c r="D217" s="86"/>
      <c r="E217" s="86"/>
      <c r="F217" s="93"/>
      <c r="G217" s="90"/>
      <c r="H217" s="126"/>
      <c r="I217" s="91"/>
      <c r="J217" s="88"/>
      <c r="K217" s="155"/>
      <c r="L217" s="137"/>
      <c r="M217" s="148"/>
      <c r="N217" s="89"/>
    </row>
    <row r="218" spans="1:14" ht="60" x14ac:dyDescent="0.2">
      <c r="A218" s="15" t="s">
        <v>0</v>
      </c>
      <c r="B218" s="15" t="s">
        <v>11</v>
      </c>
      <c r="C218" s="15" t="s">
        <v>56</v>
      </c>
      <c r="D218" s="171" t="s">
        <v>12</v>
      </c>
      <c r="E218" s="171" t="s">
        <v>50</v>
      </c>
      <c r="F218" s="15" t="s">
        <v>6</v>
      </c>
      <c r="G218" s="31" t="s">
        <v>8</v>
      </c>
      <c r="H218" s="121" t="s">
        <v>9</v>
      </c>
      <c r="I218" s="32" t="s">
        <v>10</v>
      </c>
      <c r="J218" s="33" t="s">
        <v>1</v>
      </c>
      <c r="K218" s="151" t="s">
        <v>2</v>
      </c>
      <c r="L218" s="114" t="s">
        <v>3</v>
      </c>
      <c r="M218" s="114" t="s">
        <v>4</v>
      </c>
      <c r="N218" s="34" t="s">
        <v>65</v>
      </c>
    </row>
    <row r="219" spans="1:14" ht="28.5" x14ac:dyDescent="0.2">
      <c r="A219" s="104">
        <v>1</v>
      </c>
      <c r="B219" s="24" t="s">
        <v>208</v>
      </c>
      <c r="C219" s="24" t="s">
        <v>209</v>
      </c>
      <c r="D219" s="94"/>
      <c r="E219" s="95"/>
      <c r="F219" s="104" t="s">
        <v>7</v>
      </c>
      <c r="G219" s="105">
        <v>120</v>
      </c>
      <c r="H219" s="127"/>
      <c r="I219" s="158"/>
      <c r="J219" s="38"/>
      <c r="K219" s="156">
        <f>G219*H219</f>
        <v>0</v>
      </c>
      <c r="L219" s="138">
        <f>M219-K219</f>
        <v>0</v>
      </c>
      <c r="M219" s="149">
        <f>G219*I219</f>
        <v>0</v>
      </c>
      <c r="N219" s="182" t="s">
        <v>68</v>
      </c>
    </row>
    <row r="220" spans="1:14" ht="15" x14ac:dyDescent="0.2">
      <c r="A220" s="96"/>
      <c r="B220" s="97"/>
      <c r="C220" s="97"/>
      <c r="D220" s="98"/>
      <c r="E220" s="98"/>
      <c r="F220" s="107"/>
      <c r="G220" s="108"/>
      <c r="H220" s="115" t="s">
        <v>5</v>
      </c>
      <c r="I220" s="109"/>
      <c r="J220" s="110"/>
      <c r="K220" s="157">
        <f>SUM(K219:K219)</f>
        <v>0</v>
      </c>
      <c r="L220" s="139">
        <f>SUM(L219:L219)</f>
        <v>0</v>
      </c>
      <c r="M220" s="139">
        <f>SUM(M219:M219)</f>
        <v>0</v>
      </c>
      <c r="N220" s="111"/>
    </row>
    <row r="223" spans="1:14" ht="12.75" x14ac:dyDescent="0.2">
      <c r="A223" s="170" t="s">
        <v>48</v>
      </c>
      <c r="B223" s="87"/>
      <c r="C223" s="87"/>
      <c r="D223" s="86"/>
      <c r="E223" s="86"/>
      <c r="F223" s="93"/>
      <c r="G223" s="90"/>
      <c r="H223" s="126"/>
      <c r="I223" s="91"/>
      <c r="J223" s="88"/>
      <c r="K223" s="155"/>
      <c r="L223" s="137"/>
      <c r="M223" s="148"/>
      <c r="N223" s="89"/>
    </row>
    <row r="224" spans="1:14" ht="60" x14ac:dyDescent="0.2">
      <c r="A224" s="15" t="s">
        <v>0</v>
      </c>
      <c r="B224" s="15" t="s">
        <v>11</v>
      </c>
      <c r="C224" s="15" t="s">
        <v>56</v>
      </c>
      <c r="D224" s="171" t="s">
        <v>12</v>
      </c>
      <c r="E224" s="171" t="s">
        <v>50</v>
      </c>
      <c r="F224" s="15" t="s">
        <v>6</v>
      </c>
      <c r="G224" s="31" t="s">
        <v>8</v>
      </c>
      <c r="H224" s="121" t="s">
        <v>9</v>
      </c>
      <c r="I224" s="32" t="s">
        <v>10</v>
      </c>
      <c r="J224" s="33" t="s">
        <v>1</v>
      </c>
      <c r="K224" s="151" t="s">
        <v>2</v>
      </c>
      <c r="L224" s="114" t="s">
        <v>3</v>
      </c>
      <c r="M224" s="114" t="s">
        <v>4</v>
      </c>
      <c r="N224" s="34" t="s">
        <v>65</v>
      </c>
    </row>
    <row r="225" spans="1:14" ht="42.75" x14ac:dyDescent="0.2">
      <c r="A225" s="103">
        <v>1</v>
      </c>
      <c r="B225" s="24" t="s">
        <v>161</v>
      </c>
      <c r="C225" s="24" t="s">
        <v>207</v>
      </c>
      <c r="D225" s="94"/>
      <c r="E225" s="95"/>
      <c r="F225" s="104" t="s">
        <v>7</v>
      </c>
      <c r="G225" s="105">
        <v>1500</v>
      </c>
      <c r="H225" s="127"/>
      <c r="I225" s="158"/>
      <c r="J225" s="38"/>
      <c r="K225" s="156">
        <f>G225*H225</f>
        <v>0</v>
      </c>
      <c r="L225" s="138">
        <f>M225-K225</f>
        <v>0</v>
      </c>
      <c r="M225" s="149">
        <f>G225*I225</f>
        <v>0</v>
      </c>
      <c r="N225" s="182" t="s">
        <v>68</v>
      </c>
    </row>
    <row r="226" spans="1:14" ht="15" x14ac:dyDescent="0.2">
      <c r="A226" s="96"/>
      <c r="B226" s="97"/>
      <c r="C226" s="97"/>
      <c r="D226" s="98"/>
      <c r="E226" s="98"/>
      <c r="F226" s="107"/>
      <c r="G226" s="108"/>
      <c r="H226" s="115" t="s">
        <v>5</v>
      </c>
      <c r="I226" s="109"/>
      <c r="J226" s="110"/>
      <c r="K226" s="157">
        <f>SUM(K225:K225)</f>
        <v>0</v>
      </c>
      <c r="L226" s="139">
        <f>SUM(L225:L225)</f>
        <v>0</v>
      </c>
      <c r="M226" s="139">
        <f>SUM(M225:M225)</f>
        <v>0</v>
      </c>
      <c r="N226" s="111"/>
    </row>
    <row r="229" spans="1:14" s="80" customFormat="1" x14ac:dyDescent="0.2">
      <c r="A229" s="161"/>
      <c r="B229" s="16"/>
      <c r="C229" s="161"/>
      <c r="D229" s="16"/>
      <c r="E229" s="16"/>
      <c r="F229" s="16"/>
      <c r="G229" s="72"/>
      <c r="H229" s="113"/>
      <c r="I229" s="16"/>
      <c r="J229" s="40"/>
      <c r="K229" s="132"/>
      <c r="L229" s="132"/>
      <c r="M229" s="141"/>
      <c r="N229" s="16"/>
    </row>
    <row r="230" spans="1:14" s="80" customFormat="1" ht="12.75" x14ac:dyDescent="0.2">
      <c r="A230" s="170" t="s">
        <v>49</v>
      </c>
      <c r="B230" s="87"/>
      <c r="C230" s="87"/>
      <c r="D230" s="86"/>
      <c r="E230" s="86"/>
      <c r="F230" s="93"/>
      <c r="G230" s="90"/>
      <c r="H230" s="126"/>
      <c r="I230" s="91"/>
      <c r="J230" s="88"/>
      <c r="K230" s="155"/>
      <c r="L230" s="137"/>
      <c r="M230" s="148"/>
      <c r="N230" s="89"/>
    </row>
    <row r="231" spans="1:14" s="80" customFormat="1" ht="60" x14ac:dyDescent="0.2">
      <c r="A231" s="15" t="s">
        <v>0</v>
      </c>
      <c r="B231" s="15" t="s">
        <v>11</v>
      </c>
      <c r="C231" s="15" t="s">
        <v>56</v>
      </c>
      <c r="D231" s="171" t="s">
        <v>12</v>
      </c>
      <c r="E231" s="171" t="s">
        <v>50</v>
      </c>
      <c r="F231" s="15" t="s">
        <v>6</v>
      </c>
      <c r="G231" s="31" t="s">
        <v>8</v>
      </c>
      <c r="H231" s="121" t="s">
        <v>9</v>
      </c>
      <c r="I231" s="32" t="s">
        <v>10</v>
      </c>
      <c r="J231" s="33" t="s">
        <v>1</v>
      </c>
      <c r="K231" s="151" t="s">
        <v>2</v>
      </c>
      <c r="L231" s="114" t="s">
        <v>3</v>
      </c>
      <c r="M231" s="114" t="s">
        <v>4</v>
      </c>
      <c r="N231" s="34" t="s">
        <v>65</v>
      </c>
    </row>
    <row r="232" spans="1:14" s="80" customFormat="1" ht="42.75" x14ac:dyDescent="0.2">
      <c r="A232" s="103">
        <v>1</v>
      </c>
      <c r="B232" s="24" t="s">
        <v>193</v>
      </c>
      <c r="C232" s="24" t="s">
        <v>214</v>
      </c>
      <c r="D232" s="94"/>
      <c r="E232" s="95"/>
      <c r="F232" s="104" t="s">
        <v>7</v>
      </c>
      <c r="G232" s="105">
        <v>250</v>
      </c>
      <c r="H232" s="127"/>
      <c r="I232" s="158"/>
      <c r="J232" s="38"/>
      <c r="K232" s="156">
        <f>G232*H232</f>
        <v>0</v>
      </c>
      <c r="L232" s="138">
        <f>M232-K232</f>
        <v>0</v>
      </c>
      <c r="M232" s="149">
        <f>G232*I232</f>
        <v>0</v>
      </c>
      <c r="N232" s="106" t="s">
        <v>194</v>
      </c>
    </row>
    <row r="233" spans="1:14" s="80" customFormat="1" ht="15" x14ac:dyDescent="0.2">
      <c r="A233" s="96"/>
      <c r="B233" s="97"/>
      <c r="C233" s="97"/>
      <c r="D233" s="98"/>
      <c r="E233" s="98"/>
      <c r="F233" s="107"/>
      <c r="G233" s="108"/>
      <c r="H233" s="115" t="s">
        <v>5</v>
      </c>
      <c r="I233" s="109"/>
      <c r="J233" s="110"/>
      <c r="K233" s="157">
        <f>SUM(K232:K232)</f>
        <v>0</v>
      </c>
      <c r="L233" s="139">
        <f>SUM(L232:L232)</f>
        <v>0</v>
      </c>
      <c r="M233" s="139">
        <f>SUM(M232:M232)</f>
        <v>0</v>
      </c>
      <c r="N233" s="111"/>
    </row>
    <row r="234" spans="1:14" s="80" customFormat="1" ht="15" x14ac:dyDescent="0.2">
      <c r="A234" s="96"/>
      <c r="B234" s="97"/>
      <c r="C234" s="97"/>
      <c r="D234" s="98"/>
      <c r="E234" s="98"/>
      <c r="F234" s="107"/>
      <c r="G234" s="108"/>
      <c r="H234" s="174"/>
      <c r="I234" s="109"/>
      <c r="J234" s="110"/>
      <c r="K234" s="175"/>
      <c r="L234" s="176"/>
      <c r="M234" s="176"/>
      <c r="N234" s="111"/>
    </row>
    <row r="235" spans="1:14" s="80" customFormat="1" ht="15" x14ac:dyDescent="0.25">
      <c r="A235" s="160" t="s">
        <v>185</v>
      </c>
      <c r="B235" s="184"/>
      <c r="C235" s="161"/>
      <c r="D235" s="161"/>
      <c r="E235" s="161"/>
      <c r="F235" s="161"/>
      <c r="G235" s="185"/>
      <c r="H235" s="186"/>
      <c r="I235" s="161"/>
      <c r="J235" s="187"/>
      <c r="K235" s="188"/>
      <c r="L235" s="188"/>
      <c r="M235" s="189"/>
      <c r="N235" s="161"/>
    </row>
    <row r="236" spans="1:14" s="80" customFormat="1" ht="60" x14ac:dyDescent="0.2">
      <c r="A236" s="15" t="s">
        <v>0</v>
      </c>
      <c r="B236" s="15" t="s">
        <v>11</v>
      </c>
      <c r="C236" s="15" t="s">
        <v>56</v>
      </c>
      <c r="D236" s="171" t="s">
        <v>12</v>
      </c>
      <c r="E236" s="171" t="s">
        <v>50</v>
      </c>
      <c r="F236" s="15" t="s">
        <v>6</v>
      </c>
      <c r="G236" s="31" t="s">
        <v>8</v>
      </c>
      <c r="H236" s="121" t="s">
        <v>9</v>
      </c>
      <c r="I236" s="32" t="s">
        <v>10</v>
      </c>
      <c r="J236" s="33" t="s">
        <v>1</v>
      </c>
      <c r="K236" s="151" t="s">
        <v>2</v>
      </c>
      <c r="L236" s="114" t="s">
        <v>3</v>
      </c>
      <c r="M236" s="114" t="s">
        <v>4</v>
      </c>
      <c r="N236" s="34" t="s">
        <v>65</v>
      </c>
    </row>
    <row r="237" spans="1:14" s="80" customFormat="1" ht="42.75" x14ac:dyDescent="0.2">
      <c r="A237" s="62">
        <v>1</v>
      </c>
      <c r="B237" s="190" t="s">
        <v>213</v>
      </c>
      <c r="C237" s="191" t="s">
        <v>215</v>
      </c>
      <c r="D237" s="35"/>
      <c r="E237" s="35"/>
      <c r="F237" s="35" t="s">
        <v>7</v>
      </c>
      <c r="G237" s="36">
        <v>16</v>
      </c>
      <c r="H237" s="115"/>
      <c r="I237" s="37"/>
      <c r="J237" s="38"/>
      <c r="K237" s="129">
        <f>G237*H237</f>
        <v>0</v>
      </c>
      <c r="L237" s="127">
        <f>M237-K237</f>
        <v>0</v>
      </c>
      <c r="M237" s="142">
        <f>G237*I237</f>
        <v>0</v>
      </c>
      <c r="N237" s="192" t="s">
        <v>217</v>
      </c>
    </row>
    <row r="238" spans="1:14" s="80" customFormat="1" ht="15" x14ac:dyDescent="0.2">
      <c r="A238" s="29"/>
      <c r="B238" s="7"/>
      <c r="C238" s="7"/>
      <c r="D238" s="29"/>
      <c r="E238" s="29"/>
      <c r="F238" s="57"/>
      <c r="G238" s="71"/>
      <c r="H238" s="115" t="s">
        <v>5</v>
      </c>
      <c r="I238" s="258"/>
      <c r="J238" s="259"/>
      <c r="K238" s="153">
        <f>SUM(K237:K237)</f>
        <v>0</v>
      </c>
      <c r="L238" s="120">
        <f>SUM(L237:L237)</f>
        <v>0</v>
      </c>
      <c r="M238" s="146">
        <f>SUM(M237:M237)</f>
        <v>0</v>
      </c>
      <c r="N238" s="161"/>
    </row>
    <row r="239" spans="1:14" s="80" customFormat="1" ht="15" x14ac:dyDescent="0.2">
      <c r="A239" s="29"/>
      <c r="B239" s="7"/>
      <c r="C239" s="7"/>
      <c r="D239" s="29"/>
      <c r="E239" s="29"/>
      <c r="F239" s="57"/>
      <c r="G239" s="71"/>
      <c r="H239" s="174"/>
      <c r="I239" s="27"/>
      <c r="J239" s="27"/>
      <c r="K239" s="135"/>
      <c r="L239" s="134"/>
      <c r="M239" s="144"/>
      <c r="N239" s="161"/>
    </row>
    <row r="240" spans="1:14" s="80" customFormat="1" ht="15" x14ac:dyDescent="0.25">
      <c r="A240" s="160" t="s">
        <v>260</v>
      </c>
      <c r="B240" s="184"/>
      <c r="C240" s="161"/>
      <c r="D240" s="161"/>
      <c r="E240" s="161"/>
      <c r="F240" s="161"/>
      <c r="G240" s="185"/>
      <c r="H240" s="186"/>
      <c r="I240" s="161"/>
      <c r="J240" s="187"/>
      <c r="K240" s="188"/>
      <c r="L240" s="188"/>
      <c r="M240" s="189"/>
      <c r="N240" s="161"/>
    </row>
    <row r="241" spans="1:14" s="80" customFormat="1" ht="60" x14ac:dyDescent="0.2">
      <c r="A241" s="15" t="s">
        <v>0</v>
      </c>
      <c r="B241" s="15" t="s">
        <v>11</v>
      </c>
      <c r="C241" s="15" t="s">
        <v>56</v>
      </c>
      <c r="D241" s="171" t="s">
        <v>12</v>
      </c>
      <c r="E241" s="171" t="s">
        <v>50</v>
      </c>
      <c r="F241" s="15" t="s">
        <v>6</v>
      </c>
      <c r="G241" s="31" t="s">
        <v>8</v>
      </c>
      <c r="H241" s="121" t="s">
        <v>9</v>
      </c>
      <c r="I241" s="32" t="s">
        <v>10</v>
      </c>
      <c r="J241" s="33" t="s">
        <v>1</v>
      </c>
      <c r="K241" s="151" t="s">
        <v>2</v>
      </c>
      <c r="L241" s="114" t="s">
        <v>3</v>
      </c>
      <c r="M241" s="114" t="s">
        <v>4</v>
      </c>
      <c r="N241" s="34" t="s">
        <v>65</v>
      </c>
    </row>
    <row r="242" spans="1:14" s="80" customFormat="1" ht="42.75" x14ac:dyDescent="0.2">
      <c r="A242" s="62">
        <v>2</v>
      </c>
      <c r="B242" s="190" t="s">
        <v>216</v>
      </c>
      <c r="C242" s="191" t="s">
        <v>215</v>
      </c>
      <c r="D242" s="35"/>
      <c r="E242" s="35"/>
      <c r="F242" s="35" t="s">
        <v>7</v>
      </c>
      <c r="G242" s="36">
        <v>12</v>
      </c>
      <c r="H242" s="115"/>
      <c r="I242" s="37"/>
      <c r="J242" s="38"/>
      <c r="K242" s="129">
        <f t="shared" ref="K242" si="55">G242*H242</f>
        <v>0</v>
      </c>
      <c r="L242" s="127">
        <f t="shared" ref="L242" si="56">M242-K242</f>
        <v>0</v>
      </c>
      <c r="M242" s="142">
        <f t="shared" ref="M242" si="57">G242*I242</f>
        <v>0</v>
      </c>
      <c r="N242" s="159" t="s">
        <v>217</v>
      </c>
    </row>
    <row r="243" spans="1:14" s="80" customFormat="1" ht="15" x14ac:dyDescent="0.2">
      <c r="A243" s="29"/>
      <c r="B243" s="7"/>
      <c r="C243" s="7"/>
      <c r="D243" s="29"/>
      <c r="E243" s="29"/>
      <c r="F243" s="57"/>
      <c r="G243" s="71"/>
      <c r="H243" s="115" t="s">
        <v>5</v>
      </c>
      <c r="I243" s="258"/>
      <c r="J243" s="259"/>
      <c r="K243" s="153">
        <f>SUM(K242:K242)</f>
        <v>0</v>
      </c>
      <c r="L243" s="120">
        <f>SUM(L242:L242)</f>
        <v>0</v>
      </c>
      <c r="M243" s="146">
        <f>SUM(M242:M242)</f>
        <v>0</v>
      </c>
      <c r="N243" s="161"/>
    </row>
    <row r="244" spans="1:14" s="80" customFormat="1" ht="15" x14ac:dyDescent="0.2">
      <c r="A244" s="29"/>
      <c r="B244" s="7"/>
      <c r="C244" s="7"/>
      <c r="D244" s="29"/>
      <c r="E244" s="29"/>
      <c r="F244" s="57"/>
      <c r="G244" s="71"/>
      <c r="H244" s="174"/>
      <c r="I244" s="27"/>
      <c r="J244" s="27"/>
      <c r="K244" s="135"/>
      <c r="L244" s="134"/>
      <c r="M244" s="144"/>
      <c r="N244" s="16"/>
    </row>
    <row r="245" spans="1:14" s="80" customFormat="1" ht="15" x14ac:dyDescent="0.2">
      <c r="A245" s="96"/>
      <c r="B245" s="97"/>
      <c r="C245" s="97"/>
      <c r="D245" s="98"/>
      <c r="E245" s="98"/>
      <c r="F245" s="107"/>
      <c r="G245" s="108"/>
      <c r="H245" s="174"/>
      <c r="I245" s="109"/>
      <c r="J245" s="110"/>
      <c r="K245" s="175"/>
      <c r="L245" s="176"/>
      <c r="M245" s="176"/>
      <c r="N245" s="111"/>
    </row>
    <row r="246" spans="1:14" s="80" customFormat="1" ht="12.75" x14ac:dyDescent="0.2">
      <c r="A246" s="170" t="s">
        <v>55</v>
      </c>
      <c r="B246" s="87"/>
      <c r="C246" s="87"/>
      <c r="D246" s="86"/>
      <c r="E246" s="86"/>
      <c r="F246" s="93"/>
      <c r="G246" s="90"/>
      <c r="H246" s="126"/>
      <c r="I246" s="91"/>
      <c r="J246" s="88"/>
      <c r="K246" s="155"/>
      <c r="L246" s="137"/>
      <c r="M246" s="148"/>
      <c r="N246" s="89"/>
    </row>
    <row r="247" spans="1:14" s="80" customFormat="1" ht="60" x14ac:dyDescent="0.2">
      <c r="A247" s="15" t="s">
        <v>0</v>
      </c>
      <c r="B247" s="15" t="s">
        <v>11</v>
      </c>
      <c r="C247" s="15" t="s">
        <v>56</v>
      </c>
      <c r="D247" s="171" t="s">
        <v>12</v>
      </c>
      <c r="E247" s="171" t="s">
        <v>50</v>
      </c>
      <c r="F247" s="15" t="s">
        <v>6</v>
      </c>
      <c r="G247" s="31" t="s">
        <v>8</v>
      </c>
      <c r="H247" s="121" t="s">
        <v>9</v>
      </c>
      <c r="I247" s="32" t="s">
        <v>10</v>
      </c>
      <c r="J247" s="33" t="s">
        <v>1</v>
      </c>
      <c r="K247" s="151" t="s">
        <v>2</v>
      </c>
      <c r="L247" s="114" t="s">
        <v>3</v>
      </c>
      <c r="M247" s="114" t="s">
        <v>4</v>
      </c>
      <c r="N247" s="34" t="s">
        <v>65</v>
      </c>
    </row>
    <row r="248" spans="1:14" s="80" customFormat="1" ht="99.75" x14ac:dyDescent="0.2">
      <c r="A248" s="103">
        <v>1</v>
      </c>
      <c r="B248" s="24" t="s">
        <v>245</v>
      </c>
      <c r="C248" s="24" t="s">
        <v>219</v>
      </c>
      <c r="D248" s="94"/>
      <c r="E248" s="95"/>
      <c r="F248" s="106" t="s">
        <v>246</v>
      </c>
      <c r="G248" s="105">
        <v>2500</v>
      </c>
      <c r="H248" s="127"/>
      <c r="I248" s="158"/>
      <c r="J248" s="38"/>
      <c r="K248" s="156">
        <f>G248*H248</f>
        <v>0</v>
      </c>
      <c r="L248" s="138">
        <f>M248-K248</f>
        <v>0</v>
      </c>
      <c r="M248" s="149">
        <f>G248*I248</f>
        <v>0</v>
      </c>
      <c r="N248" s="106" t="s">
        <v>217</v>
      </c>
    </row>
    <row r="249" spans="1:14" s="80" customFormat="1" ht="15" x14ac:dyDescent="0.2">
      <c r="A249" s="96"/>
      <c r="B249" s="97"/>
      <c r="C249" s="97"/>
      <c r="D249" s="98"/>
      <c r="E249" s="98"/>
      <c r="F249" s="107"/>
      <c r="G249" s="108"/>
      <c r="H249" s="115" t="s">
        <v>5</v>
      </c>
      <c r="I249" s="109"/>
      <c r="J249" s="110"/>
      <c r="K249" s="157">
        <f>SUM(K248:K248)</f>
        <v>0</v>
      </c>
      <c r="L249" s="139">
        <f>SUM(L248:L248)</f>
        <v>0</v>
      </c>
      <c r="M249" s="139">
        <f>SUM(M248:M248)</f>
        <v>0</v>
      </c>
      <c r="N249" s="111"/>
    </row>
    <row r="250" spans="1:14" s="80" customFormat="1" ht="15" x14ac:dyDescent="0.2">
      <c r="A250" s="96"/>
      <c r="B250" s="97"/>
      <c r="C250" s="97"/>
      <c r="D250" s="98"/>
      <c r="E250" s="98"/>
      <c r="F250" s="107"/>
      <c r="G250" s="108"/>
      <c r="H250" s="174"/>
      <c r="I250" s="109"/>
      <c r="J250" s="110"/>
      <c r="K250" s="175"/>
      <c r="L250" s="176"/>
      <c r="M250" s="176"/>
      <c r="N250" s="111"/>
    </row>
    <row r="251" spans="1:14" s="80" customFormat="1" ht="15" x14ac:dyDescent="0.25">
      <c r="A251" s="160" t="s">
        <v>212</v>
      </c>
      <c r="B251" s="77"/>
      <c r="C251" s="161"/>
      <c r="D251" s="16"/>
      <c r="E251" s="16"/>
      <c r="F251" s="16"/>
      <c r="G251" s="72"/>
      <c r="H251" s="113"/>
      <c r="I251" s="16"/>
      <c r="J251" s="40"/>
      <c r="K251" s="132"/>
      <c r="L251" s="132"/>
      <c r="M251" s="141"/>
      <c r="N251" s="16"/>
    </row>
    <row r="252" spans="1:14" s="80" customFormat="1" ht="60" x14ac:dyDescent="0.2">
      <c r="A252" s="15" t="s">
        <v>0</v>
      </c>
      <c r="B252" s="15" t="s">
        <v>11</v>
      </c>
      <c r="C252" s="15" t="s">
        <v>56</v>
      </c>
      <c r="D252" s="171" t="s">
        <v>12</v>
      </c>
      <c r="E252" s="171" t="s">
        <v>50</v>
      </c>
      <c r="F252" s="15" t="s">
        <v>6</v>
      </c>
      <c r="G252" s="31" t="s">
        <v>8</v>
      </c>
      <c r="H252" s="121" t="s">
        <v>9</v>
      </c>
      <c r="I252" s="32" t="s">
        <v>10</v>
      </c>
      <c r="J252" s="33" t="s">
        <v>1</v>
      </c>
      <c r="K252" s="151" t="s">
        <v>2</v>
      </c>
      <c r="L252" s="114" t="s">
        <v>3</v>
      </c>
      <c r="M252" s="114" t="s">
        <v>4</v>
      </c>
      <c r="N252" s="34" t="s">
        <v>65</v>
      </c>
    </row>
    <row r="253" spans="1:14" s="80" customFormat="1" ht="71.25" x14ac:dyDescent="0.2">
      <c r="A253" s="62">
        <v>1</v>
      </c>
      <c r="B253" s="85" t="s">
        <v>222</v>
      </c>
      <c r="C253" s="102"/>
      <c r="D253" s="35"/>
      <c r="E253" s="35" t="s">
        <v>223</v>
      </c>
      <c r="F253" s="35" t="s">
        <v>220</v>
      </c>
      <c r="G253" s="36">
        <v>375</v>
      </c>
      <c r="H253" s="115"/>
      <c r="I253" s="37"/>
      <c r="J253" s="38"/>
      <c r="K253" s="129">
        <f>G253*H253</f>
        <v>0</v>
      </c>
      <c r="L253" s="127">
        <f>M253-K253</f>
        <v>0</v>
      </c>
      <c r="M253" s="142">
        <f>G253*I253</f>
        <v>0</v>
      </c>
      <c r="N253" s="181" t="s">
        <v>217</v>
      </c>
    </row>
    <row r="254" spans="1:14" s="80" customFormat="1" ht="114" x14ac:dyDescent="0.2">
      <c r="A254" s="62">
        <v>2</v>
      </c>
      <c r="B254" s="85" t="s">
        <v>224</v>
      </c>
      <c r="C254" s="102" t="s">
        <v>230</v>
      </c>
      <c r="D254" s="35"/>
      <c r="E254" s="35" t="s">
        <v>225</v>
      </c>
      <c r="F254" s="35" t="s">
        <v>220</v>
      </c>
      <c r="G254" s="36">
        <v>700</v>
      </c>
      <c r="H254" s="115"/>
      <c r="I254" s="37"/>
      <c r="J254" s="38"/>
      <c r="K254" s="129">
        <f t="shared" ref="K254:K257" si="58">G254*H254</f>
        <v>0</v>
      </c>
      <c r="L254" s="127">
        <f t="shared" ref="L254:L257" si="59">M254-K254</f>
        <v>0</v>
      </c>
      <c r="M254" s="142">
        <f t="shared" ref="M254:M257" si="60">G254*I254</f>
        <v>0</v>
      </c>
      <c r="N254" s="45"/>
    </row>
    <row r="255" spans="1:14" s="80" customFormat="1" ht="71.25" x14ac:dyDescent="0.2">
      <c r="A255" s="62">
        <v>3</v>
      </c>
      <c r="B255" s="85" t="s">
        <v>253</v>
      </c>
      <c r="C255" s="102"/>
      <c r="D255" s="35"/>
      <c r="E255" s="35" t="s">
        <v>254</v>
      </c>
      <c r="F255" s="35" t="s">
        <v>220</v>
      </c>
      <c r="G255" s="36">
        <v>700</v>
      </c>
      <c r="H255" s="115"/>
      <c r="I255" s="37"/>
      <c r="J255" s="38"/>
      <c r="K255" s="129">
        <f t="shared" si="58"/>
        <v>0</v>
      </c>
      <c r="L255" s="127">
        <f t="shared" si="59"/>
        <v>0</v>
      </c>
      <c r="M255" s="142">
        <f t="shared" si="60"/>
        <v>0</v>
      </c>
      <c r="N255" s="45"/>
    </row>
    <row r="256" spans="1:14" s="80" customFormat="1" ht="114" x14ac:dyDescent="0.2">
      <c r="A256" s="62">
        <v>4</v>
      </c>
      <c r="B256" s="85" t="s">
        <v>255</v>
      </c>
      <c r="C256" s="102"/>
      <c r="D256" s="35"/>
      <c r="E256" s="35" t="s">
        <v>256</v>
      </c>
      <c r="F256" s="35" t="s">
        <v>7</v>
      </c>
      <c r="G256" s="36">
        <v>150</v>
      </c>
      <c r="H256" s="115"/>
      <c r="I256" s="37"/>
      <c r="J256" s="38"/>
      <c r="K256" s="129">
        <f t="shared" si="58"/>
        <v>0</v>
      </c>
      <c r="L256" s="127">
        <f t="shared" si="59"/>
        <v>0</v>
      </c>
      <c r="M256" s="142">
        <f t="shared" si="60"/>
        <v>0</v>
      </c>
      <c r="N256" s="45"/>
    </row>
    <row r="257" spans="1:14" s="80" customFormat="1" ht="71.25" x14ac:dyDescent="0.2">
      <c r="A257" s="62">
        <v>5</v>
      </c>
      <c r="B257" s="85" t="s">
        <v>247</v>
      </c>
      <c r="C257" s="102"/>
      <c r="D257" s="35"/>
      <c r="E257" s="35" t="s">
        <v>228</v>
      </c>
      <c r="F257" s="35" t="s">
        <v>229</v>
      </c>
      <c r="G257" s="36">
        <v>300</v>
      </c>
      <c r="H257" s="115"/>
      <c r="I257" s="37"/>
      <c r="J257" s="38"/>
      <c r="K257" s="129">
        <f t="shared" si="58"/>
        <v>0</v>
      </c>
      <c r="L257" s="127">
        <f t="shared" si="59"/>
        <v>0</v>
      </c>
      <c r="M257" s="142">
        <f t="shared" si="60"/>
        <v>0</v>
      </c>
      <c r="N257" s="45"/>
    </row>
    <row r="258" spans="1:14" s="80" customFormat="1" ht="15" x14ac:dyDescent="0.2">
      <c r="A258" s="29"/>
      <c r="B258" s="7"/>
      <c r="C258" s="7"/>
      <c r="D258" s="29"/>
      <c r="E258" s="29"/>
      <c r="F258" s="57"/>
      <c r="G258" s="71"/>
      <c r="H258" s="115" t="s">
        <v>5</v>
      </c>
      <c r="I258" s="258"/>
      <c r="J258" s="259"/>
      <c r="K258" s="153">
        <f>SUM(K253:K257)</f>
        <v>0</v>
      </c>
      <c r="L258" s="120">
        <f>SUM(L253:L257)</f>
        <v>0</v>
      </c>
      <c r="M258" s="146">
        <f>SUM(M253:M257)</f>
        <v>0</v>
      </c>
      <c r="N258" s="16"/>
    </row>
    <row r="259" spans="1:14" s="80" customFormat="1" ht="15" x14ac:dyDescent="0.2">
      <c r="A259" s="96"/>
      <c r="B259" s="177" t="s">
        <v>239</v>
      </c>
      <c r="C259" s="97"/>
      <c r="D259" s="98"/>
      <c r="E259" s="98"/>
      <c r="F259" s="107"/>
      <c r="G259" s="108"/>
      <c r="H259" s="174"/>
      <c r="I259" s="109"/>
      <c r="J259" s="110"/>
      <c r="K259" s="175"/>
      <c r="L259" s="176"/>
      <c r="M259" s="176"/>
      <c r="N259" s="111"/>
    </row>
    <row r="260" spans="1:14" s="80" customFormat="1" ht="30" x14ac:dyDescent="0.2">
      <c r="A260" s="96"/>
      <c r="B260" s="177" t="s">
        <v>231</v>
      </c>
      <c r="C260" s="97"/>
      <c r="D260" s="98"/>
      <c r="E260" s="98"/>
      <c r="F260" s="107"/>
      <c r="G260" s="108"/>
      <c r="H260" s="174"/>
      <c r="I260" s="109"/>
      <c r="J260" s="110"/>
      <c r="K260" s="175"/>
      <c r="L260" s="176"/>
      <c r="M260" s="176"/>
      <c r="N260" s="111"/>
    </row>
    <row r="261" spans="1:14" s="80" customFormat="1" ht="15" x14ac:dyDescent="0.2">
      <c r="A261" s="96"/>
      <c r="B261" s="97"/>
      <c r="C261" s="97"/>
      <c r="D261" s="98"/>
      <c r="E261" s="98"/>
      <c r="F261" s="107"/>
      <c r="G261" s="108"/>
      <c r="H261" s="174"/>
      <c r="I261" s="109"/>
      <c r="J261" s="110"/>
      <c r="K261" s="175"/>
      <c r="L261" s="176"/>
      <c r="M261" s="176"/>
      <c r="N261" s="111"/>
    </row>
    <row r="262" spans="1:14" s="80" customFormat="1" ht="15" x14ac:dyDescent="0.25">
      <c r="A262" s="160" t="s">
        <v>218</v>
      </c>
      <c r="B262" s="77"/>
      <c r="C262" s="161"/>
      <c r="D262" s="16"/>
      <c r="E262" s="16"/>
      <c r="F262" s="16"/>
      <c r="G262" s="72"/>
      <c r="H262" s="113"/>
      <c r="I262" s="16"/>
      <c r="J262" s="40"/>
      <c r="K262" s="132"/>
      <c r="L262" s="132"/>
      <c r="M262" s="141"/>
      <c r="N262" s="16"/>
    </row>
    <row r="263" spans="1:14" s="80" customFormat="1" ht="60" x14ac:dyDescent="0.2">
      <c r="A263" s="15" t="s">
        <v>0</v>
      </c>
      <c r="B263" s="15" t="s">
        <v>11</v>
      </c>
      <c r="C263" s="15" t="s">
        <v>56</v>
      </c>
      <c r="D263" s="171" t="s">
        <v>12</v>
      </c>
      <c r="E263" s="171" t="s">
        <v>50</v>
      </c>
      <c r="F263" s="15" t="s">
        <v>6</v>
      </c>
      <c r="G263" s="31" t="s">
        <v>8</v>
      </c>
      <c r="H263" s="121" t="s">
        <v>9</v>
      </c>
      <c r="I263" s="32" t="s">
        <v>10</v>
      </c>
      <c r="J263" s="33" t="s">
        <v>1</v>
      </c>
      <c r="K263" s="151" t="s">
        <v>2</v>
      </c>
      <c r="L263" s="114" t="s">
        <v>3</v>
      </c>
      <c r="M263" s="114" t="s">
        <v>4</v>
      </c>
      <c r="N263" s="34" t="s">
        <v>65</v>
      </c>
    </row>
    <row r="264" spans="1:14" s="80" customFormat="1" ht="99.75" x14ac:dyDescent="0.2">
      <c r="A264" s="62">
        <v>1</v>
      </c>
      <c r="B264" s="85" t="s">
        <v>248</v>
      </c>
      <c r="C264" s="102" t="s">
        <v>249</v>
      </c>
      <c r="D264" s="35"/>
      <c r="E264" s="35" t="s">
        <v>232</v>
      </c>
      <c r="F264" s="35" t="s">
        <v>94</v>
      </c>
      <c r="G264" s="36">
        <v>1000</v>
      </c>
      <c r="H264" s="115"/>
      <c r="I264" s="37"/>
      <c r="J264" s="38"/>
      <c r="K264" s="129">
        <f>G264*H264</f>
        <v>0</v>
      </c>
      <c r="L264" s="127">
        <f>M264-K264</f>
        <v>0</v>
      </c>
      <c r="M264" s="142">
        <f>G264*I264</f>
        <v>0</v>
      </c>
      <c r="N264" s="181" t="s">
        <v>217</v>
      </c>
    </row>
    <row r="265" spans="1:14" s="80" customFormat="1" ht="57" x14ac:dyDescent="0.2">
      <c r="A265" s="62">
        <v>2</v>
      </c>
      <c r="B265" s="84" t="s">
        <v>257</v>
      </c>
      <c r="C265" s="102"/>
      <c r="D265" s="35"/>
      <c r="E265" s="35" t="s">
        <v>258</v>
      </c>
      <c r="F265" s="35" t="s">
        <v>7</v>
      </c>
      <c r="G265" s="36">
        <v>250</v>
      </c>
      <c r="H265" s="115"/>
      <c r="I265" s="37"/>
      <c r="J265" s="38"/>
      <c r="K265" s="129">
        <f t="shared" ref="K265" si="61">G265*H265</f>
        <v>0</v>
      </c>
      <c r="L265" s="127">
        <f t="shared" ref="L265" si="62">M265-K265</f>
        <v>0</v>
      </c>
      <c r="M265" s="142">
        <f t="shared" ref="M265" si="63">G265*I265</f>
        <v>0</v>
      </c>
      <c r="N265" s="45"/>
    </row>
    <row r="266" spans="1:14" s="80" customFormat="1" ht="15" x14ac:dyDescent="0.2">
      <c r="A266" s="29"/>
      <c r="B266" s="7"/>
      <c r="C266" s="7"/>
      <c r="D266" s="29"/>
      <c r="E266" s="29"/>
      <c r="F266" s="57"/>
      <c r="G266" s="71"/>
      <c r="H266" s="115" t="s">
        <v>5</v>
      </c>
      <c r="I266" s="258"/>
      <c r="J266" s="259"/>
      <c r="K266" s="153">
        <f>SUM(K264:K265)</f>
        <v>0</v>
      </c>
      <c r="L266" s="120">
        <f>SUM(L264:L265)</f>
        <v>0</v>
      </c>
      <c r="M266" s="146">
        <f>SUM(M264:M265)</f>
        <v>0</v>
      </c>
      <c r="N266" s="16"/>
    </row>
    <row r="267" spans="1:14" s="80" customFormat="1" ht="15" x14ac:dyDescent="0.2">
      <c r="A267" s="29"/>
      <c r="B267" s="7"/>
      <c r="C267" s="7"/>
      <c r="D267" s="29"/>
      <c r="E267" s="29"/>
      <c r="F267" s="57"/>
      <c r="G267" s="71"/>
      <c r="H267" s="174"/>
      <c r="I267" s="27"/>
      <c r="J267" s="27"/>
      <c r="K267" s="135"/>
      <c r="L267" s="134"/>
      <c r="M267" s="144"/>
      <c r="N267" s="16"/>
    </row>
    <row r="268" spans="1:14" s="80" customFormat="1" ht="15" x14ac:dyDescent="0.2">
      <c r="A268" s="29"/>
      <c r="B268" s="7"/>
      <c r="C268" s="7"/>
      <c r="D268" s="29"/>
      <c r="E268" s="29"/>
      <c r="F268" s="57"/>
      <c r="G268" s="71"/>
      <c r="H268" s="174"/>
      <c r="I268" s="27"/>
      <c r="J268" s="27"/>
      <c r="K268" s="135"/>
      <c r="L268" s="134"/>
      <c r="M268" s="144"/>
      <c r="N268" s="16"/>
    </row>
    <row r="269" spans="1:14" s="80" customFormat="1" ht="15" x14ac:dyDescent="0.25">
      <c r="A269" s="160" t="s">
        <v>221</v>
      </c>
      <c r="B269" s="77"/>
      <c r="C269" s="161"/>
      <c r="D269" s="16"/>
      <c r="E269" s="16"/>
      <c r="F269" s="16"/>
      <c r="G269" s="72"/>
      <c r="H269" s="113"/>
      <c r="I269" s="16"/>
      <c r="J269" s="40"/>
      <c r="K269" s="132"/>
      <c r="L269" s="132"/>
      <c r="M269" s="141"/>
      <c r="N269" s="16"/>
    </row>
    <row r="270" spans="1:14" s="80" customFormat="1" ht="60" x14ac:dyDescent="0.2">
      <c r="A270" s="15" t="s">
        <v>0</v>
      </c>
      <c r="B270" s="15" t="s">
        <v>11</v>
      </c>
      <c r="C270" s="15" t="s">
        <v>56</v>
      </c>
      <c r="D270" s="171" t="s">
        <v>12</v>
      </c>
      <c r="E270" s="171" t="s">
        <v>50</v>
      </c>
      <c r="F270" s="15" t="s">
        <v>6</v>
      </c>
      <c r="G270" s="31" t="s">
        <v>8</v>
      </c>
      <c r="H270" s="121" t="s">
        <v>9</v>
      </c>
      <c r="I270" s="32" t="s">
        <v>10</v>
      </c>
      <c r="J270" s="33" t="s">
        <v>1</v>
      </c>
      <c r="K270" s="151" t="s">
        <v>2</v>
      </c>
      <c r="L270" s="114" t="s">
        <v>3</v>
      </c>
      <c r="M270" s="114" t="s">
        <v>4</v>
      </c>
      <c r="N270" s="34" t="s">
        <v>65</v>
      </c>
    </row>
    <row r="271" spans="1:14" s="80" customFormat="1" ht="128.25" x14ac:dyDescent="0.2">
      <c r="A271" s="62">
        <v>1</v>
      </c>
      <c r="B271" s="85" t="s">
        <v>233</v>
      </c>
      <c r="C271" s="102" t="s">
        <v>250</v>
      </c>
      <c r="D271" s="35"/>
      <c r="E271" s="35" t="s">
        <v>251</v>
      </c>
      <c r="F271" s="35" t="s">
        <v>94</v>
      </c>
      <c r="G271" s="36">
        <v>100</v>
      </c>
      <c r="H271" s="115"/>
      <c r="I271" s="37"/>
      <c r="J271" s="38"/>
      <c r="K271" s="129">
        <f>G271*H271</f>
        <v>0</v>
      </c>
      <c r="L271" s="127">
        <f>M271-K271</f>
        <v>0</v>
      </c>
      <c r="M271" s="142">
        <f>G271*I271</f>
        <v>0</v>
      </c>
      <c r="N271" s="181" t="s">
        <v>217</v>
      </c>
    </row>
    <row r="272" spans="1:14" s="80" customFormat="1" ht="57" x14ac:dyDescent="0.2">
      <c r="A272" s="62">
        <v>2</v>
      </c>
      <c r="B272" s="84" t="s">
        <v>234</v>
      </c>
      <c r="C272" s="102"/>
      <c r="D272" s="35"/>
      <c r="E272" s="35" t="s">
        <v>235</v>
      </c>
      <c r="F272" s="35" t="s">
        <v>7</v>
      </c>
      <c r="G272" s="36">
        <v>100</v>
      </c>
      <c r="H272" s="115"/>
      <c r="I272" s="37"/>
      <c r="J272" s="38"/>
      <c r="K272" s="129">
        <f t="shared" ref="K272" si="64">G272*H272</f>
        <v>0</v>
      </c>
      <c r="L272" s="127">
        <f t="shared" ref="L272" si="65">M272-K272</f>
        <v>0</v>
      </c>
      <c r="M272" s="142">
        <f t="shared" ref="M272" si="66">G272*I272</f>
        <v>0</v>
      </c>
      <c r="N272" s="45"/>
    </row>
    <row r="273" spans="1:14" s="80" customFormat="1" ht="15" x14ac:dyDescent="0.2">
      <c r="A273" s="29"/>
      <c r="B273" s="7"/>
      <c r="C273" s="7"/>
      <c r="D273" s="29"/>
      <c r="E273" s="29"/>
      <c r="F273" s="57"/>
      <c r="G273" s="71"/>
      <c r="H273" s="115" t="s">
        <v>5</v>
      </c>
      <c r="I273" s="258"/>
      <c r="J273" s="259"/>
      <c r="K273" s="153">
        <f>SUM(K271:K272)</f>
        <v>0</v>
      </c>
      <c r="L273" s="120">
        <f>SUM(L271:L272)</f>
        <v>0</v>
      </c>
      <c r="M273" s="146">
        <f>SUM(M271:M272)</f>
        <v>0</v>
      </c>
      <c r="N273" s="16"/>
    </row>
    <row r="274" spans="1:14" s="80" customFormat="1" ht="15" x14ac:dyDescent="0.2">
      <c r="A274" s="96"/>
      <c r="B274" s="97"/>
      <c r="C274" s="97"/>
      <c r="D274" s="98"/>
      <c r="E274" s="98"/>
      <c r="F274" s="107"/>
      <c r="G274" s="108"/>
      <c r="H274" s="174"/>
      <c r="I274" s="109"/>
      <c r="J274" s="110"/>
      <c r="K274" s="175"/>
      <c r="L274" s="176"/>
      <c r="M274" s="176"/>
      <c r="N274" s="111"/>
    </row>
    <row r="275" spans="1:14" s="80" customFormat="1" ht="15" x14ac:dyDescent="0.25">
      <c r="A275" s="160" t="s">
        <v>252</v>
      </c>
      <c r="B275" s="77"/>
      <c r="C275" s="161"/>
      <c r="D275" s="16"/>
      <c r="E275" s="16"/>
      <c r="F275" s="16"/>
      <c r="G275" s="72"/>
      <c r="H275" s="113"/>
      <c r="I275" s="16"/>
      <c r="J275" s="40"/>
      <c r="K275" s="132"/>
      <c r="L275" s="132"/>
      <c r="M275" s="141"/>
      <c r="N275" s="16"/>
    </row>
    <row r="276" spans="1:14" s="80" customFormat="1" ht="60" x14ac:dyDescent="0.2">
      <c r="A276" s="15" t="s">
        <v>0</v>
      </c>
      <c r="B276" s="15" t="s">
        <v>11</v>
      </c>
      <c r="C276" s="15" t="s">
        <v>56</v>
      </c>
      <c r="D276" s="171" t="s">
        <v>12</v>
      </c>
      <c r="E276" s="171" t="s">
        <v>50</v>
      </c>
      <c r="F276" s="15" t="s">
        <v>6</v>
      </c>
      <c r="G276" s="31" t="s">
        <v>8</v>
      </c>
      <c r="H276" s="121" t="s">
        <v>9</v>
      </c>
      <c r="I276" s="32" t="s">
        <v>10</v>
      </c>
      <c r="J276" s="33" t="s">
        <v>1</v>
      </c>
      <c r="K276" s="151" t="s">
        <v>2</v>
      </c>
      <c r="L276" s="114" t="s">
        <v>3</v>
      </c>
      <c r="M276" s="114" t="s">
        <v>4</v>
      </c>
      <c r="N276" s="34" t="s">
        <v>65</v>
      </c>
    </row>
    <row r="277" spans="1:14" s="80" customFormat="1" ht="42.75" x14ac:dyDescent="0.2">
      <c r="A277" s="62">
        <v>1</v>
      </c>
      <c r="B277" s="85" t="s">
        <v>236</v>
      </c>
      <c r="C277" s="102" t="s">
        <v>237</v>
      </c>
      <c r="D277" s="35"/>
      <c r="E277" s="35"/>
      <c r="F277" s="35" t="s">
        <v>94</v>
      </c>
      <c r="G277" s="36">
        <v>6</v>
      </c>
      <c r="H277" s="115"/>
      <c r="I277" s="37"/>
      <c r="J277" s="38"/>
      <c r="K277" s="129">
        <f>G277*H277</f>
        <v>0</v>
      </c>
      <c r="L277" s="127">
        <f>M277-K277</f>
        <v>0</v>
      </c>
      <c r="M277" s="142">
        <f>G277*I277</f>
        <v>0</v>
      </c>
      <c r="N277" s="181" t="s">
        <v>217</v>
      </c>
    </row>
    <row r="278" spans="1:14" s="80" customFormat="1" ht="15" x14ac:dyDescent="0.2">
      <c r="A278" s="29"/>
      <c r="B278" s="7"/>
      <c r="C278" s="7"/>
      <c r="D278" s="29"/>
      <c r="E278" s="29"/>
      <c r="F278" s="57"/>
      <c r="G278" s="71"/>
      <c r="H278" s="115" t="s">
        <v>5</v>
      </c>
      <c r="I278" s="258"/>
      <c r="J278" s="259"/>
      <c r="K278" s="153">
        <f>SUM(K277:K277)</f>
        <v>0</v>
      </c>
      <c r="L278" s="120">
        <f>SUM(L277:L277)</f>
        <v>0</v>
      </c>
      <c r="M278" s="146">
        <f>SUM(M277:M277)</f>
        <v>0</v>
      </c>
      <c r="N278" s="16"/>
    </row>
    <row r="279" spans="1:14" s="80" customFormat="1" ht="15" x14ac:dyDescent="0.2">
      <c r="A279" s="96"/>
      <c r="B279" s="97"/>
      <c r="C279" s="97"/>
      <c r="D279" s="98"/>
      <c r="E279" s="98"/>
      <c r="F279" s="107"/>
      <c r="G279" s="108"/>
      <c r="H279" s="174"/>
      <c r="I279" s="109"/>
      <c r="J279" s="110"/>
      <c r="K279" s="175"/>
      <c r="L279" s="176"/>
      <c r="M279" s="176"/>
      <c r="N279" s="111"/>
    </row>
    <row r="280" spans="1:14" s="80" customFormat="1" ht="15" x14ac:dyDescent="0.2">
      <c r="A280" s="29"/>
      <c r="B280" s="7"/>
      <c r="C280" s="7"/>
      <c r="D280" s="29"/>
      <c r="E280" s="29"/>
      <c r="F280" s="57"/>
      <c r="G280" s="71"/>
      <c r="H280" s="174"/>
      <c r="I280" s="27"/>
      <c r="J280" s="27"/>
      <c r="K280" s="135"/>
      <c r="L280" s="134"/>
      <c r="M280" s="144"/>
      <c r="N280" s="16"/>
    </row>
    <row r="281" spans="1:14" ht="15.75" x14ac:dyDescent="0.25">
      <c r="B281" s="178"/>
      <c r="H281" s="179" t="s">
        <v>186</v>
      </c>
      <c r="I281" s="180">
        <f>K278+K273+K266+K258+K249+K243+K238+K233+K226+K220+K214+K205+K192+K186+K179+K171+K156+K148+K138+K132+K123+K114+K103+K94+K71+K43+K32+K17</f>
        <v>0</v>
      </c>
    </row>
    <row r="282" spans="1:14" ht="15" x14ac:dyDescent="0.25">
      <c r="H282" s="180" t="s">
        <v>187</v>
      </c>
      <c r="I282" s="180">
        <f>I283-I281</f>
        <v>0</v>
      </c>
    </row>
    <row r="283" spans="1:14" ht="15" x14ac:dyDescent="0.25">
      <c r="H283" s="180" t="s">
        <v>188</v>
      </c>
      <c r="I283" s="180">
        <f>M278+M273+M266+M258+M249+M243+M238+M233+M226+M220+M214+M205+M192+M186+M179+M171+M156+M148+M138+M132+M123+M114+M103+M94+M71+M43+M32+M17</f>
        <v>0</v>
      </c>
    </row>
    <row r="284" spans="1:14" ht="15" x14ac:dyDescent="0.25">
      <c r="H284" s="180"/>
      <c r="I284" s="168"/>
    </row>
    <row r="285" spans="1:14" ht="15" x14ac:dyDescent="0.25">
      <c r="H285" s="180" t="s">
        <v>189</v>
      </c>
      <c r="I285" s="180">
        <f>I281/4.2693</f>
        <v>0</v>
      </c>
    </row>
    <row r="286" spans="1:14" ht="15" x14ac:dyDescent="0.25">
      <c r="H286" s="180"/>
      <c r="I286" s="168"/>
    </row>
  </sheetData>
  <mergeCells count="41">
    <mergeCell ref="I258:J258"/>
    <mergeCell ref="I266:J266"/>
    <mergeCell ref="I273:J273"/>
    <mergeCell ref="I278:J278"/>
    <mergeCell ref="I238:J238"/>
    <mergeCell ref="I243:J243"/>
    <mergeCell ref="I132:J132"/>
    <mergeCell ref="I123:J123"/>
    <mergeCell ref="I205:J205"/>
    <mergeCell ref="I214:J214"/>
    <mergeCell ref="I192:J192"/>
    <mergeCell ref="I186:J186"/>
    <mergeCell ref="I171:J171"/>
    <mergeCell ref="I179:J179"/>
    <mergeCell ref="K77:K80"/>
    <mergeCell ref="L77:L80"/>
    <mergeCell ref="I94:J94"/>
    <mergeCell ref="I103:J103"/>
    <mergeCell ref="I114:J114"/>
    <mergeCell ref="D3:G3"/>
    <mergeCell ref="B4:D4"/>
    <mergeCell ref="I17:J17"/>
    <mergeCell ref="I32:J32"/>
    <mergeCell ref="I71:J71"/>
    <mergeCell ref="I43:J43"/>
    <mergeCell ref="C175:C178"/>
    <mergeCell ref="M77:M80"/>
    <mergeCell ref="N77:N80"/>
    <mergeCell ref="A77:A80"/>
    <mergeCell ref="E78:E80"/>
    <mergeCell ref="F77:F80"/>
    <mergeCell ref="G77:G80"/>
    <mergeCell ref="I77:I80"/>
    <mergeCell ref="B77:B80"/>
    <mergeCell ref="C77:C80"/>
    <mergeCell ref="D79:D80"/>
    <mergeCell ref="J77:J80"/>
    <mergeCell ref="H77:H80"/>
    <mergeCell ref="I156:J156"/>
    <mergeCell ref="I138:J138"/>
    <mergeCell ref="I148:J148"/>
  </mergeCells>
  <pageMargins left="0.7" right="0.7" top="0.75" bottom="0.75" header="0.3" footer="0.3"/>
  <pageSetup paperSize="9" scale="46" fitToHeight="0" orientation="landscape" r:id="rId1"/>
  <rowBreaks count="13" manualBreakCount="13">
    <brk id="24" max="13" man="1"/>
    <brk id="46" max="13" man="1"/>
    <brk id="73" max="13" man="1"/>
    <brk id="79" max="13" man="1"/>
    <brk id="87" max="13" man="1"/>
    <brk id="103" max="13" man="1"/>
    <brk id="114" max="13" man="1"/>
    <brk id="132" max="13" man="1"/>
    <brk id="156" max="13" man="1"/>
    <brk id="164" max="13" man="1"/>
    <brk id="180" max="13" man="1"/>
    <brk id="195" max="13" man="1"/>
    <brk id="22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2020-10-27T06:37:09Z</dcterms:modified>
</cp:coreProperties>
</file>